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592" yWindow="1920" windowWidth="8868" windowHeight="4872" activeTab="0"/>
  </bookViews>
  <sheets>
    <sheet name="изъятие " sheetId="1" r:id="rId1"/>
  </sheets>
  <definedNames>
    <definedName name="_xlnm.Print_Area" localSheetId="0">'изъятие '!$A$1:$H$965</definedName>
  </definedNames>
  <calcPr fullCalcOnLoad="1"/>
</workbook>
</file>

<file path=xl/sharedStrings.xml><?xml version="1.0" encoding="utf-8"?>
<sst xmlns="http://schemas.openxmlformats.org/spreadsheetml/2006/main" count="2001" uniqueCount="1266">
  <si>
    <t>№ п/п</t>
  </si>
  <si>
    <t>Адрес многоквартирного дома, признанного аварийным и подлежащим сносу или реконструкции / жилого помещения, признанного непригодным для проживания</t>
  </si>
  <si>
    <t>Документ, подтверждающий признание многоквартирного дома аварийным, подлежащим сносу или реконструкции / жилого помещения непригодным для проживания (решение комиссии)</t>
  </si>
  <si>
    <t>Площадь занимаемых жилых помещений, кв.м.</t>
  </si>
  <si>
    <t>Число жителей, зарегистрированных в жилом помещении</t>
  </si>
  <si>
    <t>ЛЕНИНСКИЙ</t>
  </si>
  <si>
    <t>№ 943</t>
  </si>
  <si>
    <t xml:space="preserve">ОКТЯБРЬСКИЙ </t>
  </si>
  <si>
    <t>№ 1362</t>
  </si>
  <si>
    <t xml:space="preserve">СОВЕТСКИЙ </t>
  </si>
  <si>
    <t>№ 811</t>
  </si>
  <si>
    <t xml:space="preserve"> № 1188</t>
  </si>
  <si>
    <t xml:space="preserve"> № 1263</t>
  </si>
  <si>
    <t xml:space="preserve"> № 1309</t>
  </si>
  <si>
    <t xml:space="preserve"> № 1518</t>
  </si>
  <si>
    <t>№ 1854</t>
  </si>
  <si>
    <t xml:space="preserve"> № 1854</t>
  </si>
  <si>
    <t>№ 830</t>
  </si>
  <si>
    <t>Большая Подгорная ул., 120-11</t>
  </si>
  <si>
    <t>Бердская ул., 9-1</t>
  </si>
  <si>
    <t>Урожайный пер., 28-1</t>
  </si>
  <si>
    <t>Урожайный пер., 28-2</t>
  </si>
  <si>
    <t>Урожайный пер., 28-3</t>
  </si>
  <si>
    <t>Урожайный пер., 28-6</t>
  </si>
  <si>
    <t>Днепровский пер, 21-1</t>
  </si>
  <si>
    <t>Днепровский пер, 21-7</t>
  </si>
  <si>
    <t>Розы Люксембург ул., 49/2-15</t>
  </si>
  <si>
    <t>Дербышевский пер., 19-7</t>
  </si>
  <si>
    <t>Дербышевский пер., 19-8</t>
  </si>
  <si>
    <t>Обская ул., 50-6</t>
  </si>
  <si>
    <t>Белозерская ул., 10-4</t>
  </si>
  <si>
    <t>Белозерская ул., 10-4а</t>
  </si>
  <si>
    <t xml:space="preserve"> № 947</t>
  </si>
  <si>
    <t>№ 1940</t>
  </si>
  <si>
    <t xml:space="preserve"> № 992</t>
  </si>
  <si>
    <t>№ 1057</t>
  </si>
  <si>
    <t xml:space="preserve">Итого по городу: </t>
  </si>
  <si>
    <t>Сумма 
возмещения за изымаемые жилые помещения 
 тыс. рублей  *</t>
  </si>
  <si>
    <t>Количество собственников</t>
  </si>
  <si>
    <t>Льва Толстого ул., 46а-15</t>
  </si>
  <si>
    <t>Льва Толстого ул., 46а-19</t>
  </si>
  <si>
    <t>Татарская ул., 20-3</t>
  </si>
  <si>
    <t>Красноармейская ул., 37-3</t>
  </si>
  <si>
    <t>Красноармейская ул., 41-1</t>
  </si>
  <si>
    <t>Советская ул., 8в-5</t>
  </si>
  <si>
    <t>* - cумма возмещения за изымаемые жилые помещения указана на основании отчетов об оценке рыночной стоимости недвижимого имущества</t>
  </si>
  <si>
    <t>Татарская ул., 20-2</t>
  </si>
  <si>
    <t>Советская ул., 8в-6</t>
  </si>
  <si>
    <t>Советская ул., 8в-2</t>
  </si>
  <si>
    <t>Гагарина ул., 21-2</t>
  </si>
  <si>
    <t>№ 1213</t>
  </si>
  <si>
    <t>КИРОВСКИЙ</t>
  </si>
  <si>
    <t>Короленко ул., 20-1</t>
  </si>
  <si>
    <t>№ 1422</t>
  </si>
  <si>
    <t>Короленко ул., 20-2</t>
  </si>
  <si>
    <t>Кирова пр., 29/1-9</t>
  </si>
  <si>
    <t>№ 1967</t>
  </si>
  <si>
    <t>Студенческий городок, 7-1</t>
  </si>
  <si>
    <t xml:space="preserve"> № 714</t>
  </si>
  <si>
    <t>Дружбы ул., 56-2</t>
  </si>
  <si>
    <t>№ 1215</t>
  </si>
  <si>
    <t>Дружбы ул., 56-3</t>
  </si>
  <si>
    <t xml:space="preserve"> № 684</t>
  </si>
  <si>
    <t>Инструментальный пер., 36-8</t>
  </si>
  <si>
    <t xml:space="preserve"> № 883</t>
  </si>
  <si>
    <t>Максима Горького, 64-2</t>
  </si>
  <si>
    <t>№ 899</t>
  </si>
  <si>
    <t>Кузнецова ул., 33-2</t>
  </si>
  <si>
    <t>№ 777</t>
  </si>
  <si>
    <t>Московский тракт, 27/1-4</t>
  </si>
  <si>
    <t>№ 1266</t>
  </si>
  <si>
    <t>Бердская ул., 11-6</t>
  </si>
  <si>
    <t>№ 886</t>
  </si>
  <si>
    <t>Ванцетти пер., 18-6</t>
  </si>
  <si>
    <t>№ 1187</t>
  </si>
  <si>
    <t>Кедровая ул., 36-11</t>
  </si>
  <si>
    <t>№ 1733</t>
  </si>
  <si>
    <t>Войлочная заимка ул., 5-2</t>
  </si>
  <si>
    <t>Войлочная заимка ул., 5-1</t>
  </si>
  <si>
    <t>№ 810</t>
  </si>
  <si>
    <t>пер. Песочный,  41-4</t>
  </si>
  <si>
    <t>№ 1254</t>
  </si>
  <si>
    <t>Ново-Деповская 2-я ул., 25-5</t>
  </si>
  <si>
    <t>№ 841</t>
  </si>
  <si>
    <t xml:space="preserve"> № 1057</t>
  </si>
  <si>
    <t>Красноармейская ул., 41-2</t>
  </si>
  <si>
    <t>Гоголя ул., 39-9</t>
  </si>
  <si>
    <t>№ 1235</t>
  </si>
  <si>
    <t>Сибирская ул., 82-2</t>
  </si>
  <si>
    <t>№ 690</t>
  </si>
  <si>
    <t>Казахский пер., 9-2</t>
  </si>
  <si>
    <t>№ 1467</t>
  </si>
  <si>
    <t>Гоголя ул., 39-14</t>
  </si>
  <si>
    <t>№ 1236</t>
  </si>
  <si>
    <t>Кононова пер., 17-3</t>
  </si>
  <si>
    <t>№ 889</t>
  </si>
  <si>
    <t>Максима Горького, 2-2</t>
  </si>
  <si>
    <t>№ 1575</t>
  </si>
  <si>
    <t>Розы Люксембург, 48-3</t>
  </si>
  <si>
    <t>Кольцевой проезд, 19-13</t>
  </si>
  <si>
    <t>Большая Подгорная ул., 220-7</t>
  </si>
  <si>
    <t>Большая Подгорная ул., 220-5</t>
  </si>
  <si>
    <t>Большая Подгорная ул., 220-1</t>
  </si>
  <si>
    <t>Большая Подгорная ул., 220-4</t>
  </si>
  <si>
    <t>Большая Подгорная ул., 220-3</t>
  </si>
  <si>
    <t>Большая Подгорная ул., 220-8</t>
  </si>
  <si>
    <t>Большая Подгорная ул., 220-6</t>
  </si>
  <si>
    <t>Большая Подгорная ул., 207-6</t>
  </si>
  <si>
    <t>Большая Подгорная ул., 207-9</t>
  </si>
  <si>
    <t>Розы Люксембург ул., 97-7</t>
  </si>
  <si>
    <t>Розы Люксембург ул., 97-5</t>
  </si>
  <si>
    <t>Розы Люксембург ул., 48-6</t>
  </si>
  <si>
    <t>Розы Люксембург ул., 48-2</t>
  </si>
  <si>
    <t>Кедровая ул., 36-7</t>
  </si>
  <si>
    <t>Первомайская ул., 149-3</t>
  </si>
  <si>
    <t>Урожайный пер., 28-8</t>
  </si>
  <si>
    <t>Урожайный пер., 28-4</t>
  </si>
  <si>
    <t>Большая Подгорная ул., 161-6</t>
  </si>
  <si>
    <t>Смирнова ул., 19-5</t>
  </si>
  <si>
    <t>Бердская ул., 9а-2</t>
  </si>
  <si>
    <t>Кольцевой проезд, 13-1</t>
  </si>
  <si>
    <t>№ 2012</t>
  </si>
  <si>
    <t>№ 1264</t>
  </si>
  <si>
    <t>№ 1515</t>
  </si>
  <si>
    <t xml:space="preserve"> № 1778</t>
  </si>
  <si>
    <t>№ 1778</t>
  </si>
  <si>
    <t>№ 1988</t>
  </si>
  <si>
    <t>№ 1229</t>
  </si>
  <si>
    <t>№ 1263</t>
  </si>
  <si>
    <t xml:space="preserve"> № 1093</t>
  </si>
  <si>
    <t>№ 944</t>
  </si>
  <si>
    <t xml:space="preserve"> № 1732</t>
  </si>
  <si>
    <t xml:space="preserve"> № 1367</t>
  </si>
  <si>
    <t>Соляной пер., 2-2</t>
  </si>
  <si>
    <t>Соляная пл., 9-1</t>
  </si>
  <si>
    <t>Загорная ул., 24/1-3</t>
  </si>
  <si>
    <t>Свердлова ул., 6/1-5</t>
  </si>
  <si>
    <t xml:space="preserve"> № 687</t>
  </si>
  <si>
    <t xml:space="preserve"> № 867</t>
  </si>
  <si>
    <t>№ 1949</t>
  </si>
  <si>
    <t>№ 1181</t>
  </si>
  <si>
    <t>Гагарина ул., 21-3</t>
  </si>
  <si>
    <t>№ 947</t>
  </si>
  <si>
    <t>55,74**</t>
  </si>
  <si>
    <t>52,7**</t>
  </si>
  <si>
    <t>32,8**</t>
  </si>
  <si>
    <t>21,8**</t>
  </si>
  <si>
    <t>35**</t>
  </si>
  <si>
    <t>31,9**</t>
  </si>
  <si>
    <t>Кузнецова ул., 33-6</t>
  </si>
  <si>
    <t>Красноармейская ул., 84-7</t>
  </si>
  <si>
    <t>№ 884</t>
  </si>
  <si>
    <t>Обская ул., 54-5</t>
  </si>
  <si>
    <t>№ 1680</t>
  </si>
  <si>
    <t>Советская ул., 8в-3</t>
  </si>
  <si>
    <t>Сибирская ул., 82-10</t>
  </si>
  <si>
    <t>Сибирская ул., 82-13</t>
  </si>
  <si>
    <t>Сибирская ул., 82-15</t>
  </si>
  <si>
    <t>Промышленный пер., 6 -8</t>
  </si>
  <si>
    <t>Алтайская ул., 101 -2б</t>
  </si>
  <si>
    <t>№749</t>
  </si>
  <si>
    <t>№ 968</t>
  </si>
  <si>
    <t>№ 1053</t>
  </si>
  <si>
    <t>№ 1595</t>
  </si>
  <si>
    <t>№ 687</t>
  </si>
  <si>
    <t>№ 714</t>
  </si>
  <si>
    <t>№ 2003</t>
  </si>
  <si>
    <t>№ 869</t>
  </si>
  <si>
    <t>№ 747</t>
  </si>
  <si>
    <t>№ 900</t>
  </si>
  <si>
    <t>№ 748</t>
  </si>
  <si>
    <t>№780</t>
  </si>
  <si>
    <t>Сибирская ул., 82-11***</t>
  </si>
  <si>
    <t>Песочный пер., 41-7</t>
  </si>
  <si>
    <t>Лермонтова ул., 13/1-7</t>
  </si>
  <si>
    <t>№ 1282</t>
  </si>
  <si>
    <t>Белозерская ул., 10-1</t>
  </si>
  <si>
    <t>Гагарина ул., 33-9</t>
  </si>
  <si>
    <t>Гагарина ул., 33-10</t>
  </si>
  <si>
    <t>Гоголя ул., 39 -5</t>
  </si>
  <si>
    <t>Ангарская ул., 81-1</t>
  </si>
  <si>
    <t>Ангарская ул., 81-4</t>
  </si>
  <si>
    <t>Ангарская ул., 81-8</t>
  </si>
  <si>
    <t>Островского ул., 7-2</t>
  </si>
  <si>
    <t>Розы Люксембург ул., 92/1-5</t>
  </si>
  <si>
    <t>Розы Люксембург ул., 92/1-10</t>
  </si>
  <si>
    <t>Светлый пер., 26-1</t>
  </si>
  <si>
    <t>Яковлева ул.,  18-5</t>
  </si>
  <si>
    <t>Учительская ул.,  74 -1</t>
  </si>
  <si>
    <t>Учебная ул., 35-25</t>
  </si>
  <si>
    <t>Промышленный пер., 6 -5</t>
  </si>
  <si>
    <t>Промышленный пер., 6 - 5а</t>
  </si>
  <si>
    <t>Алтайская ул., 101 - 2</t>
  </si>
  <si>
    <t>Максима Горького ул., 11-6</t>
  </si>
  <si>
    <t>Сибирская ул., 86-19</t>
  </si>
  <si>
    <t>Учебная ул., 35 -17</t>
  </si>
  <si>
    <t>Пушкина пер., 12-8</t>
  </si>
  <si>
    <t>Учебная ул., 35 -10</t>
  </si>
  <si>
    <t>Вершинина ул., 56-1</t>
  </si>
  <si>
    <t>Пушкина пер., 12-5</t>
  </si>
  <si>
    <t>Розы Люксембург ул., 92/1-7</t>
  </si>
  <si>
    <t>Розы Люксембург ул., 92/1-1</t>
  </si>
  <si>
    <t>Розы Люксембург ул., 92/1-9</t>
  </si>
  <si>
    <t>Учебная ул., 35 -11</t>
  </si>
  <si>
    <t>Учебная ул., 35 -8</t>
  </si>
  <si>
    <t>Максима Горького ул., 11-5</t>
  </si>
  <si>
    <t>Розы Люксембург ул., 92/1-4</t>
  </si>
  <si>
    <t>Учебная ул., 35 -6</t>
  </si>
  <si>
    <t>Пушкина пер., 12-7</t>
  </si>
  <si>
    <t>Светлый пер.,  26-8</t>
  </si>
  <si>
    <t>Светлый пер., 28-6 (Учительская ул. 72-6)</t>
  </si>
  <si>
    <t>Светлый пер., 28-7 (Учительская ул. 72-7)</t>
  </si>
  <si>
    <t>Промышленный пер., 8-3</t>
  </si>
  <si>
    <t>Промышленный пер., 6 -1</t>
  </si>
  <si>
    <t>Максима Горького ул., 11-1</t>
  </si>
  <si>
    <t>Светлый пер., 26-2</t>
  </si>
  <si>
    <t>Вершинина ул., 58-4</t>
  </si>
  <si>
    <t>Алтайская ул., 101 -8</t>
  </si>
  <si>
    <t>Максима Горького ул., 11-7</t>
  </si>
  <si>
    <t>Вершинина ул., 58-3б</t>
  </si>
  <si>
    <t>Максима Горького ул., 11-2</t>
  </si>
  <si>
    <t>Алтайская ул., 101 -6</t>
  </si>
  <si>
    <t>Вершинина ул., 56-4</t>
  </si>
  <si>
    <t>Вершинина ул., 56-5</t>
  </si>
  <si>
    <t>Вершинина ул., 58-1</t>
  </si>
  <si>
    <t>Вершинина ул., 58-2</t>
  </si>
  <si>
    <t>Вершинина ул., 58-5</t>
  </si>
  <si>
    <t>Вершинина ул., 58-6</t>
  </si>
  <si>
    <t>Вершинина ул., 58-7</t>
  </si>
  <si>
    <t>Вершинина ул., 58-3а</t>
  </si>
  <si>
    <t>Вершинина ул., 60-8</t>
  </si>
  <si>
    <t>Вершинина ул., 60-9</t>
  </si>
  <si>
    <t>Вершинина ул., 60-12</t>
  </si>
  <si>
    <t>Гагарина ул., 21-1</t>
  </si>
  <si>
    <t>Гагарина ул., 21-12</t>
  </si>
  <si>
    <t>Гагарина ул., 21-14</t>
  </si>
  <si>
    <t>Гагарина ул., 21-5</t>
  </si>
  <si>
    <t>Гагарина ул., 21-6</t>
  </si>
  <si>
    <t>Максима Горького ул., 11-8</t>
  </si>
  <si>
    <t>Вершинина ул., 56-10</t>
  </si>
  <si>
    <t>Вершинина ул., 56-11</t>
  </si>
  <si>
    <t>Вершинина ул., 58-3</t>
  </si>
  <si>
    <t>Вершинина ул., 60-5</t>
  </si>
  <si>
    <t>Студенческий городок ул., 7-14</t>
  </si>
  <si>
    <t>Соляной пер., 2-4</t>
  </si>
  <si>
    <t>Студенческий городок ул., 7-16</t>
  </si>
  <si>
    <t>Вершинина ул., 56-6</t>
  </si>
  <si>
    <t>Вершинина ул., 56-12</t>
  </si>
  <si>
    <t>Вершинина ул., 56-8</t>
  </si>
  <si>
    <t>Студенческий городок ул., 7-3</t>
  </si>
  <si>
    <t>Вершинина ул., 60-10</t>
  </si>
  <si>
    <t>Советская ул., 106-14</t>
  </si>
  <si>
    <t>Промышленный пер., 4-8</t>
  </si>
  <si>
    <t>Ангарская ул., 81-2</t>
  </si>
  <si>
    <t>Ангарская ул., 81-6</t>
  </si>
  <si>
    <t>Промышленный пер., 4-4</t>
  </si>
  <si>
    <t>Вершинина ул., 60-2</t>
  </si>
  <si>
    <t>Дружбы ул., 62-5</t>
  </si>
  <si>
    <t>Вершинина ул., 56-7</t>
  </si>
  <si>
    <t>Вершинина ул., 56-3</t>
  </si>
  <si>
    <t>Промышленный пер., 4-3</t>
  </si>
  <si>
    <t>Вершинина ул., 60-7</t>
  </si>
  <si>
    <t>Вершинина ул., 60-3</t>
  </si>
  <si>
    <t>Промышленный пер., 6 -5в</t>
  </si>
  <si>
    <t>Алтайская ул., 101 -2а</t>
  </si>
  <si>
    <t>Дружбы ул., 56-4</t>
  </si>
  <si>
    <t>Дружбы ул., 62-3</t>
  </si>
  <si>
    <t>Промышленный пер., 4-6</t>
  </si>
  <si>
    <t>Осипенко Полины ул., 3-2</t>
  </si>
  <si>
    <t>Студенческий городок ул.,  7-13</t>
  </si>
  <si>
    <t>Соляная пл., 9-4</t>
  </si>
  <si>
    <t>Яковлева ул., 18 -2</t>
  </si>
  <si>
    <t>Промышленный пер., 4-2</t>
  </si>
  <si>
    <t>Дружбы ул., 62-2</t>
  </si>
  <si>
    <t>Светлый пер., 26-3</t>
  </si>
  <si>
    <t>Соляная пл., 9-3</t>
  </si>
  <si>
    <t>Студенческий городок ул., 7-2</t>
  </si>
  <si>
    <t>Промышленный пер., 4-5</t>
  </si>
  <si>
    <t>Вершинина ул., 56-9</t>
  </si>
  <si>
    <t>Вершинина ул., 58-10</t>
  </si>
  <si>
    <t>Вершинина ул., 58-11</t>
  </si>
  <si>
    <t>Вершинина ул., 60-4</t>
  </si>
  <si>
    <t>Вершинина ул., 60-6</t>
  </si>
  <si>
    <t>Вершинина ул., 60-11</t>
  </si>
  <si>
    <t>Дружбы ул., 56-5</t>
  </si>
  <si>
    <t>Дружбы ул., 56-6</t>
  </si>
  <si>
    <t>Дружбы ул., 56-8</t>
  </si>
  <si>
    <t>Дружбы ул., 58-8</t>
  </si>
  <si>
    <t>Дружбы ул., 62-4</t>
  </si>
  <si>
    <t>Дружбы ул., 62-7</t>
  </si>
  <si>
    <t>Кузнецова ул., 33-3</t>
  </si>
  <si>
    <t>Кулева ул., 25-5</t>
  </si>
  <si>
    <t>Кулева ул., 25-8</t>
  </si>
  <si>
    <t>Осипенко Полины ул., 3-6</t>
  </si>
  <si>
    <t>Промышленный пер., 2-5</t>
  </si>
  <si>
    <t>Промышленный пер., 6 -2</t>
  </si>
  <si>
    <t>Промышленный пер., 6 -7</t>
  </si>
  <si>
    <t>Советская ул., 106-22</t>
  </si>
  <si>
    <t>Студенческий городок ул., 7-4</t>
  </si>
  <si>
    <t>Студенческий городок ул., 7-10</t>
  </si>
  <si>
    <t>Студенческий городок ул., 7-15</t>
  </si>
  <si>
    <t>Пушкина пер., 12-1</t>
  </si>
  <si>
    <t>Пушкина пер., 12-2</t>
  </si>
  <si>
    <t>Мечникова ул., 14-3</t>
  </si>
  <si>
    <t>Яковлева ул., 18-1</t>
  </si>
  <si>
    <t>№ 995</t>
  </si>
  <si>
    <t>№ 1917</t>
  </si>
  <si>
    <t>№ 1681</t>
  </si>
  <si>
    <t>№ 717</t>
  </si>
  <si>
    <t>№ 797</t>
  </si>
  <si>
    <t>№ 1514</t>
  </si>
  <si>
    <t>№ 715</t>
  </si>
  <si>
    <t>№ 1033</t>
  </si>
  <si>
    <t>№ 782</t>
  </si>
  <si>
    <t>№ 1054</t>
  </si>
  <si>
    <t>№ 1596</t>
  </si>
  <si>
    <t>Соляной пер., 2-3</t>
  </si>
  <si>
    <t>№ 1214</t>
  </si>
  <si>
    <t>№ 778</t>
  </si>
  <si>
    <t>№ 1593</t>
  </si>
  <si>
    <t>№ 867</t>
  </si>
  <si>
    <t>Администрация Города Томска</t>
  </si>
  <si>
    <t>Льва Толстого ул., 46а-4</t>
  </si>
  <si>
    <t>Урожайный пер., 24а-11а</t>
  </si>
  <si>
    <t>36,75**</t>
  </si>
  <si>
    <t>Алтайская ул., 3/1-2</t>
  </si>
  <si>
    <t>15,95**</t>
  </si>
  <si>
    <t>Льва Толстого ул.,  46а-4</t>
  </si>
  <si>
    <t xml:space="preserve">Светлый пер., 28-8 </t>
  </si>
  <si>
    <t>№ 1245</t>
  </si>
  <si>
    <t>№ 716</t>
  </si>
  <si>
    <t>Карла Маркса ул., 29/1-11</t>
  </si>
  <si>
    <t>Кулева ул., 25-3</t>
  </si>
  <si>
    <t>Жуковского ул., 25-15</t>
  </si>
  <si>
    <t>Картасный пер., 5-4а</t>
  </si>
  <si>
    <t>Максима Горького ул., 64-4</t>
  </si>
  <si>
    <t>Бердская ул, 9-7</t>
  </si>
  <si>
    <t xml:space="preserve">Бердская ул, 9-5 </t>
  </si>
  <si>
    <t>Крымская ул., 130-11</t>
  </si>
  <si>
    <t>Крымская ул., 130- 13</t>
  </si>
  <si>
    <t>Белозерская ул.,10-2</t>
  </si>
  <si>
    <t>Белозерская ул.,10-3</t>
  </si>
  <si>
    <t>Белинского ул., 22-1</t>
  </si>
  <si>
    <t>Жуковского ул., 25- 4</t>
  </si>
  <si>
    <t>Лермонтова ул., 45-4</t>
  </si>
  <si>
    <t>Татарская ул., 20-11</t>
  </si>
  <si>
    <t>Максима Горького ул., 2-4</t>
  </si>
  <si>
    <t>Шегарский пер., 71-7</t>
  </si>
  <si>
    <t xml:space="preserve">Максима Горького ул., 2-1а </t>
  </si>
  <si>
    <t>Шегарский пер., 79-4</t>
  </si>
  <si>
    <t>Ванцетти пер., 18-7а</t>
  </si>
  <si>
    <t>№ 974</t>
  </si>
  <si>
    <t>№ 1188</t>
  </si>
  <si>
    <t>№ 832</t>
  </si>
  <si>
    <t>№ 640</t>
  </si>
  <si>
    <t>№ 1337</t>
  </si>
  <si>
    <t>№ 890</t>
  </si>
  <si>
    <t>№ 817</t>
  </si>
  <si>
    <t xml:space="preserve"> № 1940</t>
  </si>
  <si>
    <t>№ 978</t>
  </si>
  <si>
    <t>№ 1880</t>
  </si>
  <si>
    <t>Сухоозерный пер., 13-2</t>
  </si>
  <si>
    <t>Бердская ул., 11-1</t>
  </si>
  <si>
    <t>№ 1189</t>
  </si>
  <si>
    <t>№ 1656</t>
  </si>
  <si>
    <t>Блок - Пост ул., 1-12</t>
  </si>
  <si>
    <t>Свердлова ул., 6/1-4</t>
  </si>
  <si>
    <t>Московский тракт, 27/1-6</t>
  </si>
  <si>
    <t xml:space="preserve">Светлый пер., 26-7 </t>
  </si>
  <si>
    <t>Московский тракт, 27/1-2</t>
  </si>
  <si>
    <t>Сухоозерный пер., 13-1</t>
  </si>
  <si>
    <t xml:space="preserve">Сухоозерный пер., 13-8 </t>
  </si>
  <si>
    <t xml:space="preserve">Максима Горького ул., 2-4а </t>
  </si>
  <si>
    <t>Инструментальный пер., 36-6</t>
  </si>
  <si>
    <t>Розы Люксембург ул., 47-3</t>
  </si>
  <si>
    <t>Учительская ул., 74-5</t>
  </si>
  <si>
    <t>Итого по городу в рамках муниципальной программы</t>
  </si>
  <si>
    <t>Итого:</t>
  </si>
  <si>
    <t>№ 820</t>
  </si>
  <si>
    <t>№1181</t>
  </si>
  <si>
    <t>№ 1498</t>
  </si>
  <si>
    <t>№ 883</t>
  </si>
  <si>
    <t xml:space="preserve">Администрация Города Томска 
(в рамках  Региональной адресной программы по переселению  граждан из аварийного жилищного фонда Томской области на 2019-2024 годы, утвержденной распоряжением Администрации Томской области от 10.04.2019 № 233-ра) </t>
  </si>
  <si>
    <t>Вершинина ул., 58-8</t>
  </si>
  <si>
    <t>Московский тракт, 27/1-1</t>
  </si>
  <si>
    <t>Светлый пер., 28-2 (Учительская ул., 72-2)</t>
  </si>
  <si>
    <t>Крымская ул., 130-6</t>
  </si>
  <si>
    <t>Красноармейская ул., 77-8</t>
  </si>
  <si>
    <t>№ 1425</t>
  </si>
  <si>
    <t>№ 941</t>
  </si>
  <si>
    <t xml:space="preserve">Максима Горького ул., 2-1 </t>
  </si>
  <si>
    <t>Розы Люксембург ул., 56-1***</t>
  </si>
  <si>
    <t>Первомайская ул., 149-9***</t>
  </si>
  <si>
    <t>Блок-Пост ул., 1-14***</t>
  </si>
  <si>
    <t>Розы Люксембург ул., 56-5***</t>
  </si>
  <si>
    <t>Итого за счет средств местного бюджета</t>
  </si>
  <si>
    <t>Промышленный пер., 6-4</t>
  </si>
  <si>
    <t>Промышленный пер., 6-6</t>
  </si>
  <si>
    <t>Максима Горького ул., 2-2а***</t>
  </si>
  <si>
    <t>Короленко ул., 8-6***</t>
  </si>
  <si>
    <t>Блок - Пост ул., 1-15</t>
  </si>
  <si>
    <t>Гагарина ул., 33-4</t>
  </si>
  <si>
    <t>Гагарина ул., 33-14</t>
  </si>
  <si>
    <t>Гагарина ул., 33-1</t>
  </si>
  <si>
    <t>Гагарина ул., 33-5</t>
  </si>
  <si>
    <t>5-й Армии ул., 9а-7***</t>
  </si>
  <si>
    <t>Розы Люксембург ул., 72б-1***</t>
  </si>
  <si>
    <t>Крымская ул., 130-5</t>
  </si>
  <si>
    <t>Урожайный пер., 25-7***</t>
  </si>
  <si>
    <t>Ленина пр., 120-4</t>
  </si>
  <si>
    <t>Сухоозерный пер., 13-4</t>
  </si>
  <si>
    <t>Баумана пер., 17-2</t>
  </si>
  <si>
    <t>Мусы Джалиля ул., 28-1а</t>
  </si>
  <si>
    <t>Мусы Джалиля ул., 28-7</t>
  </si>
  <si>
    <t>Мусы Джалиля ул., 28-4</t>
  </si>
  <si>
    <t>Большая Подгорная ул., 179-7</t>
  </si>
  <si>
    <t>Светлый пер., 28-3 (Учительская ул. 72-3)</t>
  </si>
  <si>
    <t>Сухоозерный пер., 13-6</t>
  </si>
  <si>
    <t>№ 1346</t>
  </si>
  <si>
    <t>№ 1734</t>
  </si>
  <si>
    <t>№ 779</t>
  </si>
  <si>
    <t>№ 942</t>
  </si>
  <si>
    <t>№ 1260</t>
  </si>
  <si>
    <t>№ 1811</t>
  </si>
  <si>
    <t>№ 1230</t>
  </si>
  <si>
    <t>№ 1465</t>
  </si>
  <si>
    <t>Сибирская ул., 86-25</t>
  </si>
  <si>
    <t>Герцена ул., 37а-2</t>
  </si>
  <si>
    <t>№ 1812</t>
  </si>
  <si>
    <t>Днепровский пер., 21-2</t>
  </si>
  <si>
    <t>№ 1309</t>
  </si>
  <si>
    <t>Оплата государственной пошлины и возмещение понесенных убытков гражданами</t>
  </si>
  <si>
    <t xml:space="preserve">122241,70 &lt;****&gt; </t>
  </si>
  <si>
    <t>Карла Маркса ул., 37-2</t>
  </si>
  <si>
    <t>Первомайская ул., 170-3</t>
  </si>
  <si>
    <t>Транспортная ул., 8-4</t>
  </si>
  <si>
    <t>Карла Маркса ул., 37-1</t>
  </si>
  <si>
    <t>20,5**</t>
  </si>
  <si>
    <t>Розы Люксембург ул., 97-1</t>
  </si>
  <si>
    <t>Карла Маркса ул., 29-12</t>
  </si>
  <si>
    <t>Татарская ул., 20-10</t>
  </si>
  <si>
    <t>Профсоюзная ул., 19-8</t>
  </si>
  <si>
    <t>Карла Маркса ул., 29-11</t>
  </si>
  <si>
    <t>Профсоюзная ул., 19-4</t>
  </si>
  <si>
    <t>Профсоюзная ул., 19-12</t>
  </si>
  <si>
    <t>решение суда</t>
  </si>
  <si>
    <t>Профсоюзная ул., 19-14</t>
  </si>
  <si>
    <t>Розы Люксембург ул., 97-4</t>
  </si>
  <si>
    <t>Карла Маркса ул., 29-3</t>
  </si>
  <si>
    <t>Шегарский пер., 83-6</t>
  </si>
  <si>
    <t>Кедровая ул., 36-2</t>
  </si>
  <si>
    <t>Большая Подгорная ул., 179-5</t>
  </si>
  <si>
    <t>Кедровая ул., 32-11</t>
  </si>
  <si>
    <t>Розы Люксембург ул., 33/1-2</t>
  </si>
  <si>
    <t>Нахимова ул., 40-7</t>
  </si>
  <si>
    <t>Нижне-Луговая ул., 45б-5</t>
  </si>
  <si>
    <t>Первомайская ул., 151-6</t>
  </si>
  <si>
    <t>20,7**</t>
  </si>
  <si>
    <t>Большая Подгорная ул., 175-5*****</t>
  </si>
  <si>
    <t>Большая Подгорная ул., 211-2*****</t>
  </si>
  <si>
    <t>Вершинина ул., 8-9*****</t>
  </si>
  <si>
    <t>Дербышевский пер., 19-1*****</t>
  </si>
  <si>
    <t>Дербышевский пер., 19-5*****</t>
  </si>
  <si>
    <t>Загорная ул., 60-10*****</t>
  </si>
  <si>
    <t>Крымская ул., 130-4*****</t>
  </si>
  <si>
    <t>Крымская ул., 130-12*****</t>
  </si>
  <si>
    <t>Лермонтова ул., 45-3*****</t>
  </si>
  <si>
    <t>Октябрьская ул., 17/1-4*****</t>
  </si>
  <si>
    <t>Октябрьская ул., 17/1-5*****</t>
  </si>
  <si>
    <t>Первомайская ул., 149-1*****</t>
  </si>
  <si>
    <t>Розы Люксембург ул., 56-8*****</t>
  </si>
  <si>
    <t>Учительская ул., 59-1*****</t>
  </si>
  <si>
    <t>Целинный пер., 24-10*****</t>
  </si>
  <si>
    <t>Киевская ул., 80-6*****</t>
  </si>
  <si>
    <t>Мельничная ул., 31-5*****</t>
  </si>
  <si>
    <t>Блок-Пост ул., 1-5*****</t>
  </si>
  <si>
    <t>Блок-Пост ул., 1-18*****</t>
  </si>
  <si>
    <t>Баумана пер., 5-1*****</t>
  </si>
  <si>
    <t>Кедровая ул., 32-1</t>
  </si>
  <si>
    <t>5-й Армии ул., 9а-7 ******</t>
  </si>
  <si>
    <t>Целинный пер., 29-1</t>
  </si>
  <si>
    <t>Целинный пер., 29-2</t>
  </si>
  <si>
    <t>Целинный пер., 29-3</t>
  </si>
  <si>
    <t>Целинный пер., 29-4</t>
  </si>
  <si>
    <t>Целинный пер., 29-7</t>
  </si>
  <si>
    <t>Целинный пер., 31-2</t>
  </si>
  <si>
    <t>Целинный пер., 31-3</t>
  </si>
  <si>
    <t>Целинный пер., 31-4</t>
  </si>
  <si>
    <t>Целинный пер., 31-5</t>
  </si>
  <si>
    <t>Целинный пер., 31-8</t>
  </si>
  <si>
    <t>Московский тракт, 76-11</t>
  </si>
  <si>
    <t>Московский тракт, 76-2</t>
  </si>
  <si>
    <t>Целинный пер., 31а-2</t>
  </si>
  <si>
    <t>Московский тракт, 76-10</t>
  </si>
  <si>
    <t>Московский тракт, 76-8</t>
  </si>
  <si>
    <t>Московский тракт, 76-9</t>
  </si>
  <si>
    <t>Гоголя ул., 36/1-1</t>
  </si>
  <si>
    <t>Гоголя ул., 36/1-2</t>
  </si>
  <si>
    <t>Гоголя ул., 36/1-3</t>
  </si>
  <si>
    <t>Гоголя ул., 36/1-5</t>
  </si>
  <si>
    <t>Гоголя ул., 36/1-6</t>
  </si>
  <si>
    <t>Гоголя ул., 36/1-8</t>
  </si>
  <si>
    <t>Гоголя ул., 36/2-3</t>
  </si>
  <si>
    <t>Гоголя ул., 36/2-5</t>
  </si>
  <si>
    <t>Гоголя ул., 36/2-6</t>
  </si>
  <si>
    <t>Гоголя ул., 36/2-7</t>
  </si>
  <si>
    <t>Гоголя ул., 36/2-8</t>
  </si>
  <si>
    <t>Гоголя ул., 36/3-7</t>
  </si>
  <si>
    <t>Гоголя ул., 36/4-3</t>
  </si>
  <si>
    <t>Урожайный пер., 22-4***</t>
  </si>
  <si>
    <t>Большая Подгорная ул., 221-11***</t>
  </si>
  <si>
    <t>Октябрьская ул., 16в-4***</t>
  </si>
  <si>
    <t>Пирогова ул., 14/2-7***</t>
  </si>
  <si>
    <t>деньги 2019 года, отдельной строкой. Доп.ФК 000.001</t>
  </si>
  <si>
    <t>Гоголя ул., 36/4-4</t>
  </si>
  <si>
    <t>Гоголя ул., 36/4-15</t>
  </si>
  <si>
    <t>Ивана Черных ул., 71-2</t>
  </si>
  <si>
    <t>Ивана Черных ул., 71-2а</t>
  </si>
  <si>
    <t>Ивана Черных ул., 71-3</t>
  </si>
  <si>
    <t>Ивана Черных ул., 71-6</t>
  </si>
  <si>
    <t>Ивана Черных ул., 71-7</t>
  </si>
  <si>
    <t>Красноармейская ул., 43/1-1</t>
  </si>
  <si>
    <t>Красноармейская ул., 43/1-2</t>
  </si>
  <si>
    <t>Красноармейская ул., 43/1-5</t>
  </si>
  <si>
    <t>Красноармейская ул., 43/1-6</t>
  </si>
  <si>
    <t>Красноармейская ул., 43/1-8</t>
  </si>
  <si>
    <t>Красноармейская ул., 43/2-2</t>
  </si>
  <si>
    <t>Красноармейская ул., 43/2-6</t>
  </si>
  <si>
    <t>Советская ул., 36-2</t>
  </si>
  <si>
    <t>Советская ул., 49/2-4</t>
  </si>
  <si>
    <t>Советская ул., 49/2-5</t>
  </si>
  <si>
    <t>Советская ул., 89-2</t>
  </si>
  <si>
    <t>Советская ул., 89-4</t>
  </si>
  <si>
    <t>Советская ул., 89-6</t>
  </si>
  <si>
    <t>Шишкова ул., 27-5</t>
  </si>
  <si>
    <t>Шишкова ул., 27-6</t>
  </si>
  <si>
    <t>Шишкова ул., 27-8</t>
  </si>
  <si>
    <t>Щорса ул., 7-1</t>
  </si>
  <si>
    <t>Щорса ул., 7-2</t>
  </si>
  <si>
    <t>Щорса ул., 7-3</t>
  </si>
  <si>
    <t>Щорса ул., 7-5</t>
  </si>
  <si>
    <t>Щорса ул., 7-7</t>
  </si>
  <si>
    <t>Щорса ул., 7-10</t>
  </si>
  <si>
    <t>Щорса ул., 7-11</t>
  </si>
  <si>
    <t>Щорса ул., 7-12</t>
  </si>
  <si>
    <t>Щорса ул., 7-14</t>
  </si>
  <si>
    <t>Щорса ул., 7-22</t>
  </si>
  <si>
    <t>Энергетиков ул., 4-1</t>
  </si>
  <si>
    <t>Энергетиков ул., 4-2</t>
  </si>
  <si>
    <t>Энергетиков ул., 4-3</t>
  </si>
  <si>
    <t>Энергетиков ул., 4-5</t>
  </si>
  <si>
    <t>Энергетиков ул., 4-6</t>
  </si>
  <si>
    <t>Энергетиков ул., 4-7</t>
  </si>
  <si>
    <t>Энергетиков ул., 4-8</t>
  </si>
  <si>
    <t>Энергетиков ул., 11-7</t>
  </si>
  <si>
    <t>Никитина ул., 37-4</t>
  </si>
  <si>
    <t>№ 1052</t>
  </si>
  <si>
    <t>№ 952</t>
  </si>
  <si>
    <t>№ 1058</t>
  </si>
  <si>
    <t>№ 1059</t>
  </si>
  <si>
    <t>№ 829</t>
  </si>
  <si>
    <t>№ 1451</t>
  </si>
  <si>
    <t>№ 1394</t>
  </si>
  <si>
    <t>№ 1447</t>
  </si>
  <si>
    <t>№ 1111</t>
  </si>
  <si>
    <t>№ 1232</t>
  </si>
  <si>
    <t>№ 1448</t>
  </si>
  <si>
    <t>№ 1449</t>
  </si>
  <si>
    <t>№ 1020</t>
  </si>
  <si>
    <t>№ 828</t>
  </si>
  <si>
    <t>№ 848</t>
  </si>
  <si>
    <t>№ 819</t>
  </si>
  <si>
    <t>№ 938</t>
  </si>
  <si>
    <t>№ 807</t>
  </si>
  <si>
    <t>№ 796</t>
  </si>
  <si>
    <t>Светлый пер., 28-7******</t>
  </si>
  <si>
    <t>Гоголя ул., 36/3-4</t>
  </si>
  <si>
    <t>Гоголя ул., 36/3-6</t>
  </si>
  <si>
    <t>*****- многоквартирный дом, в котором расположено жилое помещение, включен в Региональную адресную программу по переселению граждан  из аварийного жилищного фонда Томской области на 2019-2024 годы»</t>
  </si>
  <si>
    <t xml:space="preserve">**** - сумма возмещения указана из расчета средней стоимости 1 кв. м жилого помещения (мониторинг ООО «Бюро оценки «ТОККО») и площади жилого помещения / либо по решению суда, вступившему в законную силу </t>
  </si>
  <si>
    <t>****** - расходы за счет остатков прошлых лет (2019 года)</t>
  </si>
  <si>
    <t>Остаток бюджетных ассигнований *******</t>
  </si>
  <si>
    <t>******* - в настоящее время проводится оценка жилых помещений, подлежащих изъятию в соответствии со статьей 32 Жилищного кодекса Российской Федерации.</t>
  </si>
  <si>
    <t xml:space="preserve">Софинансирование за счет бюджета муниципального образования «Город Томск» «Региональной адресной программы по переселению граждан  из аварийного жилищного фонда Томской области на 2019-2024 годы», утвержденной Распоряжением Администрации Томской области от 10.04.2019 №233-ра (предоставление возмещения собственникам жилых помещений, расположенных в многоквартирных аварийных домах, перечень которых указан в Приложении № 1 к Региональной адресной программе) </t>
  </si>
  <si>
    <t>Итого по Кировскому району:</t>
  </si>
  <si>
    <t>Итого по Ленинскому району:</t>
  </si>
  <si>
    <t>Итого по Октябрьскому району:</t>
  </si>
  <si>
    <t>Итого по Советскому району:</t>
  </si>
  <si>
    <t>Промышленный пер., 8-5</t>
  </si>
  <si>
    <t>Большая Подгорная ул., 197-6***</t>
  </si>
  <si>
    <t>Вокзальная ул., 50-9</t>
  </si>
  <si>
    <t>Герцена ул., 15/1-3</t>
  </si>
  <si>
    <t>Герцена ул., 15/1-8</t>
  </si>
  <si>
    <t>Карла Маркса ул., 37-4</t>
  </si>
  <si>
    <t>Карла Маркса ул., 37-6***</t>
  </si>
  <si>
    <t>Красноармейская ул., 64а-6</t>
  </si>
  <si>
    <t>Ленина пр., 120-4******</t>
  </si>
  <si>
    <t>Лермонтова ул., 45-1</t>
  </si>
  <si>
    <t>Мельничная ул., 25-1</t>
  </si>
  <si>
    <t>Обская ул., 50-2</t>
  </si>
  <si>
    <t>Советская ул., 106-22******</t>
  </si>
  <si>
    <t>Студгородок ул., 7-8</t>
  </si>
  <si>
    <t>Учительская ул., 57-2***</t>
  </si>
  <si>
    <t>Учительская ул., 79-6***</t>
  </si>
  <si>
    <t>Щорса ул., 7-4</t>
  </si>
  <si>
    <t>Профсоюзная ул., 19-7</t>
  </si>
  <si>
    <t>Большая Подгорная ул., 169-6</t>
  </si>
  <si>
    <t>Карла Маркса ул., 29-2</t>
  </si>
  <si>
    <t>Розы Люксембург ул., 111-18</t>
  </si>
  <si>
    <t>19,95**</t>
  </si>
  <si>
    <t>Карла Маркса ул., 29/1-13*****</t>
  </si>
  <si>
    <t>Кольцевой пр-д, 15-4</t>
  </si>
  <si>
    <t>Эуштинская ул., 17-4</t>
  </si>
  <si>
    <t>Войкова ул., 21-2</t>
  </si>
  <si>
    <t>Герцена ул., 15/1-4******</t>
  </si>
  <si>
    <t>5-й Армии ул., 10-8а</t>
  </si>
  <si>
    <r>
      <t xml:space="preserve">ИТОГО за счет средств местного бюджета </t>
    </r>
    <r>
      <rPr>
        <sz val="10"/>
        <rFont val="Times New Roman"/>
        <family val="1"/>
      </rPr>
      <t xml:space="preserve">(Софинансирование за счет бюджета муниципального образования «Город Томск» «Региональной адресной программы по переселению граждан  из аварийного жилищного фонда Томской области на 2019-2024 годы», утвержденной Распоряжением Администрации Томской области от 10.04.2019 №233-ра (предоставление возмещения собственникам жилых помещений, расположенных в многоквартирных аварийных домах, перечень которых указан в Приложении № 1 к Региональной адресной программе) </t>
    </r>
  </si>
  <si>
    <t>Советская ул., 36-1</t>
  </si>
  <si>
    <t>Красноармейская ул., 43/2-7</t>
  </si>
  <si>
    <t>№ 109</t>
  </si>
  <si>
    <t>Первомайская ул., 151-7</t>
  </si>
  <si>
    <t>Большая Подгорная ул., 169-7</t>
  </si>
  <si>
    <t>Транспортная ул., 8-2</t>
  </si>
  <si>
    <t>9,75**</t>
  </si>
  <si>
    <t>Профсоюзная ул., 19-5</t>
  </si>
  <si>
    <t>Крымская ул., 128-8</t>
  </si>
  <si>
    <t>Карла Маркса ул., 29-5</t>
  </si>
  <si>
    <t>Карла Маркса ул., 29-8</t>
  </si>
  <si>
    <t>Большая Подгорная ул., 189-7</t>
  </si>
  <si>
    <t>36,67**</t>
  </si>
  <si>
    <t>Водяная ул., 41а-5</t>
  </si>
  <si>
    <t>Шегарский пер., 79-2</t>
  </si>
  <si>
    <t>Шегарский пер., 79-6</t>
  </si>
  <si>
    <t>5-ой Армии ул., 10-8*****</t>
  </si>
  <si>
    <t>Гоголя ул., 39-3*****</t>
  </si>
  <si>
    <t>Кутузова ул., 1-6*****</t>
  </si>
  <si>
    <t>Ленина пр., 231-1*****</t>
  </si>
  <si>
    <t>Ленина пр., 231-3*****</t>
  </si>
  <si>
    <t>Мельничная ул., 32-2*****</t>
  </si>
  <si>
    <t>Бердская ул., 3-5*****</t>
  </si>
  <si>
    <t>Бердская ул., 9-9*****</t>
  </si>
  <si>
    <t>Кононова пер., 17-4*****</t>
  </si>
  <si>
    <t>Лебедева ул., 102а-10*****</t>
  </si>
  <si>
    <r>
      <t>Розы Люксембург ул., 47-6</t>
    </r>
    <r>
      <rPr>
        <b/>
        <sz val="10"/>
        <rFont val="Times New Roman"/>
        <family val="1"/>
      </rPr>
      <t>*****</t>
    </r>
  </si>
  <si>
    <t>Севастопольская ул., 174-10*****</t>
  </si>
  <si>
    <r>
      <t>Сухоозерный пер., 13-7</t>
    </r>
    <r>
      <rPr>
        <b/>
        <sz val="10"/>
        <rFont val="Times New Roman"/>
        <family val="1"/>
      </rPr>
      <t>*****</t>
    </r>
  </si>
  <si>
    <t>Урожайный пер., 22-6*****</t>
  </si>
  <si>
    <t>Урожайный пер., 28-15*****</t>
  </si>
  <si>
    <t xml:space="preserve">Администрация Города Томска </t>
  </si>
  <si>
    <t>*** - выплата возмещения за счет средств Фонда и областного бюджета (без средств местного бюджета)</t>
  </si>
  <si>
    <t>Блок-пост ул., 1-1</t>
  </si>
  <si>
    <t>Блок-пост ул., 1-4</t>
  </si>
  <si>
    <t>Блок-пост ул., 1-7</t>
  </si>
  <si>
    <t>Блок-пост ул., 1-9</t>
  </si>
  <si>
    <t>Блок-пост ул., 1-16</t>
  </si>
  <si>
    <t>Блок-пост ул., 1-17</t>
  </si>
  <si>
    <t>Блок-пост ул., 1-19</t>
  </si>
  <si>
    <t>Блок-пост ул., 1-21</t>
  </si>
  <si>
    <t>Блок-пост ул., 1-22</t>
  </si>
  <si>
    <t>Блок-пост ул., 1-23</t>
  </si>
  <si>
    <t>Блок-пост ул., 1-24</t>
  </si>
  <si>
    <t>№ 1638</t>
  </si>
  <si>
    <t>№ 1687</t>
  </si>
  <si>
    <t>№ 1094</t>
  </si>
  <si>
    <t>№ 2121</t>
  </si>
  <si>
    <t>№ 1905</t>
  </si>
  <si>
    <t>№ 2001</t>
  </si>
  <si>
    <t>№ 1906</t>
  </si>
  <si>
    <t>№ 818</t>
  </si>
  <si>
    <t>№ 2113</t>
  </si>
  <si>
    <t>№ 1341</t>
  </si>
  <si>
    <t>№ 2073</t>
  </si>
  <si>
    <t>№ 1424</t>
  </si>
  <si>
    <t>№ 1288</t>
  </si>
  <si>
    <t xml:space="preserve"> №1990</t>
  </si>
  <si>
    <t>№ 2030</t>
  </si>
  <si>
    <t>№ 1617</t>
  </si>
  <si>
    <t>№ 946</t>
  </si>
  <si>
    <t>№ 1731</t>
  </si>
  <si>
    <t>№ 1185</t>
  </si>
  <si>
    <t>№ 1839</t>
  </si>
  <si>
    <t>№ 1374</t>
  </si>
  <si>
    <t>№ 2046</t>
  </si>
  <si>
    <t>№ 2225</t>
  </si>
  <si>
    <t>№ 2028</t>
  </si>
  <si>
    <t>№ 1496</t>
  </si>
  <si>
    <t xml:space="preserve"> №1940</t>
  </si>
  <si>
    <t>№ 2134</t>
  </si>
  <si>
    <t>№ 1838</t>
  </si>
  <si>
    <t>№ 1427</t>
  </si>
  <si>
    <t>№ 1712</t>
  </si>
  <si>
    <t>№ 2025</t>
  </si>
  <si>
    <t>№ 866</t>
  </si>
  <si>
    <t>№ 1311</t>
  </si>
  <si>
    <t>№ 1338</t>
  </si>
  <si>
    <t>№ 1882</t>
  </si>
  <si>
    <t>№ 1244</t>
  </si>
  <si>
    <t>№ 1158</t>
  </si>
  <si>
    <t xml:space="preserve"> № 1424</t>
  </si>
  <si>
    <t>№ 1857</t>
  </si>
  <si>
    <t>№ 1915</t>
  </si>
  <si>
    <t>№ 1916</t>
  </si>
  <si>
    <t>№ 1590</t>
  </si>
  <si>
    <t>№ 1679</t>
  </si>
  <si>
    <t>№ 1845</t>
  </si>
  <si>
    <t>№ 1772</t>
  </si>
  <si>
    <t>№ 939</t>
  </si>
  <si>
    <t>№ 1659</t>
  </si>
  <si>
    <t>№ 979</t>
  </si>
  <si>
    <t>№ 1855</t>
  </si>
  <si>
    <t xml:space="preserve"> №1772</t>
  </si>
  <si>
    <r>
      <t>ПЕРЕЧЕНЬ 
жилых помещений, расположенных в многоквартирных домах, признанных аварийными и подлежащими сносу (реконструкции), подлежащих изъятию для муниципальных нужд путем</t>
    </r>
    <r>
      <rPr>
        <b/>
        <sz val="12"/>
        <rFont val="Times New Roman"/>
        <family val="1"/>
      </rPr>
      <t xml:space="preserve"> предоставления возмещения</t>
    </r>
    <r>
      <rPr>
        <sz val="12"/>
        <rFont val="Times New Roman"/>
        <family val="1"/>
      </rPr>
      <t xml:space="preserve"> за изымаемые жилые помещения в случаях, предусмотренных в соглашениях с собственниками указанных жилых помещений, заключаемых в соответствии со статьей 32 Жилищного кодекса Российской Федерации за счет средств бюджета муниципального образования «Город Томск»</t>
    </r>
  </si>
  <si>
    <t>Аптекарский пер., 11-4</t>
  </si>
  <si>
    <t>Энергетиков ул., 11А-3</t>
  </si>
  <si>
    <t>Бердская ул., 3-4</t>
  </si>
  <si>
    <t>Большая Подгорная ул., 120-12</t>
  </si>
  <si>
    <t>Большая Подгорная ул., 209-1</t>
  </si>
  <si>
    <t>Большая Подгорная ул., 209-10</t>
  </si>
  <si>
    <t>Большая Подгорная ул., 209-11</t>
  </si>
  <si>
    <t>Гоголя ул., 36/2-1</t>
  </si>
  <si>
    <t>Гоголя ул., 36/2-2</t>
  </si>
  <si>
    <t>Гоголя ул., 36/2-4</t>
  </si>
  <si>
    <t>Заозерный пер., 27-2</t>
  </si>
  <si>
    <t>Иркутский тракт, 82-1</t>
  </si>
  <si>
    <t>Иркутский тракт, 82-2</t>
  </si>
  <si>
    <t>Иркутский тракт, 82-4</t>
  </si>
  <si>
    <t>Иркутский тракт, 82-5</t>
  </si>
  <si>
    <t>Иркутский тракт, 82-6</t>
  </si>
  <si>
    <t>Иркутский тракт, 82-7</t>
  </si>
  <si>
    <t>Иркутский тракт, 82-8</t>
  </si>
  <si>
    <t>Комсомольский пр., 5/1-6</t>
  </si>
  <si>
    <t>Лебедева ул., 34д-4</t>
  </si>
  <si>
    <t>Лебедева ул., 34д-8</t>
  </si>
  <si>
    <t>Московский тракт, 27/1-7</t>
  </si>
  <si>
    <t>Нахановича пер., 1/1-5</t>
  </si>
  <si>
    <t>Нечевский пер., 9-5</t>
  </si>
  <si>
    <t>Октябрьская ул., 15/1-7</t>
  </si>
  <si>
    <t>Первомайская ул., 149-7</t>
  </si>
  <si>
    <t>Первомайская ул., 177-5</t>
  </si>
  <si>
    <t>Пирогова ул., 14/2-3</t>
  </si>
  <si>
    <t>Пирогова ул., 14/2-4</t>
  </si>
  <si>
    <t>Пирогова ул., 14/2-8</t>
  </si>
  <si>
    <t>Пирогова ул., 14/2-9</t>
  </si>
  <si>
    <t>Приречная ул., 39-7</t>
  </si>
  <si>
    <t>Сибирская ул., 82-1</t>
  </si>
  <si>
    <t>Смирнова ул., 19-1</t>
  </si>
  <si>
    <t>Смирнова ул., 19-6</t>
  </si>
  <si>
    <t>Соляной пер., 28-2</t>
  </si>
  <si>
    <t>Соляной пер., 28-9</t>
  </si>
  <si>
    <t>Студенческая ул., 51-1</t>
  </si>
  <si>
    <t>Студенческая ул., 51-6</t>
  </si>
  <si>
    <t>Студенческая ул., 51-7</t>
  </si>
  <si>
    <t>Студенческая ул., 53-3</t>
  </si>
  <si>
    <t>Студенческая ул., 53-5</t>
  </si>
  <si>
    <t>Студенческая ул., 53-6</t>
  </si>
  <si>
    <t>Студенческая ул., 53-8</t>
  </si>
  <si>
    <t>Урожайный пер., 25-2</t>
  </si>
  <si>
    <t>Шишкова ул., 21-1</t>
  </si>
  <si>
    <t>№ 901</t>
  </si>
  <si>
    <t>№ 1055</t>
  </si>
  <si>
    <t>№ 1071</t>
  </si>
  <si>
    <t>№ 984</t>
  </si>
  <si>
    <t>№ 988</t>
  </si>
  <si>
    <t>№ 854</t>
  </si>
  <si>
    <t>№ 953</t>
  </si>
  <si>
    <t>№ 955</t>
  </si>
  <si>
    <t>№ 1193</t>
  </si>
  <si>
    <t>№ 862</t>
  </si>
  <si>
    <t>№ 851</t>
  </si>
  <si>
    <t>№ 734</t>
  </si>
  <si>
    <t>№ 842</t>
  </si>
  <si>
    <t>№ 1095</t>
  </si>
  <si>
    <t>№ 1163</t>
  </si>
  <si>
    <t>№ 949</t>
  </si>
  <si>
    <t>№ 940</t>
  </si>
  <si>
    <t>№ 831</t>
  </si>
  <si>
    <t>№ 959</t>
  </si>
  <si>
    <t>№ 970</t>
  </si>
  <si>
    <t>№ 937</t>
  </si>
  <si>
    <t>№ 967</t>
  </si>
  <si>
    <t>5-й Армии ул., 13а-12</t>
  </si>
  <si>
    <t>Сухоозерный пер., 13-5</t>
  </si>
  <si>
    <t>Большая Подгорная ул., 179-8</t>
  </si>
  <si>
    <t>Бердская ул., 2-10</t>
  </si>
  <si>
    <t>Короленко ул., 2-5</t>
  </si>
  <si>
    <t>Ленина пр., 231-7</t>
  </si>
  <si>
    <t>Октябрьская ул., 5-7</t>
  </si>
  <si>
    <t>Приречная ул., 39а-4</t>
  </si>
  <si>
    <t>Октябрьская ул., 5-3</t>
  </si>
  <si>
    <t>5-й Армии ул., 13а-4</t>
  </si>
  <si>
    <t>Первомайская ул., 153-11</t>
  </si>
  <si>
    <t>Войкова ул., 21-1</t>
  </si>
  <si>
    <t>Щорса ул, 15-7</t>
  </si>
  <si>
    <t>Каховская ул., 135-1</t>
  </si>
  <si>
    <t>Макушина пер., 5-3</t>
  </si>
  <si>
    <t>Каховская ул., 135-2</t>
  </si>
  <si>
    <t>Мельничная ул., 31-7</t>
  </si>
  <si>
    <t>№ 2097</t>
  </si>
  <si>
    <t>№ 1950</t>
  </si>
  <si>
    <t>№ 2120</t>
  </si>
  <si>
    <t>№ 2213</t>
  </si>
  <si>
    <t>№ 1343</t>
  </si>
  <si>
    <t>№ 2139</t>
  </si>
  <si>
    <t>№ 1987</t>
  </si>
  <si>
    <t>№ 1372</t>
  </si>
  <si>
    <t xml:space="preserve"> № 1525</t>
  </si>
  <si>
    <t>Профсоюзная ул., 19-2</t>
  </si>
  <si>
    <t>Светлый пер., 38-5</t>
  </si>
  <si>
    <t>Шишкова ул., 5-12</t>
  </si>
  <si>
    <t>№ 1061</t>
  </si>
  <si>
    <t>Шишкова ул., 5-11</t>
  </si>
  <si>
    <t>Ново-Киевская, 7-16</t>
  </si>
  <si>
    <t>Профсоюзная ул., 12-6</t>
  </si>
  <si>
    <t>Октябрьская ул., 17/1-2</t>
  </si>
  <si>
    <t>Большая Подгорная ул., 221-15</t>
  </si>
  <si>
    <t>№ 221</t>
  </si>
  <si>
    <t>Крымская ул., 128-12</t>
  </si>
  <si>
    <t>№ 1011</t>
  </si>
  <si>
    <t>Урожайный пер., 22-8</t>
  </si>
  <si>
    <t>Фрунзе пр., 19а-20</t>
  </si>
  <si>
    <t>Фрунзе пр., 19а-16</t>
  </si>
  <si>
    <t>Фрунзе пр., 19а-18</t>
  </si>
  <si>
    <t>Баумана ул., 17-1</t>
  </si>
  <si>
    <t>Большая Подгорная ул., 173-5</t>
  </si>
  <si>
    <t>Первомайская ул., 153-5</t>
  </si>
  <si>
    <t>Профсоюзная ул., 8-1</t>
  </si>
  <si>
    <t>Октябрьская ул. 5-4</t>
  </si>
  <si>
    <t>Фрунзе пр., 19а-18а</t>
  </si>
  <si>
    <t>5-й Армии ул., 13а-9</t>
  </si>
  <si>
    <t>Шегарский пер., 81-6</t>
  </si>
  <si>
    <t>Кирова, пр. 25-7</t>
  </si>
  <si>
    <t>Днепровский пер., 12 -14</t>
  </si>
  <si>
    <t>Лебедева ул., 34в-3а</t>
  </si>
  <si>
    <t>Белинского проезд,  3-1</t>
  </si>
  <si>
    <t>№ 1166</t>
  </si>
  <si>
    <t>№ 2072</t>
  </si>
  <si>
    <t>№ 1583</t>
  </si>
  <si>
    <t>№ 2170</t>
  </si>
  <si>
    <t>№ 2312</t>
  </si>
  <si>
    <t>№ 2216</t>
  </si>
  <si>
    <t>№ 1177</t>
  </si>
  <si>
    <t>№ 1584</t>
  </si>
  <si>
    <t>№ 1307</t>
  </si>
  <si>
    <t xml:space="preserve"> </t>
  </si>
  <si>
    <t>Алтайская ул., 37-2</t>
  </si>
  <si>
    <t>№ 1986</t>
  </si>
  <si>
    <t xml:space="preserve">Белая ул., 5-10 </t>
  </si>
  <si>
    <t>№ 2262</t>
  </si>
  <si>
    <t>Белинского ул., 24-2</t>
  </si>
  <si>
    <t>№ 1299</t>
  </si>
  <si>
    <t>Бердская ул., 2-16</t>
  </si>
  <si>
    <t>Бердская ул., 2-3</t>
  </si>
  <si>
    <t>Бердская ул., 2-8</t>
  </si>
  <si>
    <t>Большая Подгорная ул., 116-12</t>
  </si>
  <si>
    <t>№ 2122</t>
  </si>
  <si>
    <t>Большая Подгорная ул., 189-6</t>
  </si>
  <si>
    <t>№ 2283</t>
  </si>
  <si>
    <t>Ванцетти пер., 6-4</t>
  </si>
  <si>
    <t>№ 2085</t>
  </si>
  <si>
    <t>Войкова ул., 23-1</t>
  </si>
  <si>
    <t>№ 2140</t>
  </si>
  <si>
    <t>Гагарина ул., 24-3</t>
  </si>
  <si>
    <t>№ 2165</t>
  </si>
  <si>
    <t>Красноармейская ул., 21-8</t>
  </si>
  <si>
    <t>№ 2322</t>
  </si>
  <si>
    <t>Крымская ул., 128-4</t>
  </si>
  <si>
    <t>Крымская ул., 128-5</t>
  </si>
  <si>
    <t>Крымская ул., 141-10</t>
  </si>
  <si>
    <t>№ 2148</t>
  </si>
  <si>
    <t>Крымская ул., 141-3</t>
  </si>
  <si>
    <t>Крымская ул., 141-8</t>
  </si>
  <si>
    <t>№ 1941</t>
  </si>
  <si>
    <t>Профсоюзная ул., 12-3</t>
  </si>
  <si>
    <t>Профсоюзная ул., 8-2</t>
  </si>
  <si>
    <t>Розы Люксембург ул., 113-1</t>
  </si>
  <si>
    <t>№ 2069</t>
  </si>
  <si>
    <t>Советская ул., 10а-1</t>
  </si>
  <si>
    <t>№ 2302</t>
  </si>
  <si>
    <t>Советская ул., 10а-5</t>
  </si>
  <si>
    <t>Транспортная ул., 8-1</t>
  </si>
  <si>
    <t>Урожайный пер., 26а-6</t>
  </si>
  <si>
    <t>№ 2093</t>
  </si>
  <si>
    <t>Урожайный пер., 27-7</t>
  </si>
  <si>
    <t>№ 2305</t>
  </si>
  <si>
    <t>Шегарский пер., 81-7</t>
  </si>
  <si>
    <t>№ 2239</t>
  </si>
  <si>
    <t>Розы Люксембург ул., 97-6</t>
  </si>
  <si>
    <t>Фрунзе пр., 19а-15</t>
  </si>
  <si>
    <t>5-й Армии ул., 13а-2</t>
  </si>
  <si>
    <t>5-й Армии ул., 13а-6</t>
  </si>
  <si>
    <t>20,00**</t>
  </si>
  <si>
    <t>Красноармейская ул., 43/1-4</t>
  </si>
  <si>
    <t>Короленко ул.. 2-3</t>
  </si>
  <si>
    <t>Ивана Черных ул., 71а-11</t>
  </si>
  <si>
    <t>№ 1198</t>
  </si>
  <si>
    <t>Красноармейская ул., 43/1-3</t>
  </si>
  <si>
    <t>Мельничная ул., 25-6</t>
  </si>
  <si>
    <t>Кедровая ул, 36-10</t>
  </si>
  <si>
    <t>Первомайская ул., 151-4</t>
  </si>
  <si>
    <t>Гоголя ул., 39-11</t>
  </si>
  <si>
    <t>Розы Люксембург ул., 47-2</t>
  </si>
  <si>
    <t>Московский тракт, 50-2</t>
  </si>
  <si>
    <t>№ 1662</t>
  </si>
  <si>
    <t>Учительская ул., 57-5</t>
  </si>
  <si>
    <t>Комсомольский пр., 5/1-8</t>
  </si>
  <si>
    <t>1-я Лесная ул., 18-16</t>
  </si>
  <si>
    <t>№ 845</t>
  </si>
  <si>
    <t>Дербышевский пер., 19-2</t>
  </si>
  <si>
    <t>Басандайская ул., 31-1</t>
  </si>
  <si>
    <t>№ 1711</t>
  </si>
  <si>
    <t>Крымская ул., 130-3</t>
  </si>
  <si>
    <t>Загорная ул., 60-1</t>
  </si>
  <si>
    <t>№ 1518</t>
  </si>
  <si>
    <t>Белинского ул., 36-14</t>
  </si>
  <si>
    <t>№ 1560</t>
  </si>
  <si>
    <t>Лермонтова ул., 56-5</t>
  </si>
  <si>
    <t>5-й Армии ул., 18-2</t>
  </si>
  <si>
    <t>№ 1710</t>
  </si>
  <si>
    <t>Соляной пер., 24-7</t>
  </si>
  <si>
    <t>Соляной пер., 2-1</t>
  </si>
  <si>
    <t>№ 1226</t>
  </si>
  <si>
    <t>Сухоозерный пер., 13-3</t>
  </si>
  <si>
    <t>Лермонтова ул., 56-10</t>
  </si>
  <si>
    <t>Лебедева ул., 34г-6</t>
  </si>
  <si>
    <t>№ 954</t>
  </si>
  <si>
    <t>Целинный пер., 24-12</t>
  </si>
  <si>
    <t>Гоголя ул., 43-1</t>
  </si>
  <si>
    <t>№ 1813</t>
  </si>
  <si>
    <t>Смирнова ул., 19-3</t>
  </si>
  <si>
    <t>Целинный пер., 24-13</t>
  </si>
  <si>
    <t>Целинный пер., 24-3</t>
  </si>
  <si>
    <t>Урожайный пер., 25-4</t>
  </si>
  <si>
    <t>Гоголя ул., 43-4</t>
  </si>
  <si>
    <t>Пирогова ул., 14/1-11</t>
  </si>
  <si>
    <t>Заозерный пер., 27-7</t>
  </si>
  <si>
    <t>Гоголя ул., 43-6</t>
  </si>
  <si>
    <t>Краснознаменная ул., 3-1</t>
  </si>
  <si>
    <t>№ 887</t>
  </si>
  <si>
    <t>Приречная ул., 39-2</t>
  </si>
  <si>
    <t>Приречная ул., 39-1</t>
  </si>
  <si>
    <t>Косарева ул., 10-2</t>
  </si>
  <si>
    <t>№ 1616</t>
  </si>
  <si>
    <t>Соляной пер., 28-8</t>
  </si>
  <si>
    <t>Лермонтова ул., 21-7</t>
  </si>
  <si>
    <t>№ 1076</t>
  </si>
  <si>
    <t>Пирогова ул., 14/2-2</t>
  </si>
  <si>
    <t>Приречная ул., 39-5</t>
  </si>
  <si>
    <t>Косарева ул., 10-7</t>
  </si>
  <si>
    <t>Пирогова ул., 14/2-6</t>
  </si>
  <si>
    <t>Инструментальный пер., 36-7</t>
  </si>
  <si>
    <t>Урожайный пер., 28-10</t>
  </si>
  <si>
    <t>Урожайный пер., 28-7</t>
  </si>
  <si>
    <t>Урожайный пер., 25-8</t>
  </si>
  <si>
    <t>Аптекарский пер., 11-1</t>
  </si>
  <si>
    <t>Гоголя ул., 39-10</t>
  </si>
  <si>
    <t>Московский тракт, 4Б-8</t>
  </si>
  <si>
    <t>Московский тракт, 4Б-9</t>
  </si>
  <si>
    <t>Московский тракт, 58-2</t>
  </si>
  <si>
    <t>Розы Люксембург ул., 49/2-9</t>
  </si>
  <si>
    <t>Розы Люксембург ул., 88-1</t>
  </si>
  <si>
    <t>№ 885</t>
  </si>
  <si>
    <t>Герцена ул., 15, к. 1-2</t>
  </si>
  <si>
    <t>Щорса ул., 15-5</t>
  </si>
  <si>
    <t>№ 1525</t>
  </si>
  <si>
    <t>Щорса ул., 15-2</t>
  </si>
  <si>
    <t>Инструментальный пер., 36-5</t>
  </si>
  <si>
    <t>Целинный пер., 26-8</t>
  </si>
  <si>
    <t>№ 1258</t>
  </si>
  <si>
    <t>Приречная ул., 39-4</t>
  </si>
  <si>
    <t>Днепровский пер., 21-3</t>
  </si>
  <si>
    <t>Урожайный пер., 28-5</t>
  </si>
  <si>
    <t>Заозерный пер., 27-5</t>
  </si>
  <si>
    <t>Косарева ул., 12-4</t>
  </si>
  <si>
    <t>№ 746</t>
  </si>
  <si>
    <t>Студенческая ул., 51-4</t>
  </si>
  <si>
    <t>Бердская ул., 3-6</t>
  </si>
  <si>
    <t>Щорса ул., 15-6</t>
  </si>
  <si>
    <t>Герцена ул., 36-17</t>
  </si>
  <si>
    <t>Гоголя ул., 39-4</t>
  </si>
  <si>
    <t>Московский тракт, 4Б-7</t>
  </si>
  <si>
    <t>Энергетиков ул., 11А-5</t>
  </si>
  <si>
    <t>Гоголя ул., 41-10</t>
  </si>
  <si>
    <t>№ 1868</t>
  </si>
  <si>
    <t>Лебедева ул., 34г-7</t>
  </si>
  <si>
    <t>Лермонтова ул., 21-4</t>
  </si>
  <si>
    <t>Шишкова ул., 21-2</t>
  </si>
  <si>
    <t>68,15**</t>
  </si>
  <si>
    <t>Каховская ул., 135-5</t>
  </si>
  <si>
    <t>25,6**</t>
  </si>
  <si>
    <t>АИС ЖКХ 29,2, 3,6 кв.м. не зарег.</t>
  </si>
  <si>
    <t>26,00**</t>
  </si>
  <si>
    <t>АИС 38,7</t>
  </si>
  <si>
    <t>Московский тракт, 27, к. 1-3</t>
  </si>
  <si>
    <t>Инструментальный пер., 36-2</t>
  </si>
  <si>
    <t>Инструментальный пер., 36-4</t>
  </si>
  <si>
    <t>Комсомольский пр., 5-4</t>
  </si>
  <si>
    <t>Косарева ул., 10-6</t>
  </si>
  <si>
    <t>Косарева ул., 10-1</t>
  </si>
  <si>
    <t>Косарева ул., 12-8</t>
  </si>
  <si>
    <t>Пирогова ул., 14/1-8</t>
  </si>
  <si>
    <t>Студенческая ул., 53-7</t>
  </si>
  <si>
    <t>Целинный пер., 26-2</t>
  </si>
  <si>
    <t>№ 888</t>
  </si>
  <si>
    <t>Белая ул., 12-1</t>
  </si>
  <si>
    <t>5-й Армии ул., 13а-8</t>
  </si>
  <si>
    <t>Воробьев</t>
  </si>
  <si>
    <t>13,45**</t>
  </si>
  <si>
    <t>26,3**</t>
  </si>
  <si>
    <t>16,95**</t>
  </si>
  <si>
    <t>18,33********</t>
  </si>
  <si>
    <t xml:space="preserve">******** - в 2021 завершилось расселение жилого помещения посредством выкупа 1/3 доли жилого помещения </t>
  </si>
  <si>
    <t>№ 2369</t>
  </si>
  <si>
    <t>№ 2315</t>
  </si>
  <si>
    <t>Днепровский пер., 23-14</t>
  </si>
  <si>
    <t>Бердская ул., 2-5</t>
  </si>
  <si>
    <t>МПС ул., 15-5</t>
  </si>
  <si>
    <t>Каховская ул., 135-8</t>
  </si>
  <si>
    <t>Белая ул., 12-4</t>
  </si>
  <si>
    <t>Крымская ул., 139-9</t>
  </si>
  <si>
    <t>Большая Подгорная ул., 199-1</t>
  </si>
  <si>
    <t>МПС ул., 15-1</t>
  </si>
  <si>
    <t>Советская ул., 10а-7</t>
  </si>
  <si>
    <t>5-й Армии ул., 13а-7</t>
  </si>
  <si>
    <t>Профсоюзная ул., 11а-3</t>
  </si>
  <si>
    <t>Большая Подгорная ул., 203б-6</t>
  </si>
  <si>
    <t>5-й Армии ул., 13а-5</t>
  </si>
  <si>
    <t>Советская ул., 10а-3</t>
  </si>
  <si>
    <t>Большая Подгорная ул., 169-8</t>
  </si>
  <si>
    <t>Шегарский пер., 83-2</t>
  </si>
  <si>
    <t>Татарская ул., 31-3</t>
  </si>
  <si>
    <t>Шегарский пер., 75-5</t>
  </si>
  <si>
    <t>Шегарский пер., 75-8</t>
  </si>
  <si>
    <t>Крымская ул., 141-2</t>
  </si>
  <si>
    <t>Большая Подгорная ул., 215-9</t>
  </si>
  <si>
    <t>Большая Подгорная ул., 232-6</t>
  </si>
  <si>
    <t>Большая Подгорная ул., 203б-12</t>
  </si>
  <si>
    <t>МПС ул., 15-4</t>
  </si>
  <si>
    <t>№ 2356</t>
  </si>
  <si>
    <t>№ 2247</t>
  </si>
  <si>
    <t>№ 2194</t>
  </si>
  <si>
    <t>№ 2421</t>
  </si>
  <si>
    <t>№ 2353</t>
  </si>
  <si>
    <t>№ 2026</t>
  </si>
  <si>
    <t>Профсоюзная ул., 11а-5</t>
  </si>
  <si>
    <t>Советская ул., 10а-9</t>
  </si>
  <si>
    <t>Татарская ул., 31-2</t>
  </si>
  <si>
    <t>Большая Подгорная ул., 64-9</t>
  </si>
  <si>
    <t>Батенькова пер,  9/1-4</t>
  </si>
  <si>
    <t>Баумана ул.,  4-31</t>
  </si>
  <si>
    <t>Вокзальная ул., 50-17</t>
  </si>
  <si>
    <t>Гоголя ул., 36/3-8</t>
  </si>
  <si>
    <t>Комсомольский пр., 5/1-2</t>
  </si>
  <si>
    <t>Красноармейская ул., 64а-3</t>
  </si>
  <si>
    <t>Лебедева ул., 34д-5</t>
  </si>
  <si>
    <t>Ленина пр., 152-3</t>
  </si>
  <si>
    <t>Лермонтова ул., 56-3</t>
  </si>
  <si>
    <t>Лермонтова ул., 56-15</t>
  </si>
  <si>
    <t>Лермонтова ул., 56-2</t>
  </si>
  <si>
    <t>Лермонтова ул., 56-1</t>
  </si>
  <si>
    <t>Мельничная ул., 25-2</t>
  </si>
  <si>
    <t>Мельничная ул., 27-2</t>
  </si>
  <si>
    <t>Октябрьская ул., 15/1-5</t>
  </si>
  <si>
    <t>Пирогова ул., 14/1-10</t>
  </si>
  <si>
    <t>Учительская ул., 79-19</t>
  </si>
  <si>
    <t>Учительская ул., 59-6</t>
  </si>
  <si>
    <t>Центральная ул., 23-3</t>
  </si>
  <si>
    <t>Эуштинская, 11-2</t>
  </si>
  <si>
    <t>Урожайный пер., 28-13</t>
  </si>
  <si>
    <t>Косарева ул., 10-8</t>
  </si>
  <si>
    <t>Косарева ул., 12-1</t>
  </si>
  <si>
    <t>Учительская ул., 57-7</t>
  </si>
  <si>
    <t>Большая Подгорная ул., 159-4</t>
  </si>
  <si>
    <t>Кирова, пр. 25-4</t>
  </si>
  <si>
    <t>Пушкина ул., 48в-3</t>
  </si>
  <si>
    <t>Алтайская ул., 43а-6</t>
  </si>
  <si>
    <t>Лермонтова ул., 56-6</t>
  </si>
  <si>
    <t>Советская, 93/1-9</t>
  </si>
  <si>
    <t>Техническая ул., 8-6</t>
  </si>
  <si>
    <t>№ 1194</t>
  </si>
  <si>
    <t>№ 1239</t>
  </si>
  <si>
    <t>№ 1175</t>
  </si>
  <si>
    <t>№ 1110</t>
  </si>
  <si>
    <t>№ 1276</t>
  </si>
  <si>
    <t>№ 1233</t>
  </si>
  <si>
    <t>Энергетиков, 10-2</t>
  </si>
  <si>
    <t>Нечевский пер., 18а-3</t>
  </si>
  <si>
    <t>Нечевский пер., 18а-2</t>
  </si>
  <si>
    <t>Большая Подгорная ул., 118-3</t>
  </si>
  <si>
    <t xml:space="preserve">Таврическая ул., 25-4 </t>
  </si>
  <si>
    <t>Флотский пер. , д. 2, к. А-2</t>
  </si>
  <si>
    <t>№ 1243</t>
  </si>
  <si>
    <t>Пушкина ул., 48в-5</t>
  </si>
  <si>
    <t>Профсоюзная ул, 4-22</t>
  </si>
  <si>
    <t>Профсоюзная ул, 4-23</t>
  </si>
  <si>
    <t>Большая Подгорная ул., 157-3</t>
  </si>
  <si>
    <t>Лермонтова ул., 56-9</t>
  </si>
  <si>
    <t>Большая Подгорная ул., 118-6</t>
  </si>
  <si>
    <t>Алеутский 1-й пер. 4-1</t>
  </si>
  <si>
    <t>Советская, 93/1-4</t>
  </si>
  <si>
    <t>№ 1179</t>
  </si>
  <si>
    <t>№ 1182</t>
  </si>
  <si>
    <t>Светлый пер., 40-4</t>
  </si>
  <si>
    <t>Бакунина ул., 24-6</t>
  </si>
  <si>
    <t>Бакунина ул., 24-4</t>
  </si>
  <si>
    <t>Ленина пр., 138-4</t>
  </si>
  <si>
    <t>Ленина пр., 138-8</t>
  </si>
  <si>
    <t>32,1**</t>
  </si>
  <si>
    <t>Учительская ул., 79-12</t>
  </si>
  <si>
    <t>Флотский пер. , д. 2-8</t>
  </si>
  <si>
    <t>№ 1159</t>
  </si>
  <si>
    <t>№ 1423</t>
  </si>
  <si>
    <t>№ 1686</t>
  </si>
  <si>
    <t>№ 1660</t>
  </si>
  <si>
    <t>№ 1261</t>
  </si>
  <si>
    <t>№ 1234</t>
  </si>
  <si>
    <t>№ 1259</t>
  </si>
  <si>
    <t>№ 2365</t>
  </si>
  <si>
    <t>№ 1437</t>
  </si>
  <si>
    <t>№ 1252</t>
  </si>
  <si>
    <t>№ 1108</t>
  </si>
  <si>
    <t>№ 1180</t>
  </si>
  <si>
    <t>№ 1107</t>
  </si>
  <si>
    <t>№ 1823</t>
  </si>
  <si>
    <t>№ 1092</t>
  </si>
  <si>
    <t>19,5**</t>
  </si>
  <si>
    <t>Приложение  5 к подпрограмме «Расселение аварийного жилья» на  2017-2025 годы</t>
  </si>
  <si>
    <t>Заозерный пер., 27-1</t>
  </si>
  <si>
    <t>Заозерный пер., 27-4</t>
  </si>
  <si>
    <t>Нахановича пер., 1, к. 1-1</t>
  </si>
  <si>
    <t>Нахановича пер., 1, к. 1-7</t>
  </si>
  <si>
    <t>Урожайный пер., 25-5</t>
  </si>
  <si>
    <t>Целинный пер., 24-5</t>
  </si>
  <si>
    <t>Шегарский пер., 71-5</t>
  </si>
  <si>
    <t>Блокпост ул., 1-13</t>
  </si>
  <si>
    <t>Большая Подгорная ул., 209-3</t>
  </si>
  <si>
    <t>Вершинина ул., 8-7</t>
  </si>
  <si>
    <t>№ 805</t>
  </si>
  <si>
    <t>Вершинина ул., 8-4</t>
  </si>
  <si>
    <t>Вершинина ул., 8-3</t>
  </si>
  <si>
    <t>Вершинина ул., 8-1</t>
  </si>
  <si>
    <t>Гоголя ул., 36, к. 1-7</t>
  </si>
  <si>
    <t>Косарева ул., 12-6</t>
  </si>
  <si>
    <t>Косарева ул., 12-5</t>
  </si>
  <si>
    <t>Кулева ул., 16-5</t>
  </si>
  <si>
    <t>№ 966</t>
  </si>
  <si>
    <t>Лебедева ул., 102, к. А-19</t>
  </si>
  <si>
    <t>Лебедева ул., 34в-6</t>
  </si>
  <si>
    <t>Лебедева ул., 34в-7</t>
  </si>
  <si>
    <t>Лермонтова ул., 21-6</t>
  </si>
  <si>
    <t>Максима Горького ул., 64-6</t>
  </si>
  <si>
    <t>Октябрьская ул., 15/1-1</t>
  </si>
  <si>
    <t>Первомайская ул., 149-10</t>
  </si>
  <si>
    <t>Пирогова ул., 14/1-2</t>
  </si>
  <si>
    <t>Советская ул., 47, к. А-1</t>
  </si>
  <si>
    <t>№ 1027</t>
  </si>
  <si>
    <t>Советская ул., 47, к. А-5</t>
  </si>
  <si>
    <t>Советская ул., 47, к. А-2</t>
  </si>
  <si>
    <t>Советская ул., 49/2-2</t>
  </si>
  <si>
    <t>Щорса ул., 15-8</t>
  </si>
  <si>
    <t>Щорса ул., 17-2</t>
  </si>
  <si>
    <t>№ 1614</t>
  </si>
  <si>
    <t>Щорса ул., 17-5</t>
  </si>
  <si>
    <t>Щорса ул., 17-6</t>
  </si>
  <si>
    <t>Щорса ул., 17-7</t>
  </si>
  <si>
    <t>Щорса ул., 17-1</t>
  </si>
  <si>
    <t>Щорса ул., 17-3</t>
  </si>
  <si>
    <t>Щорса ул., 17-4</t>
  </si>
  <si>
    <t>Лебедева ул., 34в-1</t>
  </si>
  <si>
    <t>Урожайный пер., 24-4</t>
  </si>
  <si>
    <t>Московский тракт, 27, к. 1-5</t>
  </si>
  <si>
    <t>Демьяна Бедного ул., 26-11</t>
  </si>
  <si>
    <t>№ 1293</t>
  </si>
  <si>
    <t>Кедровая ул., 36-5</t>
  </si>
  <si>
    <t>Светлый пер., 40-5</t>
  </si>
  <si>
    <t>Герцена ул., 15, к. А-7</t>
  </si>
  <si>
    <t>№ 1157</t>
  </si>
  <si>
    <t>Баумана пер., 5-8</t>
  </si>
  <si>
    <t>Большая Подгорная ул., 211-5</t>
  </si>
  <si>
    <t>Киевская ул., 84-7</t>
  </si>
  <si>
    <t>№ 1287</t>
  </si>
  <si>
    <t>Киевская ул., 84-4</t>
  </si>
  <si>
    <t>Ленина пр-кт, 231-8</t>
  </si>
  <si>
    <t>Большая Подгорная ул., 120-2</t>
  </si>
  <si>
    <t>Карла Маркса ул., 37-3</t>
  </si>
  <si>
    <t>Косарева ул., 12-3</t>
  </si>
  <si>
    <t>Батенькова пер., 9-2</t>
  </si>
  <si>
    <t>Инструментальный пер., 36-3</t>
  </si>
  <si>
    <t>Песочный пер., 41-8</t>
  </si>
  <si>
    <t>Светлый пер., 40-3</t>
  </si>
  <si>
    <t>Флотский пер., 2, к. А-8</t>
  </si>
  <si>
    <t>Кирова пр-кт, 25-9</t>
  </si>
  <si>
    <t>Ленина пр-кт, 138-12</t>
  </si>
  <si>
    <t>Ленина пр-кт, 138-2</t>
  </si>
  <si>
    <t>Ленина пр-кт, 138-7</t>
  </si>
  <si>
    <t>Кольцевой проезд, 19-5</t>
  </si>
  <si>
    <t>Кольцевой проезд, 19-10</t>
  </si>
  <si>
    <t>Кольцевой проезд, 25-11</t>
  </si>
  <si>
    <t>№ 1178</t>
  </si>
  <si>
    <t>Кольцевой проезд, 25-10</t>
  </si>
  <si>
    <t>Кольцевой проезд, 25-1</t>
  </si>
  <si>
    <t>с. Дзержинское, Фабричная ул., 5-2</t>
  </si>
  <si>
    <t>№ 1161</t>
  </si>
  <si>
    <t>с. Дзержинское, Фабричная ул., 7-39</t>
  </si>
  <si>
    <t>№ 1240</t>
  </si>
  <si>
    <t>с. Дзержинское, Фабричная ул., 7-42</t>
  </si>
  <si>
    <t>с. Дзержинское, Фабричная ул., 7-9</t>
  </si>
  <si>
    <t>с. Дзержинское, Фабричная ул., 7-32</t>
  </si>
  <si>
    <t>Алексея Беленца ул., 25-1</t>
  </si>
  <si>
    <t>№ 1272</t>
  </si>
  <si>
    <t>№ 1241</t>
  </si>
  <si>
    <t>Бакунина ул., 24-3</t>
  </si>
  <si>
    <t>Бакунина ул., 24-7</t>
  </si>
  <si>
    <t>Большая Подгорная ул., 157-4</t>
  </si>
  <si>
    <t>Большая Подгорная ул., 159-5</t>
  </si>
  <si>
    <t>Вершинина ул., 10-5</t>
  </si>
  <si>
    <t>№ 1176</t>
  </si>
  <si>
    <t>Вершинина ул., 10-1</t>
  </si>
  <si>
    <t>Войлочная Заимка ул., 25-17</t>
  </si>
  <si>
    <t>№ 1255</t>
  </si>
  <si>
    <t>Вокзальная ул., 50-7</t>
  </si>
  <si>
    <t>Герцена ул., 15, к. А-1</t>
  </si>
  <si>
    <t>Герцена ул., 15, к. А-10</t>
  </si>
  <si>
    <t>Герцена ул., 15, к. А-8</t>
  </si>
  <si>
    <t>Герцена ул., 15, к. А-9</t>
  </si>
  <si>
    <t>Герцена ул., 36-10</t>
  </si>
  <si>
    <t>Герцена ул., 36-11</t>
  </si>
  <si>
    <t>Герцена ул., 36-2</t>
  </si>
  <si>
    <t>Герцена ул., 36-1</t>
  </si>
  <si>
    <t>Герцена ул., 36-14</t>
  </si>
  <si>
    <t>Герцена ул., 36-3</t>
  </si>
  <si>
    <t>Герцена ул., 36-9</t>
  </si>
  <si>
    <t>Ивана Черных ул., 71а-2</t>
  </si>
  <si>
    <t>Ивана Черных ул., 71а-4</t>
  </si>
  <si>
    <t>Ивана Черных ул., 71а-10</t>
  </si>
  <si>
    <t>Косарева ул., 10-5</t>
  </si>
  <si>
    <t>Косарева ул., 10-4</t>
  </si>
  <si>
    <t>Лермонтова ул., 17, к. 2-2</t>
  </si>
  <si>
    <t>№ 1257</t>
  </si>
  <si>
    <t>Мусы Джалиля ул., 28-5</t>
  </si>
  <si>
    <t>Ново-Деповская 2-я ул., 25-6</t>
  </si>
  <si>
    <t>Профсоюзная ул., 4-9</t>
  </si>
  <si>
    <t>Профсоюзная ул., 4-4</t>
  </si>
  <si>
    <t>№ 1251</t>
  </si>
  <si>
    <t>№ 1184</t>
  </si>
  <si>
    <t>Свердлова ул., 6/1-12</t>
  </si>
  <si>
    <t>Советская ул., 47, к. А-6</t>
  </si>
  <si>
    <t>№ 2105</t>
  </si>
  <si>
    <t>Советская ул., 93 (дубль 1)-1</t>
  </si>
  <si>
    <t>Старо-Деповская ул., 43-4</t>
  </si>
  <si>
    <t>№ 1253</t>
  </si>
  <si>
    <t>Студенческая ул., 53-1</t>
  </si>
  <si>
    <t>Щорса ул., 7-19</t>
  </si>
  <si>
    <t>Эуштинская ул., 11-3</t>
  </si>
  <si>
    <t>Эуштинская ул., 11/1-2</t>
  </si>
  <si>
    <t>№ 1238</t>
  </si>
  <si>
    <t>Промышленный пер., 6-5б</t>
  </si>
  <si>
    <t>Пушкина ул., 10/2-1</t>
  </si>
  <si>
    <t>Розы Люксембург ул., 27-5</t>
  </si>
  <si>
    <t>Розы Люксембург ул., 27-6</t>
  </si>
  <si>
    <t>Розы Люксембург ул., 27-18</t>
  </si>
  <si>
    <t>Алтайская ул., 3, к. 1-3</t>
  </si>
  <si>
    <t>Алтайская ул., 3, к. 1-4</t>
  </si>
  <si>
    <t>Алтайская ул., 35, к. 1-5</t>
  </si>
  <si>
    <t>Алтайская ул., 35, к. 1-1</t>
  </si>
  <si>
    <t>Алтайская ул., 43, к. А-4</t>
  </si>
  <si>
    <t>Приложение 7 к постановлению администрации Города Томска от 31.03.2022 № 282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</si>
</sst>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  <numFmt numFmtId="194" formatCode="mmm/yyyy"/>
    <numFmt numFmtId="195" formatCode="dd/mm/yy"/>
    <numFmt numFmtId="196" formatCode="[$-FC19]d\ mmmm\ yyyy\ &quot;г.&quot;"/>
    <numFmt numFmtId="197" formatCode="#0.00"/>
    <numFmt numFmtId="198" formatCode="#0"/>
    <numFmt numFmtId="199" formatCode="0.0000"/>
    <numFmt numFmtId="200" formatCode="0.000"/>
  </numFmts>
  <fonts count="60">
    <font>
      <sz val="10"/>
      <name val="Arial"/>
      <family val="0"/>
    </font>
    <font>
      <sz val="10"/>
      <name val="Helv"/>
      <family val="0"/>
    </font>
    <font>
      <sz val="10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b/>
      <sz val="24"/>
      <color indexed="8"/>
      <name val="Arial Cyr"/>
      <family val="0"/>
    </font>
    <font>
      <u val="single"/>
      <sz val="10"/>
      <color indexed="12"/>
      <name val="Arial Cyr"/>
      <family val="0"/>
    </font>
    <font>
      <sz val="10"/>
      <color indexed="19"/>
      <name val="Arial Cyr"/>
      <family val="0"/>
    </font>
    <font>
      <sz val="10"/>
      <color indexed="63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C000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4" fillId="2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5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6" borderId="0" applyNumberFormat="0" applyBorder="0" applyAlignment="0" applyProtection="0"/>
    <xf numFmtId="0" fontId="22" fillId="26" borderId="1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3" borderId="2" applyNumberFormat="0" applyAlignment="0" applyProtection="0"/>
    <xf numFmtId="0" fontId="44" fillId="34" borderId="3" applyNumberFormat="0" applyAlignment="0" applyProtection="0"/>
    <xf numFmtId="0" fontId="45" fillId="34" borderId="2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52" fillId="36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53" fillId="3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ont="0" applyFill="0" applyBorder="0" applyAlignment="0" applyProtection="0"/>
    <xf numFmtId="0" fontId="55" fillId="0" borderId="10" applyNumberFormat="0" applyFill="0" applyAlignment="0" applyProtection="0"/>
    <xf numFmtId="0" fontId="1" fillId="0" borderId="0">
      <alignment/>
      <protection/>
    </xf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7" fillId="39" borderId="0" applyNumberFormat="0" applyBorder="0" applyAlignment="0" applyProtection="0"/>
  </cellStyleXfs>
  <cellXfs count="210">
    <xf numFmtId="0" fontId="0" fillId="0" borderId="0" xfId="0" applyAlignment="1">
      <alignment/>
    </xf>
    <xf numFmtId="0" fontId="2" fillId="0" borderId="11" xfId="70" applyFont="1" applyFill="1" applyBorder="1" applyAlignment="1">
      <alignment horizontal="left" vertical="center" wrapText="1"/>
      <protection/>
    </xf>
    <xf numFmtId="0" fontId="2" fillId="0" borderId="11" xfId="70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4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4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top" wrapText="1"/>
    </xf>
    <xf numFmtId="0" fontId="2" fillId="0" borderId="12" xfId="72" applyNumberFormat="1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left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2" fillId="0" borderId="0" xfId="71" applyFont="1" applyFill="1" applyAlignment="1">
      <alignment vertical="center"/>
      <protection/>
    </xf>
    <xf numFmtId="0" fontId="4" fillId="0" borderId="12" xfId="72" applyFont="1" applyFill="1" applyBorder="1" applyAlignment="1">
      <alignment horizontal="center" vertical="center" wrapText="1"/>
      <protection/>
    </xf>
    <xf numFmtId="0" fontId="2" fillId="0" borderId="12" xfId="72" applyFont="1" applyFill="1" applyBorder="1" applyAlignment="1">
      <alignment horizontal="center" vertical="center" wrapText="1"/>
      <protection/>
    </xf>
    <xf numFmtId="0" fontId="2" fillId="0" borderId="12" xfId="72" applyFont="1" applyFill="1" applyBorder="1" applyAlignment="1">
      <alignment horizontal="left" vertical="center" wrapText="1"/>
      <protection/>
    </xf>
    <xf numFmtId="14" fontId="2" fillId="0" borderId="12" xfId="72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2" xfId="79" applyFont="1" applyFill="1" applyBorder="1" applyAlignment="1">
      <alignment horizontal="left" vertical="center"/>
      <protection/>
    </xf>
    <xf numFmtId="4" fontId="2" fillId="0" borderId="12" xfId="72" applyNumberFormat="1" applyFont="1" applyFill="1" applyBorder="1" applyAlignment="1">
      <alignment horizontal="center" vertical="center" wrapText="1"/>
      <protection/>
    </xf>
    <xf numFmtId="0" fontId="2" fillId="0" borderId="12" xfId="79" applyFont="1" applyFill="1" applyBorder="1" applyAlignment="1">
      <alignment horizontal="center" vertical="center"/>
      <protection/>
    </xf>
    <xf numFmtId="43" fontId="2" fillId="0" borderId="12" xfId="0" applyNumberFormat="1" applyFont="1" applyFill="1" applyBorder="1" applyAlignment="1">
      <alignment vertical="center"/>
    </xf>
    <xf numFmtId="4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10" fillId="0" borderId="12" xfId="72" applyFont="1" applyFill="1" applyBorder="1" applyAlignment="1">
      <alignment horizontal="center" vertical="center" wrapText="1"/>
      <protection/>
    </xf>
    <xf numFmtId="0" fontId="9" fillId="0" borderId="12" xfId="72" applyFont="1" applyFill="1" applyBorder="1" applyAlignment="1">
      <alignment horizontal="center" vertical="center" wrapText="1"/>
      <protection/>
    </xf>
    <xf numFmtId="4" fontId="9" fillId="0" borderId="12" xfId="72" applyNumberFormat="1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72" applyFont="1" applyFill="1" applyBorder="1" applyAlignment="1">
      <alignment horizontal="center" vertical="center" wrapText="1"/>
      <protection/>
    </xf>
    <xf numFmtId="14" fontId="2" fillId="0" borderId="12" xfId="0" applyNumberFormat="1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left" vertical="center"/>
    </xf>
    <xf numFmtId="0" fontId="8" fillId="0" borderId="12" xfId="72" applyNumberFormat="1" applyFont="1" applyFill="1" applyBorder="1" applyAlignment="1">
      <alignment horizontal="center" vertical="center" wrapText="1"/>
      <protection/>
    </xf>
    <xf numFmtId="0" fontId="7" fillId="0" borderId="12" xfId="0" applyNumberFormat="1" applyFont="1" applyFill="1" applyBorder="1" applyAlignment="1">
      <alignment horizontal="center" vertical="center" wrapText="1"/>
    </xf>
    <xf numFmtId="188" fontId="2" fillId="0" borderId="12" xfId="0" applyNumberFormat="1" applyFont="1" applyFill="1" applyBorder="1" applyAlignment="1">
      <alignment horizontal="center" vertical="center" wrapText="1"/>
    </xf>
    <xf numFmtId="193" fontId="2" fillId="0" borderId="12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14" fontId="2" fillId="0" borderId="15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/>
    </xf>
    <xf numFmtId="193" fontId="9" fillId="0" borderId="12" xfId="72" applyNumberFormat="1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left" vertical="center" wrapText="1" shrinkToFit="1"/>
    </xf>
    <xf numFmtId="14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79" applyFont="1" applyFill="1" applyBorder="1" applyAlignment="1">
      <alignment horizontal="center"/>
      <protection/>
    </xf>
    <xf numFmtId="0" fontId="2" fillId="0" borderId="12" xfId="71" applyFont="1" applyFill="1" applyBorder="1" applyAlignment="1">
      <alignment horizontal="center" vertical="top"/>
      <protection/>
    </xf>
    <xf numFmtId="0" fontId="2" fillId="0" borderId="12" xfId="79" applyFont="1" applyFill="1" applyBorder="1" applyAlignment="1">
      <alignment horizontal="center" vertical="center" wrapText="1"/>
      <protection/>
    </xf>
    <xf numFmtId="2" fontId="2" fillId="0" borderId="12" xfId="79" applyNumberFormat="1" applyFont="1" applyFill="1" applyBorder="1" applyAlignment="1">
      <alignment horizontal="center"/>
      <protection/>
    </xf>
    <xf numFmtId="0" fontId="2" fillId="0" borderId="12" xfId="79" applyNumberFormat="1" applyFont="1" applyFill="1" applyBorder="1" applyAlignment="1">
      <alignment horizontal="center"/>
      <protection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 vertical="top"/>
    </xf>
    <xf numFmtId="4" fontId="4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14" fontId="2" fillId="0" borderId="17" xfId="0" applyNumberFormat="1" applyFont="1" applyFill="1" applyBorder="1" applyAlignment="1">
      <alignment horizontal="center" vertical="center" wrapText="1"/>
    </xf>
    <xf numFmtId="4" fontId="23" fillId="0" borderId="17" xfId="0" applyNumberFormat="1" applyFont="1" applyFill="1" applyBorder="1" applyAlignment="1">
      <alignment horizontal="left" vertical="center"/>
    </xf>
    <xf numFmtId="4" fontId="2" fillId="0" borderId="12" xfId="0" applyNumberFormat="1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" fillId="41" borderId="0" xfId="0" applyFont="1" applyFill="1" applyBorder="1" applyAlignment="1">
      <alignment vertical="center"/>
    </xf>
    <xf numFmtId="0" fontId="2" fillId="42" borderId="0" xfId="0" applyFont="1" applyFill="1" applyBorder="1" applyAlignment="1">
      <alignment vertical="center"/>
    </xf>
    <xf numFmtId="0" fontId="2" fillId="43" borderId="0" xfId="0" applyFont="1" applyFill="1" applyBorder="1" applyAlignment="1">
      <alignment vertical="center"/>
    </xf>
    <xf numFmtId="0" fontId="2" fillId="44" borderId="0" xfId="0" applyFont="1" applyFill="1" applyBorder="1" applyAlignment="1">
      <alignment vertical="center"/>
    </xf>
    <xf numFmtId="0" fontId="2" fillId="44" borderId="0" xfId="0" applyFont="1" applyFill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left" vertical="center" wrapText="1"/>
    </xf>
    <xf numFmtId="0" fontId="58" fillId="0" borderId="12" xfId="0" applyFont="1" applyFill="1" applyBorder="1" applyAlignment="1">
      <alignment horizontal="center" vertical="center" wrapText="1"/>
    </xf>
    <xf numFmtId="2" fontId="58" fillId="0" borderId="12" xfId="0" applyNumberFormat="1" applyFont="1" applyFill="1" applyBorder="1" applyAlignment="1">
      <alignment horizontal="center" vertical="center" wrapText="1"/>
    </xf>
    <xf numFmtId="14" fontId="2" fillId="0" borderId="18" xfId="0" applyNumberFormat="1" applyFont="1" applyFill="1" applyBorder="1" applyAlignment="1">
      <alignment horizontal="center" vertical="center" wrapText="1"/>
    </xf>
    <xf numFmtId="3" fontId="58" fillId="0" borderId="12" xfId="0" applyNumberFormat="1" applyFont="1" applyFill="1" applyBorder="1" applyAlignment="1">
      <alignment horizontal="center"/>
    </xf>
    <xf numFmtId="2" fontId="58" fillId="0" borderId="12" xfId="0" applyNumberFormat="1" applyFont="1" applyFill="1" applyBorder="1" applyAlignment="1">
      <alignment horizontal="center"/>
    </xf>
    <xf numFmtId="0" fontId="58" fillId="0" borderId="12" xfId="0" applyFont="1" applyFill="1" applyBorder="1" applyAlignment="1">
      <alignment vertical="center"/>
    </xf>
    <xf numFmtId="1" fontId="58" fillId="0" borderId="12" xfId="0" applyNumberFormat="1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vertical="center" wrapText="1"/>
    </xf>
    <xf numFmtId="2" fontId="58" fillId="0" borderId="12" xfId="0" applyNumberFormat="1" applyFont="1" applyFill="1" applyBorder="1" applyAlignment="1">
      <alignment horizontal="center" vertical="center"/>
    </xf>
    <xf numFmtId="14" fontId="2" fillId="0" borderId="17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 vertical="center" wrapText="1"/>
    </xf>
    <xf numFmtId="3" fontId="58" fillId="0" borderId="12" xfId="0" applyNumberFormat="1" applyFont="1" applyFill="1" applyBorder="1" applyAlignment="1">
      <alignment horizontal="center" vertical="center" wrapText="1"/>
    </xf>
    <xf numFmtId="14" fontId="2" fillId="0" borderId="17" xfId="0" applyNumberFormat="1" applyFont="1" applyFill="1" applyBorder="1" applyAlignment="1">
      <alignment horizontal="center" vertical="top" wrapText="1"/>
    </xf>
    <xf numFmtId="0" fontId="58" fillId="0" borderId="12" xfId="0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1" fontId="58" fillId="0" borderId="17" xfId="0" applyNumberFormat="1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2" fontId="58" fillId="0" borderId="17" xfId="0" applyNumberFormat="1" applyFont="1" applyFill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 wrapText="1"/>
    </xf>
    <xf numFmtId="3" fontId="23" fillId="0" borderId="17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3" fontId="23" fillId="0" borderId="12" xfId="0" applyNumberFormat="1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left" vertical="center" wrapText="1"/>
    </xf>
    <xf numFmtId="14" fontId="2" fillId="0" borderId="15" xfId="0" applyNumberFormat="1" applyFont="1" applyFill="1" applyBorder="1" applyAlignment="1">
      <alignment horizontal="center" vertical="top" wrapText="1"/>
    </xf>
    <xf numFmtId="14" fontId="2" fillId="0" borderId="18" xfId="0" applyNumberFormat="1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14" fontId="2" fillId="0" borderId="15" xfId="0" applyNumberFormat="1" applyFont="1" applyFill="1" applyBorder="1" applyAlignment="1">
      <alignment horizontal="center"/>
    </xf>
    <xf numFmtId="0" fontId="58" fillId="0" borderId="15" xfId="0" applyFont="1" applyFill="1" applyBorder="1" applyAlignment="1">
      <alignment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left"/>
    </xf>
    <xf numFmtId="193" fontId="2" fillId="0" borderId="12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 wrapText="1"/>
    </xf>
    <xf numFmtId="193" fontId="9" fillId="0" borderId="12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2" fontId="2" fillId="0" borderId="12" xfId="0" applyNumberFormat="1" applyFont="1" applyFill="1" applyBorder="1" applyAlignment="1" applyProtection="1">
      <alignment horizontal="center" vertical="center" wrapText="1"/>
      <protection/>
    </xf>
    <xf numFmtId="14" fontId="2" fillId="0" borderId="12" xfId="70" applyNumberFormat="1" applyFont="1" applyFill="1" applyBorder="1" applyAlignment="1">
      <alignment horizontal="center" vertical="center" wrapText="1"/>
      <protection/>
    </xf>
    <xf numFmtId="1" fontId="2" fillId="0" borderId="13" xfId="70" applyNumberFormat="1" applyFont="1" applyFill="1" applyBorder="1" applyAlignment="1">
      <alignment horizontal="center" vertical="center" wrapText="1"/>
      <protection/>
    </xf>
    <xf numFmtId="1" fontId="2" fillId="0" borderId="12" xfId="70" applyNumberFormat="1" applyFont="1" applyFill="1" applyBorder="1" applyAlignment="1">
      <alignment horizontal="center" vertical="center" wrapText="1"/>
      <protection/>
    </xf>
    <xf numFmtId="14" fontId="2" fillId="0" borderId="17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14" fontId="2" fillId="0" borderId="19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2" fontId="59" fillId="0" borderId="12" xfId="0" applyNumberFormat="1" applyFont="1" applyFill="1" applyBorder="1" applyAlignment="1">
      <alignment horizontal="center" vertical="center" wrapText="1"/>
    </xf>
    <xf numFmtId="2" fontId="59" fillId="0" borderId="12" xfId="0" applyNumberFormat="1" applyFont="1" applyFill="1" applyBorder="1" applyAlignment="1">
      <alignment horizontal="left" vertical="center" wrapText="1"/>
    </xf>
    <xf numFmtId="1" fontId="9" fillId="0" borderId="12" xfId="0" applyNumberFormat="1" applyFont="1" applyFill="1" applyBorder="1" applyAlignment="1">
      <alignment horizontal="center" vertical="center" wrapText="1"/>
    </xf>
    <xf numFmtId="3" fontId="59" fillId="0" borderId="20" xfId="0" applyNumberFormat="1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187" fontId="9" fillId="0" borderId="12" xfId="8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0" fillId="0" borderId="14" xfId="0" applyNumberFormat="1" applyFill="1" applyBorder="1" applyAlignment="1">
      <alignment horizontal="center" vertical="center" wrapText="1"/>
    </xf>
    <xf numFmtId="0" fontId="0" fillId="0" borderId="18" xfId="0" applyNumberForma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21" xfId="0" applyNumberFormat="1" applyFont="1" applyFill="1" applyBorder="1" applyAlignment="1">
      <alignment horizontal="center" vertical="center" wrapText="1"/>
    </xf>
    <xf numFmtId="0" fontId="4" fillId="0" borderId="0" xfId="79" applyNumberFormat="1" applyFont="1" applyFill="1" applyBorder="1" applyAlignment="1">
      <alignment horizontal="left" vertical="center" wrapText="1"/>
      <protection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193" fontId="9" fillId="0" borderId="15" xfId="0" applyNumberFormat="1" applyFont="1" applyFill="1" applyBorder="1" applyAlignment="1">
      <alignment horizontal="center" vertical="center" wrapText="1"/>
    </xf>
    <xf numFmtId="193" fontId="9" fillId="0" borderId="21" xfId="0" applyNumberFormat="1" applyFont="1" applyFill="1" applyBorder="1" applyAlignment="1">
      <alignment horizontal="center" vertical="center" wrapText="1"/>
    </xf>
    <xf numFmtId="0" fontId="8" fillId="0" borderId="13" xfId="72" applyNumberFormat="1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193" fontId="2" fillId="0" borderId="15" xfId="0" applyNumberFormat="1" applyFont="1" applyFill="1" applyBorder="1" applyAlignment="1">
      <alignment horizontal="center" vertical="center" wrapText="1"/>
    </xf>
    <xf numFmtId="193" fontId="2" fillId="0" borderId="21" xfId="0" applyNumberFormat="1" applyFont="1" applyFill="1" applyBorder="1" applyAlignment="1">
      <alignment horizontal="center" vertical="center" wrapText="1"/>
    </xf>
    <xf numFmtId="0" fontId="2" fillId="0" borderId="12" xfId="72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72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4" fontId="2" fillId="0" borderId="15" xfId="0" applyNumberFormat="1" applyFont="1" applyFill="1" applyBorder="1" applyAlignment="1">
      <alignment horizontal="center" vertical="center" wrapText="1"/>
    </xf>
    <xf numFmtId="4" fontId="0" fillId="0" borderId="21" xfId="0" applyNumberFormat="1" applyFill="1" applyBorder="1" applyAlignment="1">
      <alignment horizontal="center" vertical="center" wrapText="1"/>
    </xf>
    <xf numFmtId="4" fontId="0" fillId="0" borderId="17" xfId="0" applyNumberForma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center" vertical="center"/>
    </xf>
    <xf numFmtId="4" fontId="2" fillId="0" borderId="23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" fontId="2" fillId="0" borderId="21" xfId="0" applyNumberFormat="1" applyFont="1" applyFill="1" applyBorder="1" applyAlignment="1">
      <alignment vertical="center"/>
    </xf>
    <xf numFmtId="4" fontId="2" fillId="0" borderId="17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" fontId="2" fillId="0" borderId="15" xfId="72" applyNumberFormat="1" applyFont="1" applyFill="1" applyBorder="1" applyAlignment="1">
      <alignment horizontal="center" vertical="center" wrapText="1"/>
      <protection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4" fontId="2" fillId="0" borderId="21" xfId="0" applyNumberFormat="1" applyFont="1" applyFill="1" applyBorder="1" applyAlignment="1">
      <alignment horizontal="center" vertical="center" wrapText="1"/>
    </xf>
    <xf numFmtId="0" fontId="2" fillId="0" borderId="0" xfId="71" applyFont="1" applyFill="1" applyAlignment="1">
      <alignment horizontal="right" vertical="center" wrapText="1"/>
      <protection/>
    </xf>
    <xf numFmtId="0" fontId="2" fillId="0" borderId="0" xfId="0" applyFont="1" applyFill="1" applyAlignment="1">
      <alignment horizontal="right" vertical="center"/>
    </xf>
    <xf numFmtId="0" fontId="7" fillId="0" borderId="0" xfId="72" applyFont="1" applyFill="1" applyAlignment="1">
      <alignment horizontal="center" vertical="center" wrapText="1"/>
      <protection/>
    </xf>
    <xf numFmtId="0" fontId="7" fillId="0" borderId="0" xfId="71" applyFont="1" applyFill="1" applyAlignment="1">
      <alignment vertical="center" wrapText="1"/>
      <protection/>
    </xf>
    <xf numFmtId="4" fontId="4" fillId="0" borderId="12" xfId="72" applyNumberFormat="1" applyFont="1" applyFill="1" applyBorder="1" applyAlignment="1">
      <alignment horizontal="center" vertical="center" textRotation="90" wrapText="1"/>
      <protection/>
    </xf>
    <xf numFmtId="0" fontId="2" fillId="0" borderId="12" xfId="0" applyFont="1" applyFill="1" applyBorder="1" applyAlignment="1">
      <alignment horizontal="center" vertical="center" textRotation="90" wrapText="1"/>
    </xf>
    <xf numFmtId="187" fontId="4" fillId="0" borderId="12" xfId="83" applyFont="1" applyFill="1" applyBorder="1" applyAlignment="1">
      <alignment horizontal="center" vertical="center" textRotation="90" wrapText="1"/>
    </xf>
    <xf numFmtId="0" fontId="4" fillId="0" borderId="12" xfId="72" applyFont="1" applyFill="1" applyBorder="1" applyAlignment="1">
      <alignment horizontal="center" vertical="center" textRotation="90" wrapText="1"/>
      <protection/>
    </xf>
    <xf numFmtId="0" fontId="4" fillId="0" borderId="12" xfId="71" applyFont="1" applyFill="1" applyBorder="1" applyAlignment="1">
      <alignment horizontal="center" vertical="center" textRotation="90" wrapText="1"/>
      <protection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43" fontId="2" fillId="0" borderId="15" xfId="79" applyNumberFormat="1" applyFont="1" applyFill="1" applyBorder="1" applyAlignment="1">
      <alignment horizontal="left" vertical="center"/>
      <protection/>
    </xf>
    <xf numFmtId="0" fontId="2" fillId="0" borderId="21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4" fontId="2" fillId="0" borderId="17" xfId="0" applyNumberFormat="1" applyFont="1" applyFill="1" applyBorder="1" applyAlignment="1">
      <alignment horizontal="center" vertical="center" wrapText="1"/>
    </xf>
    <xf numFmtId="0" fontId="2" fillId="0" borderId="12" xfId="79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Footnote 1" xfId="39"/>
    <cellStyle name="Good 1" xfId="40"/>
    <cellStyle name="Heading 1 1" xfId="41"/>
    <cellStyle name="Heading 2 1" xfId="42"/>
    <cellStyle name="Heading 3" xfId="43"/>
    <cellStyle name="Hyperlink 1" xfId="44"/>
    <cellStyle name="Neutral 1" xfId="45"/>
    <cellStyle name="Note 1" xfId="46"/>
    <cellStyle name="Status 1" xfId="47"/>
    <cellStyle name="Text 1" xfId="48"/>
    <cellStyle name="Warning 1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Hyperlink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2" xfId="70"/>
    <cellStyle name="Обычный_Лист1" xfId="71"/>
    <cellStyle name="Обычный_первые дома Шатурному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Стиль 1" xfId="79"/>
    <cellStyle name="Текст предупреждения" xfId="80"/>
    <cellStyle name="Comma" xfId="81"/>
    <cellStyle name="Comma [0]" xfId="82"/>
    <cellStyle name="Финансовый_Лист1" xfId="83"/>
    <cellStyle name="Хороший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65"/>
  <sheetViews>
    <sheetView tabSelected="1" view="pageBreakPreview" zoomScale="115" zoomScaleSheetLayoutView="115" zoomScalePageLayoutView="0" workbookViewId="0" topLeftCell="A1">
      <selection activeCell="B1" sqref="B1:H1"/>
    </sheetView>
  </sheetViews>
  <sheetFormatPr defaultColWidth="9.140625" defaultRowHeight="12.75" outlineLevelRow="1"/>
  <cols>
    <col min="1" max="1" width="6.140625" style="10" customWidth="1"/>
    <col min="2" max="2" width="38.00390625" style="10" customWidth="1"/>
    <col min="3" max="3" width="11.57421875" style="10" customWidth="1"/>
    <col min="4" max="4" width="8.28125" style="10" customWidth="1"/>
    <col min="5" max="5" width="6.28125" style="8" customWidth="1"/>
    <col min="6" max="6" width="9.00390625" style="10" customWidth="1"/>
    <col min="7" max="7" width="11.7109375" style="10" customWidth="1"/>
    <col min="8" max="8" width="14.57421875" style="10" customWidth="1"/>
    <col min="9" max="9" width="10.28125" style="10" customWidth="1"/>
    <col min="10" max="10" width="8.8515625" style="10" customWidth="1"/>
    <col min="11" max="11" width="6.00390625" style="10" customWidth="1"/>
    <col min="12" max="16384" width="8.8515625" style="10" customWidth="1"/>
  </cols>
  <sheetData>
    <row r="1" spans="1:16" s="11" customFormat="1" ht="16.5" customHeight="1">
      <c r="A1" s="10"/>
      <c r="B1" s="190" t="s">
        <v>1265</v>
      </c>
      <c r="C1" s="191"/>
      <c r="D1" s="191"/>
      <c r="E1" s="191"/>
      <c r="F1" s="191"/>
      <c r="G1" s="191"/>
      <c r="H1" s="191"/>
      <c r="I1" s="10"/>
      <c r="J1" s="10"/>
      <c r="K1" s="10"/>
      <c r="L1" s="10"/>
      <c r="M1" s="10"/>
      <c r="N1" s="10"/>
      <c r="O1" s="10"/>
      <c r="P1" s="10"/>
    </row>
    <row r="2" spans="1:8" ht="24.75" customHeight="1">
      <c r="A2" s="27"/>
      <c r="B2" s="190" t="s">
        <v>1125</v>
      </c>
      <c r="C2" s="191"/>
      <c r="D2" s="191"/>
      <c r="E2" s="191"/>
      <c r="F2" s="191"/>
      <c r="G2" s="191"/>
      <c r="H2" s="191"/>
    </row>
    <row r="3" spans="1:8" ht="114" customHeight="1">
      <c r="A3" s="192" t="s">
        <v>711</v>
      </c>
      <c r="B3" s="192"/>
      <c r="C3" s="192"/>
      <c r="D3" s="192"/>
      <c r="E3" s="192"/>
      <c r="F3" s="192"/>
      <c r="G3" s="192"/>
      <c r="H3" s="193"/>
    </row>
    <row r="4" spans="1:8" ht="21" customHeight="1">
      <c r="A4" s="197" t="s">
        <v>0</v>
      </c>
      <c r="B4" s="197" t="s">
        <v>1</v>
      </c>
      <c r="C4" s="197" t="s">
        <v>2</v>
      </c>
      <c r="D4" s="197"/>
      <c r="E4" s="197" t="s">
        <v>38</v>
      </c>
      <c r="F4" s="196" t="s">
        <v>4</v>
      </c>
      <c r="G4" s="194" t="s">
        <v>3</v>
      </c>
      <c r="H4" s="198" t="s">
        <v>37</v>
      </c>
    </row>
    <row r="5" spans="1:8" ht="12.75">
      <c r="A5" s="197"/>
      <c r="B5" s="197"/>
      <c r="C5" s="197"/>
      <c r="D5" s="197"/>
      <c r="E5" s="195"/>
      <c r="F5" s="196"/>
      <c r="G5" s="195"/>
      <c r="H5" s="198"/>
    </row>
    <row r="6" spans="1:8" ht="23.25" customHeight="1">
      <c r="A6" s="197"/>
      <c r="B6" s="197"/>
      <c r="C6" s="197"/>
      <c r="D6" s="197"/>
      <c r="E6" s="195"/>
      <c r="F6" s="196"/>
      <c r="G6" s="195"/>
      <c r="H6" s="198"/>
    </row>
    <row r="7" spans="1:8" ht="45" customHeight="1">
      <c r="A7" s="197"/>
      <c r="B7" s="197"/>
      <c r="C7" s="197"/>
      <c r="D7" s="197"/>
      <c r="E7" s="195"/>
      <c r="F7" s="196"/>
      <c r="G7" s="195"/>
      <c r="H7" s="198"/>
    </row>
    <row r="8" spans="1:8" ht="12.75">
      <c r="A8" s="28">
        <v>1</v>
      </c>
      <c r="B8" s="28">
        <v>2</v>
      </c>
      <c r="C8" s="28">
        <v>3</v>
      </c>
      <c r="D8" s="28">
        <v>4</v>
      </c>
      <c r="E8" s="28"/>
      <c r="F8" s="28">
        <v>5</v>
      </c>
      <c r="G8" s="28">
        <v>6</v>
      </c>
      <c r="H8" s="28">
        <v>8</v>
      </c>
    </row>
    <row r="9" spans="1:8" ht="15">
      <c r="A9" s="150">
        <v>2018</v>
      </c>
      <c r="B9" s="199"/>
      <c r="C9" s="199"/>
      <c r="D9" s="199"/>
      <c r="E9" s="199"/>
      <c r="F9" s="199"/>
      <c r="G9" s="199"/>
      <c r="H9" s="200"/>
    </row>
    <row r="10" spans="1:9" ht="12.75" outlineLevel="1">
      <c r="A10" s="156" t="s">
        <v>51</v>
      </c>
      <c r="B10" s="186"/>
      <c r="C10" s="186"/>
      <c r="D10" s="186"/>
      <c r="E10" s="186"/>
      <c r="F10" s="186"/>
      <c r="G10" s="186"/>
      <c r="H10" s="186"/>
      <c r="I10" s="12"/>
    </row>
    <row r="11" spans="1:9" ht="12.75" outlineLevel="1">
      <c r="A11" s="29">
        <v>1</v>
      </c>
      <c r="B11" s="30" t="s">
        <v>52</v>
      </c>
      <c r="C11" s="31">
        <v>42100</v>
      </c>
      <c r="D11" s="29" t="s">
        <v>53</v>
      </c>
      <c r="E11" s="29">
        <v>1</v>
      </c>
      <c r="F11" s="29">
        <v>3</v>
      </c>
      <c r="G11" s="29">
        <v>39.7</v>
      </c>
      <c r="H11" s="178">
        <v>22554.8</v>
      </c>
      <c r="I11" s="12"/>
    </row>
    <row r="12" spans="1:9" ht="12.75" outlineLevel="1">
      <c r="A12" s="29">
        <v>2</v>
      </c>
      <c r="B12" s="30" t="s">
        <v>54</v>
      </c>
      <c r="C12" s="31">
        <v>42100</v>
      </c>
      <c r="D12" s="29" t="s">
        <v>53</v>
      </c>
      <c r="E12" s="29">
        <v>1</v>
      </c>
      <c r="F12" s="29">
        <v>1</v>
      </c>
      <c r="G12" s="29">
        <v>41.5</v>
      </c>
      <c r="H12" s="189"/>
      <c r="I12" s="12"/>
    </row>
    <row r="13" spans="1:9" ht="12" customHeight="1" outlineLevel="1">
      <c r="A13" s="29">
        <v>3</v>
      </c>
      <c r="B13" s="30" t="s">
        <v>55</v>
      </c>
      <c r="C13" s="31">
        <v>42355</v>
      </c>
      <c r="D13" s="29" t="s">
        <v>56</v>
      </c>
      <c r="E13" s="29">
        <v>2</v>
      </c>
      <c r="F13" s="29">
        <v>2</v>
      </c>
      <c r="G13" s="29">
        <v>53.5</v>
      </c>
      <c r="H13" s="189"/>
      <c r="I13" s="32"/>
    </row>
    <row r="14" spans="1:9" ht="12.75" customHeight="1" outlineLevel="1">
      <c r="A14" s="29">
        <v>4</v>
      </c>
      <c r="B14" s="30" t="s">
        <v>57</v>
      </c>
      <c r="C14" s="31">
        <v>41005</v>
      </c>
      <c r="D14" s="29" t="s">
        <v>58</v>
      </c>
      <c r="E14" s="29">
        <v>1</v>
      </c>
      <c r="F14" s="29">
        <v>3</v>
      </c>
      <c r="G14" s="29">
        <v>27.5</v>
      </c>
      <c r="H14" s="189"/>
      <c r="I14" s="32"/>
    </row>
    <row r="15" spans="1:9" ht="12.75" customHeight="1" outlineLevel="1">
      <c r="A15" s="29">
        <v>5</v>
      </c>
      <c r="B15" s="30" t="s">
        <v>59</v>
      </c>
      <c r="C15" s="31">
        <v>41838</v>
      </c>
      <c r="D15" s="29" t="s">
        <v>60</v>
      </c>
      <c r="E15" s="29">
        <v>1</v>
      </c>
      <c r="F15" s="29">
        <v>3</v>
      </c>
      <c r="G15" s="29">
        <v>39.1</v>
      </c>
      <c r="H15" s="189"/>
      <c r="I15" s="9"/>
    </row>
    <row r="16" spans="1:9" ht="12.75" customHeight="1" outlineLevel="1">
      <c r="A16" s="29">
        <v>6</v>
      </c>
      <c r="B16" s="30" t="s">
        <v>61</v>
      </c>
      <c r="C16" s="31">
        <v>41838</v>
      </c>
      <c r="D16" s="29" t="s">
        <v>60</v>
      </c>
      <c r="E16" s="29">
        <v>1</v>
      </c>
      <c r="F16" s="29">
        <v>1</v>
      </c>
      <c r="G16" s="29">
        <v>48.9</v>
      </c>
      <c r="H16" s="189"/>
      <c r="I16" s="9"/>
    </row>
    <row r="17" spans="1:9" ht="12.75" outlineLevel="1">
      <c r="A17" s="29">
        <v>7</v>
      </c>
      <c r="B17" s="30" t="s">
        <v>588</v>
      </c>
      <c r="C17" s="33" t="s">
        <v>165</v>
      </c>
      <c r="D17" s="29" t="s">
        <v>62</v>
      </c>
      <c r="E17" s="29">
        <v>3</v>
      </c>
      <c r="F17" s="29">
        <v>3</v>
      </c>
      <c r="G17" s="29">
        <v>54</v>
      </c>
      <c r="H17" s="189"/>
      <c r="I17" s="32"/>
    </row>
    <row r="18" spans="1:9" ht="12.75" customHeight="1" outlineLevel="1">
      <c r="A18" s="29">
        <v>8</v>
      </c>
      <c r="B18" s="30" t="s">
        <v>63</v>
      </c>
      <c r="C18" s="31">
        <v>41418</v>
      </c>
      <c r="D18" s="29" t="s">
        <v>64</v>
      </c>
      <c r="E18" s="29">
        <v>2</v>
      </c>
      <c r="F18" s="29">
        <v>4</v>
      </c>
      <c r="G18" s="29">
        <v>47.3</v>
      </c>
      <c r="H18" s="189"/>
      <c r="I18" s="9"/>
    </row>
    <row r="19" spans="1:9" ht="12.75" customHeight="1" outlineLevel="1">
      <c r="A19" s="29">
        <v>9</v>
      </c>
      <c r="B19" s="30" t="s">
        <v>65</v>
      </c>
      <c r="C19" s="31">
        <v>41445</v>
      </c>
      <c r="D19" s="29" t="s">
        <v>66</v>
      </c>
      <c r="E19" s="29">
        <v>2</v>
      </c>
      <c r="F19" s="29">
        <v>0</v>
      </c>
      <c r="G19" s="29">
        <v>32.4</v>
      </c>
      <c r="H19" s="189"/>
      <c r="I19" s="9"/>
    </row>
    <row r="20" spans="1:9" ht="12.75" customHeight="1" outlineLevel="1">
      <c r="A20" s="29">
        <v>10</v>
      </c>
      <c r="B20" s="30" t="s">
        <v>67</v>
      </c>
      <c r="C20" s="31">
        <v>41096</v>
      </c>
      <c r="D20" s="29" t="s">
        <v>68</v>
      </c>
      <c r="E20" s="29">
        <v>4</v>
      </c>
      <c r="F20" s="29">
        <v>4</v>
      </c>
      <c r="G20" s="29">
        <v>75</v>
      </c>
      <c r="H20" s="189"/>
      <c r="I20" s="9"/>
    </row>
    <row r="21" spans="1:9" ht="12.75" customHeight="1" outlineLevel="1">
      <c r="A21" s="29">
        <v>11</v>
      </c>
      <c r="B21" s="30" t="s">
        <v>69</v>
      </c>
      <c r="C21" s="31">
        <v>41922</v>
      </c>
      <c r="D21" s="29" t="s">
        <v>70</v>
      </c>
      <c r="E21" s="29">
        <v>1</v>
      </c>
      <c r="F21" s="29">
        <v>0</v>
      </c>
      <c r="G21" s="29">
        <v>10.6</v>
      </c>
      <c r="H21" s="204"/>
      <c r="I21" s="9"/>
    </row>
    <row r="22" spans="1:9" ht="12.75" outlineLevel="1">
      <c r="A22" s="29"/>
      <c r="B22" s="34" t="s">
        <v>584</v>
      </c>
      <c r="C22" s="29"/>
      <c r="D22" s="29"/>
      <c r="E22" s="29">
        <f>SUM(E11:E21)</f>
        <v>19</v>
      </c>
      <c r="F22" s="29">
        <f>SUM(F11:F21)</f>
        <v>24</v>
      </c>
      <c r="G22" s="29">
        <f>SUM(G11:G21)</f>
        <v>469.5</v>
      </c>
      <c r="H22" s="35">
        <f>H11</f>
        <v>22554.8</v>
      </c>
      <c r="I22" s="9"/>
    </row>
    <row r="23" spans="1:9" ht="12.75" customHeight="1" outlineLevel="1">
      <c r="A23" s="156" t="s">
        <v>5</v>
      </c>
      <c r="B23" s="186"/>
      <c r="C23" s="186"/>
      <c r="D23" s="186"/>
      <c r="E23" s="186"/>
      <c r="F23" s="186"/>
      <c r="G23" s="186"/>
      <c r="H23" s="186"/>
      <c r="I23" s="32"/>
    </row>
    <row r="24" spans="1:9" ht="12.75" customHeight="1" outlineLevel="1">
      <c r="A24" s="29">
        <v>1</v>
      </c>
      <c r="B24" s="22" t="s">
        <v>18</v>
      </c>
      <c r="C24" s="23">
        <v>41501</v>
      </c>
      <c r="D24" s="29" t="s">
        <v>6</v>
      </c>
      <c r="E24" s="29">
        <v>4</v>
      </c>
      <c r="F24" s="3">
        <v>4</v>
      </c>
      <c r="G24" s="3">
        <v>49.5</v>
      </c>
      <c r="H24" s="201">
        <f>18864+4804</f>
        <v>23668</v>
      </c>
      <c r="I24" s="32"/>
    </row>
    <row r="25" spans="1:10" ht="12.75" customHeight="1" outlineLevel="1">
      <c r="A25" s="29">
        <v>2</v>
      </c>
      <c r="B25" s="22" t="s">
        <v>19</v>
      </c>
      <c r="C25" s="23">
        <v>41824</v>
      </c>
      <c r="D25" s="29" t="s">
        <v>11</v>
      </c>
      <c r="E25" s="29">
        <v>1</v>
      </c>
      <c r="F25" s="3">
        <v>4</v>
      </c>
      <c r="G25" s="3">
        <v>52</v>
      </c>
      <c r="H25" s="202"/>
      <c r="I25" s="9"/>
      <c r="J25" s="12"/>
    </row>
    <row r="26" spans="1:10" ht="14.25" customHeight="1" outlineLevel="1">
      <c r="A26" s="29">
        <v>3</v>
      </c>
      <c r="B26" s="22" t="s">
        <v>20</v>
      </c>
      <c r="C26" s="23">
        <v>41922</v>
      </c>
      <c r="D26" s="3" t="s">
        <v>12</v>
      </c>
      <c r="E26" s="3">
        <v>1</v>
      </c>
      <c r="F26" s="3">
        <v>2</v>
      </c>
      <c r="G26" s="3">
        <v>26.2</v>
      </c>
      <c r="H26" s="202"/>
      <c r="I26" s="9"/>
      <c r="J26" s="12"/>
    </row>
    <row r="27" spans="1:10" ht="14.25" customHeight="1" outlineLevel="1">
      <c r="A27" s="29">
        <v>4</v>
      </c>
      <c r="B27" s="22" t="s">
        <v>21</v>
      </c>
      <c r="C27" s="23">
        <v>41922</v>
      </c>
      <c r="D27" s="3" t="s">
        <v>12</v>
      </c>
      <c r="E27" s="3">
        <v>1</v>
      </c>
      <c r="F27" s="3">
        <v>3</v>
      </c>
      <c r="G27" s="3">
        <v>34.8</v>
      </c>
      <c r="H27" s="202"/>
      <c r="I27" s="9"/>
      <c r="J27" s="12"/>
    </row>
    <row r="28" spans="1:10" ht="14.25" customHeight="1" outlineLevel="1">
      <c r="A28" s="29">
        <v>5</v>
      </c>
      <c r="B28" s="22" t="s">
        <v>22</v>
      </c>
      <c r="C28" s="23">
        <v>41922</v>
      </c>
      <c r="D28" s="3" t="s">
        <v>12</v>
      </c>
      <c r="E28" s="3">
        <v>1</v>
      </c>
      <c r="F28" s="3">
        <v>7</v>
      </c>
      <c r="G28" s="3">
        <v>27.4</v>
      </c>
      <c r="H28" s="202"/>
      <c r="I28" s="9"/>
      <c r="J28" s="12"/>
    </row>
    <row r="29" spans="1:10" ht="12.75" customHeight="1" outlineLevel="1">
      <c r="A29" s="29">
        <v>6</v>
      </c>
      <c r="B29" s="22" t="s">
        <v>23</v>
      </c>
      <c r="C29" s="23">
        <v>41922</v>
      </c>
      <c r="D29" s="3" t="s">
        <v>12</v>
      </c>
      <c r="E29" s="3">
        <v>1</v>
      </c>
      <c r="F29" s="3">
        <v>0</v>
      </c>
      <c r="G29" s="3">
        <v>34.9</v>
      </c>
      <c r="H29" s="202"/>
      <c r="I29" s="9"/>
      <c r="J29" s="12"/>
    </row>
    <row r="30" spans="1:10" ht="12.75" customHeight="1" outlineLevel="1">
      <c r="A30" s="29">
        <v>7</v>
      </c>
      <c r="B30" s="22" t="s">
        <v>24</v>
      </c>
      <c r="C30" s="23">
        <v>41943</v>
      </c>
      <c r="D30" s="29" t="s">
        <v>13</v>
      </c>
      <c r="E30" s="29">
        <v>1</v>
      </c>
      <c r="F30" s="3">
        <v>0</v>
      </c>
      <c r="G30" s="3">
        <v>47.1</v>
      </c>
      <c r="H30" s="202"/>
      <c r="I30" s="9"/>
      <c r="J30" s="12"/>
    </row>
    <row r="31" spans="1:10" ht="12.75" customHeight="1" outlineLevel="1">
      <c r="A31" s="29">
        <v>8</v>
      </c>
      <c r="B31" s="22" t="s">
        <v>25</v>
      </c>
      <c r="C31" s="23">
        <v>41943</v>
      </c>
      <c r="D31" s="29" t="s">
        <v>13</v>
      </c>
      <c r="E31" s="29">
        <v>1</v>
      </c>
      <c r="F31" s="3">
        <v>5</v>
      </c>
      <c r="G31" s="3">
        <v>48.6</v>
      </c>
      <c r="H31" s="202"/>
      <c r="I31" s="32"/>
      <c r="J31" s="12"/>
    </row>
    <row r="32" spans="1:10" ht="12.75" customHeight="1" outlineLevel="1">
      <c r="A32" s="29">
        <v>9</v>
      </c>
      <c r="B32" s="22" t="s">
        <v>26</v>
      </c>
      <c r="C32" s="23">
        <v>42187</v>
      </c>
      <c r="D32" s="29" t="s">
        <v>14</v>
      </c>
      <c r="E32" s="29">
        <v>4</v>
      </c>
      <c r="F32" s="3">
        <v>9</v>
      </c>
      <c r="G32" s="3">
        <v>35</v>
      </c>
      <c r="H32" s="202"/>
      <c r="I32" s="32"/>
      <c r="J32" s="12"/>
    </row>
    <row r="33" spans="1:10" ht="12.75" outlineLevel="1">
      <c r="A33" s="29">
        <v>10</v>
      </c>
      <c r="B33" s="22" t="s">
        <v>27</v>
      </c>
      <c r="C33" s="23">
        <v>42535</v>
      </c>
      <c r="D33" s="29" t="s">
        <v>15</v>
      </c>
      <c r="E33" s="29">
        <v>1</v>
      </c>
      <c r="F33" s="3">
        <v>1</v>
      </c>
      <c r="G33" s="3">
        <v>31.3</v>
      </c>
      <c r="H33" s="202"/>
      <c r="I33" s="32"/>
      <c r="J33" s="12"/>
    </row>
    <row r="34" spans="1:10" ht="12.75" customHeight="1" outlineLevel="1">
      <c r="A34" s="29">
        <v>11</v>
      </c>
      <c r="B34" s="22" t="s">
        <v>28</v>
      </c>
      <c r="C34" s="23">
        <v>42535</v>
      </c>
      <c r="D34" s="29" t="s">
        <v>16</v>
      </c>
      <c r="E34" s="29">
        <v>1</v>
      </c>
      <c r="F34" s="3">
        <v>1</v>
      </c>
      <c r="G34" s="3">
        <v>29.1</v>
      </c>
      <c r="H34" s="202"/>
      <c r="I34" s="32"/>
      <c r="J34" s="12"/>
    </row>
    <row r="35" spans="1:10" ht="12.75" customHeight="1" outlineLevel="1">
      <c r="A35" s="29">
        <v>12</v>
      </c>
      <c r="B35" s="22" t="s">
        <v>29</v>
      </c>
      <c r="C35" s="23">
        <v>41236</v>
      </c>
      <c r="D35" s="29" t="s">
        <v>17</v>
      </c>
      <c r="E35" s="29">
        <v>1</v>
      </c>
      <c r="F35" s="3">
        <v>0</v>
      </c>
      <c r="G35" s="3">
        <v>39.1</v>
      </c>
      <c r="H35" s="202"/>
      <c r="I35" s="32"/>
      <c r="J35" s="12"/>
    </row>
    <row r="36" spans="1:10" ht="12.75" outlineLevel="1">
      <c r="A36" s="29">
        <v>13</v>
      </c>
      <c r="B36" s="22" t="s">
        <v>71</v>
      </c>
      <c r="C36" s="23">
        <v>41418</v>
      </c>
      <c r="D36" s="29" t="s">
        <v>72</v>
      </c>
      <c r="E36" s="29">
        <v>2</v>
      </c>
      <c r="F36" s="3">
        <v>4</v>
      </c>
      <c r="G36" s="3">
        <v>24.7</v>
      </c>
      <c r="H36" s="202"/>
      <c r="I36" s="12"/>
      <c r="J36" s="12"/>
    </row>
    <row r="37" spans="1:10" ht="12.75" outlineLevel="1">
      <c r="A37" s="29">
        <v>14</v>
      </c>
      <c r="B37" s="22" t="s">
        <v>73</v>
      </c>
      <c r="C37" s="23">
        <v>41824</v>
      </c>
      <c r="D37" s="29" t="s">
        <v>74</v>
      </c>
      <c r="E37" s="29">
        <v>2</v>
      </c>
      <c r="F37" s="3">
        <v>2</v>
      </c>
      <c r="G37" s="3">
        <v>25.5</v>
      </c>
      <c r="H37" s="202"/>
      <c r="I37" s="12"/>
      <c r="J37" s="12"/>
    </row>
    <row r="38" spans="1:10" ht="12.75" outlineLevel="1">
      <c r="A38" s="29">
        <v>15</v>
      </c>
      <c r="B38" s="22" t="s">
        <v>75</v>
      </c>
      <c r="C38" s="23">
        <v>42416</v>
      </c>
      <c r="D38" s="29" t="s">
        <v>76</v>
      </c>
      <c r="E38" s="29">
        <v>1</v>
      </c>
      <c r="F38" s="3">
        <v>0</v>
      </c>
      <c r="G38" s="3">
        <v>41.6</v>
      </c>
      <c r="H38" s="203"/>
      <c r="I38" s="12"/>
      <c r="J38" s="12"/>
    </row>
    <row r="39" spans="1:10" ht="12.75" outlineLevel="1">
      <c r="A39" s="36"/>
      <c r="B39" s="34" t="s">
        <v>585</v>
      </c>
      <c r="C39" s="205"/>
      <c r="D39" s="205"/>
      <c r="E39" s="36">
        <f>SUM(E24:E38)</f>
        <v>23</v>
      </c>
      <c r="F39" s="36">
        <f>SUM(F24:F38)</f>
        <v>42</v>
      </c>
      <c r="G39" s="36">
        <f>SUM(G24:G38)</f>
        <v>546.8000000000001</v>
      </c>
      <c r="H39" s="37">
        <f>H24</f>
        <v>23668</v>
      </c>
      <c r="I39" s="12"/>
      <c r="J39" s="12"/>
    </row>
    <row r="40" spans="1:10" ht="12.75" outlineLevel="1">
      <c r="A40" s="156" t="s">
        <v>7</v>
      </c>
      <c r="B40" s="186"/>
      <c r="C40" s="186"/>
      <c r="D40" s="186"/>
      <c r="E40" s="186"/>
      <c r="F40" s="186"/>
      <c r="G40" s="186"/>
      <c r="H40" s="186"/>
      <c r="I40" s="12"/>
      <c r="J40" s="12"/>
    </row>
    <row r="41" spans="1:10" ht="12.75" outlineLevel="1">
      <c r="A41" s="29">
        <v>1</v>
      </c>
      <c r="B41" s="22" t="s">
        <v>30</v>
      </c>
      <c r="C41" s="15">
        <v>42026</v>
      </c>
      <c r="D41" s="14" t="s">
        <v>8</v>
      </c>
      <c r="E41" s="14">
        <v>1</v>
      </c>
      <c r="F41" s="3">
        <v>1</v>
      </c>
      <c r="G41" s="3">
        <v>18.6</v>
      </c>
      <c r="H41" s="166">
        <f>2322.00187+9787.1</f>
        <v>12109.10187</v>
      </c>
      <c r="I41" s="12"/>
      <c r="J41" s="12"/>
    </row>
    <row r="42" spans="1:8" ht="12.75" outlineLevel="1">
      <c r="A42" s="29">
        <v>2</v>
      </c>
      <c r="B42" s="22" t="s">
        <v>31</v>
      </c>
      <c r="C42" s="15">
        <v>42026</v>
      </c>
      <c r="D42" s="14" t="s">
        <v>8</v>
      </c>
      <c r="E42" s="14">
        <v>1</v>
      </c>
      <c r="F42" s="3">
        <v>0</v>
      </c>
      <c r="G42" s="3">
        <v>20</v>
      </c>
      <c r="H42" s="187"/>
    </row>
    <row r="43" spans="1:10" ht="12.75" outlineLevel="1">
      <c r="A43" s="29">
        <v>3</v>
      </c>
      <c r="B43" s="22" t="s">
        <v>78</v>
      </c>
      <c r="C43" s="15">
        <v>41162</v>
      </c>
      <c r="D43" s="14" t="s">
        <v>79</v>
      </c>
      <c r="E43" s="14">
        <v>1</v>
      </c>
      <c r="F43" s="3">
        <v>0</v>
      </c>
      <c r="G43" s="3">
        <v>36.9</v>
      </c>
      <c r="H43" s="187"/>
      <c r="I43" s="12"/>
      <c r="J43" s="12"/>
    </row>
    <row r="44" spans="1:10" ht="12.75" outlineLevel="1">
      <c r="A44" s="29">
        <v>4</v>
      </c>
      <c r="B44" s="22" t="s">
        <v>77</v>
      </c>
      <c r="C44" s="15">
        <v>41162</v>
      </c>
      <c r="D44" s="14" t="s">
        <v>79</v>
      </c>
      <c r="E44" s="14">
        <v>1</v>
      </c>
      <c r="F44" s="3">
        <v>0</v>
      </c>
      <c r="G44" s="3">
        <v>31.6</v>
      </c>
      <c r="H44" s="187"/>
      <c r="I44" s="12"/>
      <c r="J44" s="12"/>
    </row>
    <row r="45" spans="1:10" ht="12.75" outlineLevel="1">
      <c r="A45" s="29">
        <v>5</v>
      </c>
      <c r="B45" s="22" t="s">
        <v>80</v>
      </c>
      <c r="C45" s="15">
        <v>41919</v>
      </c>
      <c r="D45" s="14" t="s">
        <v>81</v>
      </c>
      <c r="E45" s="14">
        <v>1</v>
      </c>
      <c r="F45" s="3">
        <v>6</v>
      </c>
      <c r="G45" s="3">
        <v>39.7</v>
      </c>
      <c r="H45" s="187"/>
      <c r="I45" s="9"/>
      <c r="J45" s="32"/>
    </row>
    <row r="46" spans="1:10" ht="12.75" outlineLevel="1">
      <c r="A46" s="29">
        <v>6</v>
      </c>
      <c r="B46" s="22" t="s">
        <v>82</v>
      </c>
      <c r="C46" s="15">
        <v>41268</v>
      </c>
      <c r="D46" s="14" t="s">
        <v>83</v>
      </c>
      <c r="E46" s="14">
        <v>1</v>
      </c>
      <c r="F46" s="3">
        <v>2</v>
      </c>
      <c r="G46" s="3">
        <v>42.3</v>
      </c>
      <c r="H46" s="188"/>
      <c r="I46" s="9"/>
      <c r="J46" s="32"/>
    </row>
    <row r="47" spans="1:10" ht="12.75" outlineLevel="1">
      <c r="A47" s="29"/>
      <c r="B47" s="34" t="s">
        <v>586</v>
      </c>
      <c r="C47" s="14"/>
      <c r="D47" s="14"/>
      <c r="E47" s="14">
        <f>SUM(E41:E46)</f>
        <v>6</v>
      </c>
      <c r="F47" s="14">
        <f>SUM(F41:F46)</f>
        <v>9</v>
      </c>
      <c r="G47" s="14">
        <f>SUM(G41:G46)</f>
        <v>189.10000000000002</v>
      </c>
      <c r="H47" s="38">
        <f>H41</f>
        <v>12109.10187</v>
      </c>
      <c r="I47" s="9"/>
      <c r="J47" s="32"/>
    </row>
    <row r="48" spans="1:10" ht="12.75" customHeight="1" outlineLevel="1">
      <c r="A48" s="156" t="s">
        <v>9</v>
      </c>
      <c r="B48" s="156"/>
      <c r="C48" s="156"/>
      <c r="D48" s="156"/>
      <c r="E48" s="156"/>
      <c r="F48" s="156"/>
      <c r="G48" s="156"/>
      <c r="H48" s="156"/>
      <c r="I48" s="9"/>
      <c r="J48" s="32"/>
    </row>
    <row r="49" spans="1:10" ht="12.75" customHeight="1" outlineLevel="1">
      <c r="A49" s="29">
        <v>1</v>
      </c>
      <c r="B49" s="22" t="s">
        <v>39</v>
      </c>
      <c r="C49" s="23">
        <v>41501</v>
      </c>
      <c r="D49" s="29" t="s">
        <v>32</v>
      </c>
      <c r="E49" s="29">
        <v>3</v>
      </c>
      <c r="F49" s="14">
        <v>4</v>
      </c>
      <c r="G49" s="3">
        <v>19.4</v>
      </c>
      <c r="H49" s="189">
        <v>17203.8</v>
      </c>
      <c r="I49" s="12"/>
      <c r="J49" s="12"/>
    </row>
    <row r="50" spans="1:10" ht="12.75" customHeight="1" outlineLevel="1">
      <c r="A50" s="29">
        <v>2</v>
      </c>
      <c r="B50" s="22" t="s">
        <v>40</v>
      </c>
      <c r="C50" s="23">
        <v>41501</v>
      </c>
      <c r="D50" s="29" t="s">
        <v>32</v>
      </c>
      <c r="E50" s="29">
        <v>1</v>
      </c>
      <c r="F50" s="3">
        <v>1</v>
      </c>
      <c r="G50" s="3">
        <v>17.4</v>
      </c>
      <c r="H50" s="189"/>
      <c r="I50" s="12"/>
      <c r="J50" s="12"/>
    </row>
    <row r="51" spans="1:8" ht="12.75" customHeight="1" outlineLevel="1">
      <c r="A51" s="29">
        <v>3</v>
      </c>
      <c r="B51" s="39" t="s">
        <v>41</v>
      </c>
      <c r="C51" s="23">
        <v>42723</v>
      </c>
      <c r="D51" s="29" t="s">
        <v>33</v>
      </c>
      <c r="E51" s="29">
        <v>1</v>
      </c>
      <c r="F51" s="3">
        <v>3</v>
      </c>
      <c r="G51" s="3">
        <v>17.5</v>
      </c>
      <c r="H51" s="189"/>
    </row>
    <row r="52" spans="1:8" ht="12.75" customHeight="1" outlineLevel="1">
      <c r="A52" s="29">
        <v>4</v>
      </c>
      <c r="B52" s="22" t="s">
        <v>42</v>
      </c>
      <c r="C52" s="23">
        <v>41544</v>
      </c>
      <c r="D52" s="29" t="s">
        <v>34</v>
      </c>
      <c r="E52" s="29">
        <v>3</v>
      </c>
      <c r="F52" s="3">
        <v>4</v>
      </c>
      <c r="G52" s="3">
        <v>12.6</v>
      </c>
      <c r="H52" s="189"/>
    </row>
    <row r="53" spans="1:8" ht="12.75" customHeight="1" outlineLevel="1">
      <c r="A53" s="29">
        <v>5</v>
      </c>
      <c r="B53" s="22" t="s">
        <v>43</v>
      </c>
      <c r="C53" s="15">
        <v>41162</v>
      </c>
      <c r="D53" s="29" t="s">
        <v>10</v>
      </c>
      <c r="E53" s="29">
        <v>1</v>
      </c>
      <c r="F53" s="3">
        <v>3</v>
      </c>
      <c r="G53" s="3">
        <v>23.3</v>
      </c>
      <c r="H53" s="189"/>
    </row>
    <row r="54" spans="1:8" ht="12.75" customHeight="1" outlineLevel="1">
      <c r="A54" s="29">
        <v>6</v>
      </c>
      <c r="B54" s="39" t="s">
        <v>44</v>
      </c>
      <c r="C54" s="23">
        <v>41586</v>
      </c>
      <c r="D54" s="29" t="s">
        <v>35</v>
      </c>
      <c r="E54" s="29">
        <v>1</v>
      </c>
      <c r="F54" s="16">
        <v>1</v>
      </c>
      <c r="G54" s="3">
        <v>41.1</v>
      </c>
      <c r="H54" s="189"/>
    </row>
    <row r="55" spans="1:8" ht="12.75" customHeight="1" outlineLevel="1">
      <c r="A55" s="29">
        <v>7</v>
      </c>
      <c r="B55" s="39" t="s">
        <v>46</v>
      </c>
      <c r="C55" s="23">
        <v>42723</v>
      </c>
      <c r="D55" s="29" t="s">
        <v>33</v>
      </c>
      <c r="E55" s="29">
        <v>1</v>
      </c>
      <c r="F55" s="16">
        <v>1</v>
      </c>
      <c r="G55" s="3">
        <v>51.9</v>
      </c>
      <c r="H55" s="176"/>
    </row>
    <row r="56" spans="1:8" ht="12.75" customHeight="1" outlineLevel="1">
      <c r="A56" s="29">
        <v>8</v>
      </c>
      <c r="B56" s="39" t="s">
        <v>47</v>
      </c>
      <c r="C56" s="23">
        <v>41586</v>
      </c>
      <c r="D56" s="29" t="s">
        <v>35</v>
      </c>
      <c r="E56" s="29">
        <v>1</v>
      </c>
      <c r="F56" s="16">
        <v>1</v>
      </c>
      <c r="G56" s="3">
        <v>42.6</v>
      </c>
      <c r="H56" s="176"/>
    </row>
    <row r="57" spans="1:8" ht="12.75" customHeight="1" outlineLevel="1">
      <c r="A57" s="29">
        <v>9</v>
      </c>
      <c r="B57" s="39" t="s">
        <v>48</v>
      </c>
      <c r="C57" s="23">
        <v>41586</v>
      </c>
      <c r="D57" s="29" t="s">
        <v>35</v>
      </c>
      <c r="E57" s="29">
        <v>1</v>
      </c>
      <c r="F57" s="16">
        <v>1</v>
      </c>
      <c r="G57" s="3">
        <v>32.8</v>
      </c>
      <c r="H57" s="176"/>
    </row>
    <row r="58" spans="1:8" ht="12.75" customHeight="1" outlineLevel="1">
      <c r="A58" s="29">
        <v>10</v>
      </c>
      <c r="B58" s="39" t="s">
        <v>49</v>
      </c>
      <c r="C58" s="23">
        <v>41747</v>
      </c>
      <c r="D58" s="29" t="s">
        <v>50</v>
      </c>
      <c r="E58" s="29">
        <v>2</v>
      </c>
      <c r="F58" s="16">
        <v>2</v>
      </c>
      <c r="G58" s="3">
        <v>23.6</v>
      </c>
      <c r="H58" s="177"/>
    </row>
    <row r="59" spans="1:8" ht="12.75" customHeight="1" outlineLevel="1">
      <c r="A59" s="29"/>
      <c r="B59" s="34" t="s">
        <v>587</v>
      </c>
      <c r="C59" s="29"/>
      <c r="D59" s="29"/>
      <c r="E59" s="29">
        <f>SUM(E49:E58)</f>
        <v>15</v>
      </c>
      <c r="F59" s="29">
        <f>SUM(F49:F58)</f>
        <v>21</v>
      </c>
      <c r="G59" s="29">
        <f>SUM(G49:G58)</f>
        <v>282.2</v>
      </c>
      <c r="H59" s="35">
        <f>SUM(H49:H58)</f>
        <v>17203.8</v>
      </c>
    </row>
    <row r="60" spans="1:8" ht="12.75" customHeight="1" outlineLevel="1">
      <c r="A60" s="40"/>
      <c r="B60" s="41" t="s">
        <v>36</v>
      </c>
      <c r="C60" s="41"/>
      <c r="D60" s="41"/>
      <c r="E60" s="41">
        <f>E22+E39+E47+E59</f>
        <v>63</v>
      </c>
      <c r="F60" s="41">
        <f>F22+F39+F47+F59</f>
        <v>96</v>
      </c>
      <c r="G60" s="41">
        <f>G22+G39+G47+G59</f>
        <v>1487.6000000000001</v>
      </c>
      <c r="H60" s="42">
        <f>H22+H39+H47+H59</f>
        <v>75535.70187</v>
      </c>
    </row>
    <row r="61" spans="1:8" ht="12.75" customHeight="1">
      <c r="A61" s="150">
        <v>2019</v>
      </c>
      <c r="B61" s="151"/>
      <c r="C61" s="151"/>
      <c r="D61" s="151"/>
      <c r="E61" s="151"/>
      <c r="F61" s="151"/>
      <c r="G61" s="151"/>
      <c r="H61" s="152"/>
    </row>
    <row r="62" spans="1:8" ht="12.75" customHeight="1" outlineLevel="1">
      <c r="A62" s="160" t="s">
        <v>51</v>
      </c>
      <c r="B62" s="151"/>
      <c r="C62" s="151"/>
      <c r="D62" s="151"/>
      <c r="E62" s="151"/>
      <c r="F62" s="151"/>
      <c r="G62" s="151"/>
      <c r="H62" s="152"/>
    </row>
    <row r="63" spans="1:8" ht="12.75" customHeight="1" outlineLevel="1">
      <c r="A63" s="19">
        <v>1</v>
      </c>
      <c r="B63" s="22" t="s">
        <v>149</v>
      </c>
      <c r="C63" s="45">
        <v>41096</v>
      </c>
      <c r="D63" s="5" t="s">
        <v>68</v>
      </c>
      <c r="E63" s="3">
        <v>1</v>
      </c>
      <c r="F63" s="14">
        <v>4</v>
      </c>
      <c r="G63" s="14">
        <v>45.9</v>
      </c>
      <c r="H63" s="166">
        <f>2361.6+928.8</f>
        <v>3290.3999999999996</v>
      </c>
    </row>
    <row r="64" spans="1:8" ht="12.75" customHeight="1" outlineLevel="1">
      <c r="A64" s="19">
        <v>2</v>
      </c>
      <c r="B64" s="1" t="s">
        <v>150</v>
      </c>
      <c r="C64" s="45">
        <v>41418</v>
      </c>
      <c r="D64" s="5" t="s">
        <v>151</v>
      </c>
      <c r="E64" s="3">
        <v>1</v>
      </c>
      <c r="F64" s="14">
        <v>1</v>
      </c>
      <c r="G64" s="2">
        <v>11.2</v>
      </c>
      <c r="H64" s="177"/>
    </row>
    <row r="65" spans="1:8" ht="12.75" customHeight="1" outlineLevel="1">
      <c r="A65" s="19"/>
      <c r="B65" s="34" t="s">
        <v>584</v>
      </c>
      <c r="C65" s="5"/>
      <c r="D65" s="5"/>
      <c r="E65" s="5">
        <f>E63+E64</f>
        <v>2</v>
      </c>
      <c r="F65" s="5">
        <f>F63+F64</f>
        <v>5</v>
      </c>
      <c r="G65" s="5">
        <f>G63+G64</f>
        <v>57.099999999999994</v>
      </c>
      <c r="H65" s="26">
        <f>H63</f>
        <v>3290.3999999999996</v>
      </c>
    </row>
    <row r="66" spans="1:8" ht="12.75" customHeight="1" outlineLevel="1">
      <c r="A66" s="160" t="s">
        <v>5</v>
      </c>
      <c r="B66" s="151"/>
      <c r="C66" s="151"/>
      <c r="D66" s="151"/>
      <c r="E66" s="151"/>
      <c r="F66" s="151"/>
      <c r="G66" s="151"/>
      <c r="H66" s="152"/>
    </row>
    <row r="67" spans="1:8" ht="12.75" customHeight="1" outlineLevel="1">
      <c r="A67" s="19">
        <v>1</v>
      </c>
      <c r="B67" s="39" t="s">
        <v>98</v>
      </c>
      <c r="C67" s="23">
        <v>42935</v>
      </c>
      <c r="D67" s="5" t="s">
        <v>121</v>
      </c>
      <c r="E67" s="46">
        <v>1</v>
      </c>
      <c r="F67" s="46">
        <v>1</v>
      </c>
      <c r="G67" s="14">
        <v>54.4</v>
      </c>
      <c r="H67" s="166">
        <v>52027.3</v>
      </c>
    </row>
    <row r="68" spans="1:8" ht="12.75" customHeight="1" outlineLevel="1">
      <c r="A68" s="19">
        <v>2</v>
      </c>
      <c r="B68" s="39" t="s">
        <v>99</v>
      </c>
      <c r="C68" s="23">
        <v>41922</v>
      </c>
      <c r="D68" s="5" t="s">
        <v>122</v>
      </c>
      <c r="E68" s="46">
        <v>3</v>
      </c>
      <c r="F68" s="46">
        <v>5</v>
      </c>
      <c r="G68" s="14">
        <v>35.2</v>
      </c>
      <c r="H68" s="176"/>
    </row>
    <row r="69" spans="1:8" ht="12.75" customHeight="1" outlineLevel="1">
      <c r="A69" s="19">
        <v>3</v>
      </c>
      <c r="B69" s="22" t="s">
        <v>100</v>
      </c>
      <c r="C69" s="23">
        <v>43283</v>
      </c>
      <c r="D69" s="5" t="s">
        <v>123</v>
      </c>
      <c r="E69" s="46">
        <v>1</v>
      </c>
      <c r="F69" s="46">
        <v>3</v>
      </c>
      <c r="G69" s="14">
        <v>48.9</v>
      </c>
      <c r="H69" s="176"/>
    </row>
    <row r="70" spans="1:8" ht="12.75" customHeight="1" outlineLevel="1">
      <c r="A70" s="19">
        <v>4</v>
      </c>
      <c r="B70" s="22" t="s">
        <v>101</v>
      </c>
      <c r="C70" s="23">
        <v>43283</v>
      </c>
      <c r="D70" s="5" t="s">
        <v>123</v>
      </c>
      <c r="E70" s="14">
        <v>3</v>
      </c>
      <c r="F70" s="14">
        <v>4</v>
      </c>
      <c r="G70" s="14">
        <v>48.2</v>
      </c>
      <c r="H70" s="176"/>
    </row>
    <row r="71" spans="1:8" ht="12.75" customHeight="1" outlineLevel="1">
      <c r="A71" s="19">
        <v>5</v>
      </c>
      <c r="B71" s="22" t="s">
        <v>102</v>
      </c>
      <c r="C71" s="23">
        <v>43283</v>
      </c>
      <c r="D71" s="5" t="s">
        <v>123</v>
      </c>
      <c r="E71" s="14">
        <v>3</v>
      </c>
      <c r="F71" s="14">
        <v>3</v>
      </c>
      <c r="G71" s="14">
        <v>47.4</v>
      </c>
      <c r="H71" s="176"/>
    </row>
    <row r="72" spans="1:8" ht="12.75" customHeight="1" outlineLevel="1">
      <c r="A72" s="19">
        <v>6</v>
      </c>
      <c r="B72" s="22" t="s">
        <v>103</v>
      </c>
      <c r="C72" s="23">
        <v>43283</v>
      </c>
      <c r="D72" s="5" t="s">
        <v>123</v>
      </c>
      <c r="E72" s="14">
        <v>1</v>
      </c>
      <c r="F72" s="14">
        <v>1</v>
      </c>
      <c r="G72" s="14">
        <v>47</v>
      </c>
      <c r="H72" s="176"/>
    </row>
    <row r="73" spans="1:8" ht="12.75" customHeight="1" outlineLevel="1">
      <c r="A73" s="19">
        <v>7</v>
      </c>
      <c r="B73" s="22" t="s">
        <v>104</v>
      </c>
      <c r="C73" s="23">
        <v>43283</v>
      </c>
      <c r="D73" s="5" t="s">
        <v>123</v>
      </c>
      <c r="E73" s="14">
        <v>3</v>
      </c>
      <c r="F73" s="14">
        <v>2</v>
      </c>
      <c r="G73" s="14">
        <v>49.2</v>
      </c>
      <c r="H73" s="176"/>
    </row>
    <row r="74" spans="1:8" ht="12.75" customHeight="1" outlineLevel="1">
      <c r="A74" s="19">
        <v>8</v>
      </c>
      <c r="B74" s="22" t="s">
        <v>105</v>
      </c>
      <c r="C74" s="23">
        <v>43283</v>
      </c>
      <c r="D74" s="5" t="s">
        <v>123</v>
      </c>
      <c r="E74" s="3">
        <v>1</v>
      </c>
      <c r="F74" s="14">
        <v>3</v>
      </c>
      <c r="G74" s="14">
        <v>48.14</v>
      </c>
      <c r="H74" s="176"/>
    </row>
    <row r="75" spans="1:8" ht="12.75" customHeight="1" outlineLevel="1">
      <c r="A75" s="19">
        <v>9</v>
      </c>
      <c r="B75" s="22" t="s">
        <v>106</v>
      </c>
      <c r="C75" s="23">
        <v>43283</v>
      </c>
      <c r="D75" s="5" t="s">
        <v>123</v>
      </c>
      <c r="E75" s="3">
        <v>3</v>
      </c>
      <c r="F75" s="14">
        <v>3</v>
      </c>
      <c r="G75" s="14">
        <v>63.7</v>
      </c>
      <c r="H75" s="176"/>
    </row>
    <row r="76" spans="1:8" ht="12.75" customHeight="1" outlineLevel="1">
      <c r="A76" s="19">
        <v>10</v>
      </c>
      <c r="B76" s="22" t="s">
        <v>107</v>
      </c>
      <c r="C76" s="23">
        <v>42445</v>
      </c>
      <c r="D76" s="5" t="s">
        <v>124</v>
      </c>
      <c r="E76" s="14">
        <v>1</v>
      </c>
      <c r="F76" s="14">
        <v>1</v>
      </c>
      <c r="G76" s="26" t="s">
        <v>143</v>
      </c>
      <c r="H76" s="176"/>
    </row>
    <row r="77" spans="1:8" ht="12.75" customHeight="1" outlineLevel="1">
      <c r="A77" s="19">
        <v>11</v>
      </c>
      <c r="B77" s="22" t="s">
        <v>108</v>
      </c>
      <c r="C77" s="23">
        <v>42445</v>
      </c>
      <c r="D77" s="5" t="s">
        <v>125</v>
      </c>
      <c r="E77" s="14">
        <v>5</v>
      </c>
      <c r="F77" s="14">
        <v>5</v>
      </c>
      <c r="G77" s="14" t="s">
        <v>144</v>
      </c>
      <c r="H77" s="176"/>
    </row>
    <row r="78" spans="1:8" ht="12.75" customHeight="1" outlineLevel="1">
      <c r="A78" s="19">
        <v>12</v>
      </c>
      <c r="B78" s="22" t="s">
        <v>109</v>
      </c>
      <c r="C78" s="23">
        <v>42871</v>
      </c>
      <c r="D78" s="5" t="s">
        <v>126</v>
      </c>
      <c r="E78" s="14">
        <v>1</v>
      </c>
      <c r="F78" s="14">
        <v>1</v>
      </c>
      <c r="G78" s="14">
        <v>29.4</v>
      </c>
      <c r="H78" s="176"/>
    </row>
    <row r="79" spans="1:8" ht="12.75" customHeight="1" outlineLevel="1">
      <c r="A79" s="19">
        <v>13</v>
      </c>
      <c r="B79" s="22" t="s">
        <v>110</v>
      </c>
      <c r="C79" s="23">
        <v>42871</v>
      </c>
      <c r="D79" s="5" t="s">
        <v>126</v>
      </c>
      <c r="E79" s="14">
        <v>1</v>
      </c>
      <c r="F79" s="14">
        <v>1</v>
      </c>
      <c r="G79" s="14">
        <v>29.4</v>
      </c>
      <c r="H79" s="176"/>
    </row>
    <row r="80" spans="1:8" ht="12.75" customHeight="1" outlineLevel="1">
      <c r="A80" s="19">
        <v>14</v>
      </c>
      <c r="B80" s="30" t="s">
        <v>111</v>
      </c>
      <c r="C80" s="23">
        <v>42935</v>
      </c>
      <c r="D80" s="5" t="s">
        <v>121</v>
      </c>
      <c r="E80" s="29">
        <v>1</v>
      </c>
      <c r="F80" s="14">
        <v>1</v>
      </c>
      <c r="G80" s="29">
        <v>22</v>
      </c>
      <c r="H80" s="176"/>
    </row>
    <row r="81" spans="1:8" ht="12.75" customHeight="1" outlineLevel="1">
      <c r="A81" s="19">
        <v>15</v>
      </c>
      <c r="B81" s="30" t="s">
        <v>112</v>
      </c>
      <c r="C81" s="23">
        <v>42935</v>
      </c>
      <c r="D81" s="5" t="s">
        <v>121</v>
      </c>
      <c r="E81" s="29">
        <v>1</v>
      </c>
      <c r="F81" s="14">
        <v>2</v>
      </c>
      <c r="G81" s="29">
        <v>34.2</v>
      </c>
      <c r="H81" s="176"/>
    </row>
    <row r="82" spans="1:8" ht="12.75" customHeight="1" outlineLevel="1">
      <c r="A82" s="19">
        <v>16</v>
      </c>
      <c r="B82" s="22" t="s">
        <v>152</v>
      </c>
      <c r="C82" s="23">
        <v>42355</v>
      </c>
      <c r="D82" s="5" t="s">
        <v>153</v>
      </c>
      <c r="E82" s="14">
        <v>2</v>
      </c>
      <c r="F82" s="14">
        <v>2</v>
      </c>
      <c r="G82" s="14">
        <v>36.6</v>
      </c>
      <c r="H82" s="176"/>
    </row>
    <row r="83" spans="1:8" ht="12.75" customHeight="1" outlineLevel="1">
      <c r="A83" s="19">
        <v>17</v>
      </c>
      <c r="B83" s="22" t="s">
        <v>113</v>
      </c>
      <c r="C83" s="23">
        <v>42416</v>
      </c>
      <c r="D83" s="5" t="s">
        <v>76</v>
      </c>
      <c r="E83" s="14">
        <v>3</v>
      </c>
      <c r="F83" s="14">
        <v>3</v>
      </c>
      <c r="G83" s="14">
        <v>27.7</v>
      </c>
      <c r="H83" s="176"/>
    </row>
    <row r="84" spans="1:8" ht="12.75" customHeight="1" outlineLevel="1">
      <c r="A84" s="19">
        <v>18</v>
      </c>
      <c r="B84" s="22" t="s">
        <v>114</v>
      </c>
      <c r="C84" s="23">
        <v>41872</v>
      </c>
      <c r="D84" s="5" t="s">
        <v>127</v>
      </c>
      <c r="E84" s="14">
        <v>1</v>
      </c>
      <c r="F84" s="14">
        <v>1</v>
      </c>
      <c r="G84" s="14">
        <v>68.4</v>
      </c>
      <c r="H84" s="176"/>
    </row>
    <row r="85" spans="1:8" ht="12.75" customHeight="1" outlineLevel="1">
      <c r="A85" s="19">
        <v>19</v>
      </c>
      <c r="B85" s="22" t="s">
        <v>115</v>
      </c>
      <c r="C85" s="23">
        <v>41922</v>
      </c>
      <c r="D85" s="5" t="s">
        <v>12</v>
      </c>
      <c r="E85" s="14">
        <v>1</v>
      </c>
      <c r="F85" s="14">
        <v>3</v>
      </c>
      <c r="G85" s="14">
        <v>36.5</v>
      </c>
      <c r="H85" s="176"/>
    </row>
    <row r="86" spans="1:8" ht="12.75" customHeight="1" outlineLevel="1">
      <c r="A86" s="19">
        <v>20</v>
      </c>
      <c r="B86" s="22" t="s">
        <v>116</v>
      </c>
      <c r="C86" s="23">
        <v>41922</v>
      </c>
      <c r="D86" s="5" t="s">
        <v>128</v>
      </c>
      <c r="E86" s="3">
        <v>3</v>
      </c>
      <c r="F86" s="14">
        <v>3</v>
      </c>
      <c r="G86" s="14">
        <v>36.4</v>
      </c>
      <c r="H86" s="176"/>
    </row>
    <row r="87" spans="1:8" ht="12.75" customHeight="1" outlineLevel="1">
      <c r="A87" s="19">
        <v>21</v>
      </c>
      <c r="B87" s="22" t="s">
        <v>117</v>
      </c>
      <c r="C87" s="23">
        <v>41929</v>
      </c>
      <c r="D87" s="5" t="s">
        <v>129</v>
      </c>
      <c r="E87" s="3">
        <v>1</v>
      </c>
      <c r="F87" s="14">
        <v>1</v>
      </c>
      <c r="G87" s="14">
        <v>42.9</v>
      </c>
      <c r="H87" s="176"/>
    </row>
    <row r="88" spans="1:8" ht="12.75" customHeight="1" outlineLevel="1">
      <c r="A88" s="19">
        <v>22</v>
      </c>
      <c r="B88" s="39" t="s">
        <v>118</v>
      </c>
      <c r="C88" s="23">
        <v>41501</v>
      </c>
      <c r="D88" s="5" t="s">
        <v>130</v>
      </c>
      <c r="E88" s="14">
        <v>1</v>
      </c>
      <c r="F88" s="3">
        <v>5</v>
      </c>
      <c r="G88" s="14">
        <v>62.4</v>
      </c>
      <c r="H88" s="176"/>
    </row>
    <row r="89" spans="1:8" ht="12.75" customHeight="1" outlineLevel="1">
      <c r="A89" s="19">
        <v>23</v>
      </c>
      <c r="B89" s="47" t="s">
        <v>119</v>
      </c>
      <c r="C89" s="23">
        <v>42416</v>
      </c>
      <c r="D89" s="5" t="s">
        <v>131</v>
      </c>
      <c r="E89" s="5">
        <v>1</v>
      </c>
      <c r="F89" s="5">
        <v>1</v>
      </c>
      <c r="G89" s="14">
        <v>53</v>
      </c>
      <c r="H89" s="176"/>
    </row>
    <row r="90" spans="1:8" ht="12.75" customHeight="1" outlineLevel="1">
      <c r="A90" s="19">
        <v>24</v>
      </c>
      <c r="B90" s="47" t="s">
        <v>120</v>
      </c>
      <c r="C90" s="23">
        <v>42026</v>
      </c>
      <c r="D90" s="5" t="s">
        <v>132</v>
      </c>
      <c r="E90" s="5">
        <v>3</v>
      </c>
      <c r="F90" s="5">
        <v>0</v>
      </c>
      <c r="G90" s="14">
        <v>35.4</v>
      </c>
      <c r="H90" s="177"/>
    </row>
    <row r="91" spans="1:8" ht="12.75" customHeight="1" outlineLevel="1">
      <c r="A91" s="48"/>
      <c r="B91" s="34" t="s">
        <v>585</v>
      </c>
      <c r="C91" s="49"/>
      <c r="D91" s="49"/>
      <c r="E91" s="5">
        <f>SUM(E67:E90)</f>
        <v>45</v>
      </c>
      <c r="F91" s="5">
        <f>SUM(F67:F90)</f>
        <v>55</v>
      </c>
      <c r="G91" s="5">
        <f>SUM(G67:G75)+SUM(G78:G90)+55.74+52.7</f>
        <v>1064.8799999999999</v>
      </c>
      <c r="H91" s="26">
        <f>H67</f>
        <v>52027.3</v>
      </c>
    </row>
    <row r="92" spans="1:8" ht="12.75" customHeight="1" outlineLevel="1">
      <c r="A92" s="160" t="s">
        <v>7</v>
      </c>
      <c r="B92" s="151"/>
      <c r="C92" s="151"/>
      <c r="D92" s="151"/>
      <c r="E92" s="151"/>
      <c r="F92" s="151"/>
      <c r="G92" s="151"/>
      <c r="H92" s="152"/>
    </row>
    <row r="93" spans="1:8" ht="12.75" customHeight="1" outlineLevel="1">
      <c r="A93" s="44">
        <v>1</v>
      </c>
      <c r="B93" s="22" t="s">
        <v>133</v>
      </c>
      <c r="C93" s="23">
        <v>40963</v>
      </c>
      <c r="D93" s="43" t="s">
        <v>137</v>
      </c>
      <c r="E93" s="14">
        <v>1</v>
      </c>
      <c r="F93" s="14">
        <v>2</v>
      </c>
      <c r="G93" s="26" t="s">
        <v>145</v>
      </c>
      <c r="H93" s="166">
        <v>11215.8</v>
      </c>
    </row>
    <row r="94" spans="1:8" ht="12.75" customHeight="1" outlineLevel="1">
      <c r="A94" s="44">
        <v>2</v>
      </c>
      <c r="B94" s="22" t="s">
        <v>316</v>
      </c>
      <c r="C94" s="23">
        <v>40963</v>
      </c>
      <c r="D94" s="43" t="s">
        <v>137</v>
      </c>
      <c r="E94" s="14">
        <v>1</v>
      </c>
      <c r="F94" s="14">
        <v>1</v>
      </c>
      <c r="G94" s="14">
        <v>49.2</v>
      </c>
      <c r="H94" s="176"/>
    </row>
    <row r="95" spans="1:8" ht="12.75" customHeight="1" outlineLevel="1">
      <c r="A95" s="44">
        <v>3</v>
      </c>
      <c r="B95" s="22" t="s">
        <v>134</v>
      </c>
      <c r="C95" s="23">
        <v>41362</v>
      </c>
      <c r="D95" s="43" t="s">
        <v>138</v>
      </c>
      <c r="E95" s="14">
        <v>1</v>
      </c>
      <c r="F95" s="14">
        <v>0</v>
      </c>
      <c r="G95" s="14" t="s">
        <v>146</v>
      </c>
      <c r="H95" s="176"/>
    </row>
    <row r="96" spans="1:8" ht="12.75" customHeight="1" outlineLevel="1">
      <c r="A96" s="44">
        <v>4</v>
      </c>
      <c r="B96" s="22" t="s">
        <v>135</v>
      </c>
      <c r="C96" s="23">
        <v>42753</v>
      </c>
      <c r="D96" s="43" t="s">
        <v>139</v>
      </c>
      <c r="E96" s="14">
        <v>1</v>
      </c>
      <c r="F96" s="14">
        <v>2</v>
      </c>
      <c r="G96" s="14">
        <v>29.5</v>
      </c>
      <c r="H96" s="176"/>
    </row>
    <row r="97" spans="1:8" ht="12.75" customHeight="1" outlineLevel="1">
      <c r="A97" s="44">
        <v>5</v>
      </c>
      <c r="B97" s="22" t="s">
        <v>136</v>
      </c>
      <c r="C97" s="23">
        <v>41759</v>
      </c>
      <c r="D97" s="43" t="s">
        <v>140</v>
      </c>
      <c r="E97" s="14">
        <v>1</v>
      </c>
      <c r="F97" s="14">
        <v>3</v>
      </c>
      <c r="G97" s="50" t="s">
        <v>147</v>
      </c>
      <c r="H97" s="176"/>
    </row>
    <row r="98" spans="1:8" ht="12.75" customHeight="1" outlineLevel="1">
      <c r="A98" s="44">
        <v>6</v>
      </c>
      <c r="B98" s="22" t="s">
        <v>173</v>
      </c>
      <c r="C98" s="23">
        <v>41919</v>
      </c>
      <c r="D98" s="43" t="s">
        <v>81</v>
      </c>
      <c r="E98" s="14">
        <v>2</v>
      </c>
      <c r="F98" s="14">
        <v>2</v>
      </c>
      <c r="G98" s="14">
        <v>43.4</v>
      </c>
      <c r="H98" s="176"/>
    </row>
    <row r="99" spans="1:8" ht="12.75" customHeight="1" outlineLevel="1">
      <c r="A99" s="44">
        <v>7</v>
      </c>
      <c r="B99" s="22" t="s">
        <v>174</v>
      </c>
      <c r="C99" s="23">
        <v>41922</v>
      </c>
      <c r="D99" s="43" t="s">
        <v>175</v>
      </c>
      <c r="E99" s="14">
        <v>5</v>
      </c>
      <c r="F99" s="14">
        <v>5</v>
      </c>
      <c r="G99" s="14">
        <v>19.2</v>
      </c>
      <c r="H99" s="177"/>
    </row>
    <row r="100" spans="1:8" ht="12.75" customHeight="1" outlineLevel="1">
      <c r="A100" s="41"/>
      <c r="B100" s="34" t="s">
        <v>586</v>
      </c>
      <c r="C100" s="14"/>
      <c r="D100" s="14"/>
      <c r="E100" s="14">
        <f>SUM(E93:E99)</f>
        <v>12</v>
      </c>
      <c r="F100" s="14">
        <f>SUM(F93:F99)</f>
        <v>15</v>
      </c>
      <c r="G100" s="51">
        <f>32.8+49.2+21.8+29.5+35+43.4+19.2</f>
        <v>230.9</v>
      </c>
      <c r="H100" s="26">
        <f>H93</f>
        <v>11215.8</v>
      </c>
    </row>
    <row r="101" spans="1:8" ht="12.75" customHeight="1" outlineLevel="1">
      <c r="A101" s="160" t="s">
        <v>9</v>
      </c>
      <c r="B101" s="151"/>
      <c r="C101" s="151"/>
      <c r="D101" s="151"/>
      <c r="E101" s="151"/>
      <c r="F101" s="151"/>
      <c r="G101" s="151"/>
      <c r="H101" s="152"/>
    </row>
    <row r="102" spans="1:8" ht="12.75" customHeight="1" outlineLevel="1">
      <c r="A102" s="28">
        <v>1</v>
      </c>
      <c r="B102" s="30" t="s">
        <v>154</v>
      </c>
      <c r="C102" s="31">
        <v>41586</v>
      </c>
      <c r="D102" s="29" t="s">
        <v>84</v>
      </c>
      <c r="E102" s="29">
        <v>1</v>
      </c>
      <c r="F102" s="14">
        <v>1</v>
      </c>
      <c r="G102" s="29">
        <v>42.5</v>
      </c>
      <c r="H102" s="178">
        <v>19159.7</v>
      </c>
    </row>
    <row r="103" spans="1:8" ht="12.75" customHeight="1" outlineLevel="1">
      <c r="A103" s="28">
        <v>2</v>
      </c>
      <c r="B103" s="30" t="s">
        <v>85</v>
      </c>
      <c r="C103" s="31">
        <v>41162</v>
      </c>
      <c r="D103" s="29" t="s">
        <v>10</v>
      </c>
      <c r="E103" s="29">
        <v>1</v>
      </c>
      <c r="F103" s="14">
        <v>1</v>
      </c>
      <c r="G103" s="29">
        <v>29.59</v>
      </c>
      <c r="H103" s="176"/>
    </row>
    <row r="104" spans="1:8" ht="12.75" customHeight="1" outlineLevel="1">
      <c r="A104" s="28">
        <v>3</v>
      </c>
      <c r="B104" s="30" t="s">
        <v>86</v>
      </c>
      <c r="C104" s="31">
        <v>41872</v>
      </c>
      <c r="D104" s="29" t="s">
        <v>87</v>
      </c>
      <c r="E104" s="29">
        <v>1</v>
      </c>
      <c r="F104" s="14">
        <v>1</v>
      </c>
      <c r="G104" s="29">
        <v>30.1</v>
      </c>
      <c r="H104" s="176"/>
    </row>
    <row r="105" spans="1:8" ht="12.75" customHeight="1" outlineLevel="1">
      <c r="A105" s="28">
        <v>4</v>
      </c>
      <c r="B105" s="30" t="s">
        <v>88</v>
      </c>
      <c r="C105" s="52">
        <v>40963</v>
      </c>
      <c r="D105" s="29" t="s">
        <v>89</v>
      </c>
      <c r="E105" s="29">
        <v>1</v>
      </c>
      <c r="F105" s="14">
        <v>4</v>
      </c>
      <c r="G105" s="29">
        <v>22</v>
      </c>
      <c r="H105" s="176"/>
    </row>
    <row r="106" spans="1:8" ht="12.75" customHeight="1" outlineLevel="1">
      <c r="A106" s="28">
        <v>5</v>
      </c>
      <c r="B106" s="30" t="s">
        <v>90</v>
      </c>
      <c r="C106" s="31">
        <v>42153</v>
      </c>
      <c r="D106" s="29" t="s">
        <v>91</v>
      </c>
      <c r="E106" s="29">
        <v>1</v>
      </c>
      <c r="F106" s="14">
        <v>1</v>
      </c>
      <c r="G106" s="29">
        <v>31.3</v>
      </c>
      <c r="H106" s="176"/>
    </row>
    <row r="107" spans="1:8" ht="12.75" customHeight="1" outlineLevel="1">
      <c r="A107" s="28">
        <v>6</v>
      </c>
      <c r="B107" s="30" t="s">
        <v>92</v>
      </c>
      <c r="C107" s="31">
        <v>41872</v>
      </c>
      <c r="D107" s="29" t="s">
        <v>93</v>
      </c>
      <c r="E107" s="29">
        <v>1</v>
      </c>
      <c r="F107" s="14">
        <v>1</v>
      </c>
      <c r="G107" s="29">
        <v>37.6</v>
      </c>
      <c r="H107" s="176"/>
    </row>
    <row r="108" spans="1:8" ht="12.75" customHeight="1" outlineLevel="1">
      <c r="A108" s="28">
        <v>7</v>
      </c>
      <c r="B108" s="30" t="s">
        <v>94</v>
      </c>
      <c r="C108" s="31">
        <v>41418</v>
      </c>
      <c r="D108" s="29" t="s">
        <v>95</v>
      </c>
      <c r="E108" s="29">
        <v>2</v>
      </c>
      <c r="F108" s="14">
        <v>3</v>
      </c>
      <c r="G108" s="29">
        <v>43.6</v>
      </c>
      <c r="H108" s="176"/>
    </row>
    <row r="109" spans="1:8" ht="12.75" customHeight="1" outlineLevel="1">
      <c r="A109" s="28">
        <v>8</v>
      </c>
      <c r="B109" s="30" t="s">
        <v>96</v>
      </c>
      <c r="C109" s="31">
        <v>42229</v>
      </c>
      <c r="D109" s="29" t="s">
        <v>97</v>
      </c>
      <c r="E109" s="29">
        <v>2</v>
      </c>
      <c r="F109" s="53">
        <v>2</v>
      </c>
      <c r="G109" s="29">
        <v>39.3</v>
      </c>
      <c r="H109" s="176"/>
    </row>
    <row r="110" spans="1:8" ht="12.75" customHeight="1" outlineLevel="1">
      <c r="A110" s="28">
        <v>9</v>
      </c>
      <c r="B110" s="22" t="s">
        <v>322</v>
      </c>
      <c r="C110" s="23">
        <v>41501</v>
      </c>
      <c r="D110" s="29" t="s">
        <v>142</v>
      </c>
      <c r="E110" s="3">
        <v>1</v>
      </c>
      <c r="F110" s="3">
        <v>0</v>
      </c>
      <c r="G110" s="3" t="s">
        <v>148</v>
      </c>
      <c r="H110" s="176"/>
    </row>
    <row r="111" spans="1:8" ht="12.75" customHeight="1" outlineLevel="1">
      <c r="A111" s="28">
        <v>10</v>
      </c>
      <c r="B111" s="39" t="s">
        <v>141</v>
      </c>
      <c r="C111" s="23">
        <v>41838</v>
      </c>
      <c r="D111" s="29" t="s">
        <v>50</v>
      </c>
      <c r="E111" s="3">
        <v>2</v>
      </c>
      <c r="F111" s="3">
        <v>3</v>
      </c>
      <c r="G111" s="14">
        <v>27.4</v>
      </c>
      <c r="H111" s="177"/>
    </row>
    <row r="112" spans="1:8" ht="12.75" customHeight="1" outlineLevel="1">
      <c r="A112" s="28"/>
      <c r="B112" s="34" t="s">
        <v>587</v>
      </c>
      <c r="C112" s="29"/>
      <c r="D112" s="29"/>
      <c r="E112" s="29">
        <f>SUM(E102:E111)</f>
        <v>13</v>
      </c>
      <c r="F112" s="29">
        <f>SUM(F102:F111)</f>
        <v>17</v>
      </c>
      <c r="G112" s="29">
        <v>335.29</v>
      </c>
      <c r="H112" s="35">
        <f>SUM(H102:H109)</f>
        <v>19159.7</v>
      </c>
    </row>
    <row r="113" spans="1:8" ht="18" customHeight="1" outlineLevel="1">
      <c r="A113" s="160" t="s">
        <v>321</v>
      </c>
      <c r="B113" s="151"/>
      <c r="C113" s="151"/>
      <c r="D113" s="151"/>
      <c r="E113" s="151"/>
      <c r="F113" s="151"/>
      <c r="G113" s="151"/>
      <c r="H113" s="152"/>
    </row>
    <row r="114" spans="1:8" ht="12.75" customHeight="1" outlineLevel="1">
      <c r="A114" s="29">
        <v>1</v>
      </c>
      <c r="B114" s="22" t="s">
        <v>323</v>
      </c>
      <c r="C114" s="23">
        <v>41005</v>
      </c>
      <c r="D114" s="14" t="s">
        <v>330</v>
      </c>
      <c r="E114" s="14">
        <v>1</v>
      </c>
      <c r="F114" s="14">
        <v>1</v>
      </c>
      <c r="G114" s="14">
        <v>23.8</v>
      </c>
      <c r="H114" s="170">
        <v>75232.9</v>
      </c>
    </row>
    <row r="115" spans="1:8" ht="12.75" customHeight="1" outlineLevel="1">
      <c r="A115" s="29">
        <v>2</v>
      </c>
      <c r="B115" s="54" t="s">
        <v>325</v>
      </c>
      <c r="C115" s="23">
        <v>41908</v>
      </c>
      <c r="D115" s="14" t="s">
        <v>329</v>
      </c>
      <c r="E115" s="14">
        <v>1</v>
      </c>
      <c r="F115" s="14">
        <v>3</v>
      </c>
      <c r="G115" s="6" t="s">
        <v>324</v>
      </c>
      <c r="H115" s="171"/>
    </row>
    <row r="116" spans="1:8" ht="12.75" customHeight="1" outlineLevel="1">
      <c r="A116" s="29">
        <v>3</v>
      </c>
      <c r="B116" s="54" t="s">
        <v>327</v>
      </c>
      <c r="C116" s="23">
        <v>41501</v>
      </c>
      <c r="D116" s="29" t="s">
        <v>142</v>
      </c>
      <c r="E116" s="14">
        <v>1</v>
      </c>
      <c r="F116" s="14">
        <v>3</v>
      </c>
      <c r="G116" s="6" t="s">
        <v>326</v>
      </c>
      <c r="H116" s="171"/>
    </row>
    <row r="117" spans="1:8" ht="12.75" customHeight="1" outlineLevel="1">
      <c r="A117" s="29">
        <v>4</v>
      </c>
      <c r="B117" s="54" t="s">
        <v>328</v>
      </c>
      <c r="C117" s="23">
        <v>41041</v>
      </c>
      <c r="D117" s="14" t="s">
        <v>168</v>
      </c>
      <c r="E117" s="14">
        <v>2</v>
      </c>
      <c r="F117" s="14">
        <v>2</v>
      </c>
      <c r="G117" s="14">
        <v>39.8</v>
      </c>
      <c r="H117" s="171"/>
    </row>
    <row r="118" spans="1:8" ht="12.75" customHeight="1" outlineLevel="1">
      <c r="A118" s="29">
        <v>5</v>
      </c>
      <c r="B118" s="54" t="s">
        <v>331</v>
      </c>
      <c r="C118" s="15">
        <v>41544</v>
      </c>
      <c r="D118" s="3" t="s">
        <v>351</v>
      </c>
      <c r="E118" s="14">
        <v>1</v>
      </c>
      <c r="F118" s="14">
        <v>1</v>
      </c>
      <c r="G118" s="14">
        <v>41.1</v>
      </c>
      <c r="H118" s="171"/>
    </row>
    <row r="119" spans="1:8" ht="12.75" customHeight="1" outlineLevel="1">
      <c r="A119" s="29">
        <v>6</v>
      </c>
      <c r="B119" s="54" t="s">
        <v>332</v>
      </c>
      <c r="C119" s="23">
        <v>41383</v>
      </c>
      <c r="D119" s="14" t="s">
        <v>167</v>
      </c>
      <c r="E119" s="14">
        <v>1</v>
      </c>
      <c r="F119" s="14">
        <v>2</v>
      </c>
      <c r="G119" s="14">
        <v>32.3</v>
      </c>
      <c r="H119" s="171"/>
    </row>
    <row r="120" spans="1:8" ht="12.75" customHeight="1" outlineLevel="1">
      <c r="A120" s="29">
        <v>7</v>
      </c>
      <c r="B120" s="54" t="s">
        <v>333</v>
      </c>
      <c r="C120" s="23">
        <v>41236</v>
      </c>
      <c r="D120" s="14" t="s">
        <v>353</v>
      </c>
      <c r="E120" s="14">
        <v>1</v>
      </c>
      <c r="F120" s="14">
        <v>1</v>
      </c>
      <c r="G120" s="14">
        <v>26.7</v>
      </c>
      <c r="H120" s="171"/>
    </row>
    <row r="121" spans="1:8" ht="12.75" customHeight="1" outlineLevel="1">
      <c r="A121" s="29">
        <v>8</v>
      </c>
      <c r="B121" s="54" t="s">
        <v>334</v>
      </c>
      <c r="C121" s="23">
        <v>40865</v>
      </c>
      <c r="D121" s="14" t="s">
        <v>354</v>
      </c>
      <c r="E121" s="14">
        <v>1</v>
      </c>
      <c r="F121" s="14">
        <v>1</v>
      </c>
      <c r="G121" s="14">
        <v>22</v>
      </c>
      <c r="H121" s="171"/>
    </row>
    <row r="122" spans="1:8" ht="12.75" customHeight="1" outlineLevel="1">
      <c r="A122" s="29">
        <v>9</v>
      </c>
      <c r="B122" s="54" t="s">
        <v>335</v>
      </c>
      <c r="C122" s="23">
        <v>41445</v>
      </c>
      <c r="D122" s="14" t="s">
        <v>66</v>
      </c>
      <c r="E122" s="14">
        <v>1</v>
      </c>
      <c r="F122" s="14">
        <v>0</v>
      </c>
      <c r="G122" s="14">
        <v>30</v>
      </c>
      <c r="H122" s="171"/>
    </row>
    <row r="123" spans="1:8" ht="12.75" customHeight="1" outlineLevel="1">
      <c r="A123" s="29">
        <v>10</v>
      </c>
      <c r="B123" s="54" t="s">
        <v>336</v>
      </c>
      <c r="C123" s="23">
        <v>41824</v>
      </c>
      <c r="D123" s="14" t="s">
        <v>352</v>
      </c>
      <c r="E123" s="14">
        <v>1</v>
      </c>
      <c r="F123" s="14">
        <v>2</v>
      </c>
      <c r="G123" s="14">
        <v>51.8</v>
      </c>
      <c r="H123" s="171"/>
    </row>
    <row r="124" spans="1:8" ht="12.75" customHeight="1" outlineLevel="1">
      <c r="A124" s="29">
        <v>11</v>
      </c>
      <c r="B124" s="54" t="s">
        <v>337</v>
      </c>
      <c r="C124" s="23">
        <v>41824</v>
      </c>
      <c r="D124" s="14" t="s">
        <v>352</v>
      </c>
      <c r="E124" s="14">
        <v>2</v>
      </c>
      <c r="F124" s="14">
        <v>0</v>
      </c>
      <c r="G124" s="14">
        <v>50.2</v>
      </c>
      <c r="H124" s="171"/>
    </row>
    <row r="125" spans="1:8" ht="12.75" customHeight="1" outlineLevel="1">
      <c r="A125" s="29">
        <v>12</v>
      </c>
      <c r="B125" s="54" t="s">
        <v>338</v>
      </c>
      <c r="C125" s="23">
        <v>41996</v>
      </c>
      <c r="D125" s="14" t="s">
        <v>355</v>
      </c>
      <c r="E125" s="14">
        <v>1</v>
      </c>
      <c r="F125" s="14">
        <v>3</v>
      </c>
      <c r="G125" s="14">
        <v>26</v>
      </c>
      <c r="H125" s="171"/>
    </row>
    <row r="126" spans="1:8" ht="13.5" customHeight="1" outlineLevel="1">
      <c r="A126" s="29">
        <v>13</v>
      </c>
      <c r="B126" s="54" t="s">
        <v>426</v>
      </c>
      <c r="C126" s="23">
        <v>41096</v>
      </c>
      <c r="D126" s="14" t="s">
        <v>313</v>
      </c>
      <c r="E126" s="14">
        <v>1</v>
      </c>
      <c r="F126" s="14">
        <v>0</v>
      </c>
      <c r="G126" s="14">
        <v>15</v>
      </c>
      <c r="H126" s="171"/>
    </row>
    <row r="127" spans="1:8" ht="12.75" customHeight="1" outlineLevel="1">
      <c r="A127" s="29">
        <v>14</v>
      </c>
      <c r="B127" s="54" t="s">
        <v>339</v>
      </c>
      <c r="C127" s="23">
        <v>41996</v>
      </c>
      <c r="D127" s="14" t="s">
        <v>355</v>
      </c>
      <c r="E127" s="14">
        <v>3</v>
      </c>
      <c r="F127" s="14">
        <v>1</v>
      </c>
      <c r="G127" s="14">
        <v>36.8</v>
      </c>
      <c r="H127" s="171"/>
    </row>
    <row r="128" spans="1:8" ht="12.75" customHeight="1" outlineLevel="1">
      <c r="A128" s="29">
        <v>15</v>
      </c>
      <c r="B128" s="54" t="s">
        <v>340</v>
      </c>
      <c r="C128" s="23">
        <v>42026</v>
      </c>
      <c r="D128" s="14" t="s">
        <v>8</v>
      </c>
      <c r="E128" s="14">
        <v>3</v>
      </c>
      <c r="F128" s="14">
        <v>4</v>
      </c>
      <c r="G128" s="55">
        <v>38.6</v>
      </c>
      <c r="H128" s="171"/>
    </row>
    <row r="129" spans="1:8" ht="12.75" customHeight="1" outlineLevel="1">
      <c r="A129" s="29">
        <v>16</v>
      </c>
      <c r="B129" s="54" t="s">
        <v>341</v>
      </c>
      <c r="C129" s="23">
        <v>42026</v>
      </c>
      <c r="D129" s="14" t="s">
        <v>8</v>
      </c>
      <c r="E129" s="14">
        <v>1</v>
      </c>
      <c r="F129" s="14">
        <v>1</v>
      </c>
      <c r="G129" s="14">
        <v>39.7</v>
      </c>
      <c r="H129" s="171"/>
    </row>
    <row r="130" spans="1:8" ht="12.75" customHeight="1" outlineLevel="1">
      <c r="A130" s="29">
        <v>17</v>
      </c>
      <c r="B130" s="54" t="s">
        <v>342</v>
      </c>
      <c r="C130" s="23">
        <v>41418</v>
      </c>
      <c r="D130" s="14" t="s">
        <v>356</v>
      </c>
      <c r="E130" s="14">
        <v>2</v>
      </c>
      <c r="F130" s="14">
        <v>3</v>
      </c>
      <c r="G130" s="14">
        <v>21.3</v>
      </c>
      <c r="H130" s="171"/>
    </row>
    <row r="131" spans="1:8" ht="12.75" customHeight="1" outlineLevel="1">
      <c r="A131" s="29">
        <v>18</v>
      </c>
      <c r="B131" s="54" t="s">
        <v>343</v>
      </c>
      <c r="C131" s="23">
        <v>41236</v>
      </c>
      <c r="D131" s="14" t="s">
        <v>353</v>
      </c>
      <c r="E131" s="14">
        <v>1</v>
      </c>
      <c r="F131" s="14">
        <v>1</v>
      </c>
      <c r="G131" s="14">
        <v>31.9</v>
      </c>
      <c r="H131" s="171"/>
    </row>
    <row r="132" spans="1:8" ht="12.75" customHeight="1" outlineLevel="1">
      <c r="A132" s="29">
        <v>19</v>
      </c>
      <c r="B132" s="54" t="s">
        <v>344</v>
      </c>
      <c r="C132" s="23">
        <v>41229</v>
      </c>
      <c r="D132" s="14" t="s">
        <v>357</v>
      </c>
      <c r="E132" s="14">
        <v>1</v>
      </c>
      <c r="F132" s="14">
        <v>6</v>
      </c>
      <c r="G132" s="14">
        <v>42.5</v>
      </c>
      <c r="H132" s="171"/>
    </row>
    <row r="133" spans="1:8" ht="12.75" customHeight="1" outlineLevel="1">
      <c r="A133" s="29">
        <v>20</v>
      </c>
      <c r="B133" s="54" t="s">
        <v>390</v>
      </c>
      <c r="C133" s="23">
        <v>42229</v>
      </c>
      <c r="D133" s="14" t="s">
        <v>97</v>
      </c>
      <c r="E133" s="14">
        <v>2</v>
      </c>
      <c r="F133" s="14">
        <v>4</v>
      </c>
      <c r="G133" s="14">
        <v>42.3</v>
      </c>
      <c r="H133" s="171"/>
    </row>
    <row r="134" spans="1:8" ht="12.75" customHeight="1" outlineLevel="1">
      <c r="A134" s="29">
        <v>21</v>
      </c>
      <c r="B134" s="22" t="s">
        <v>345</v>
      </c>
      <c r="C134" s="15">
        <v>42723</v>
      </c>
      <c r="D134" s="3" t="s">
        <v>358</v>
      </c>
      <c r="E134" s="14">
        <v>1</v>
      </c>
      <c r="F134" s="14">
        <v>3</v>
      </c>
      <c r="G134" s="14">
        <v>43.5</v>
      </c>
      <c r="H134" s="171"/>
    </row>
    <row r="135" spans="1:8" ht="12.75" customHeight="1" outlineLevel="1">
      <c r="A135" s="29">
        <v>22</v>
      </c>
      <c r="B135" s="22" t="s">
        <v>368</v>
      </c>
      <c r="C135" s="23">
        <v>42187</v>
      </c>
      <c r="D135" s="14" t="s">
        <v>310</v>
      </c>
      <c r="E135" s="14">
        <v>5</v>
      </c>
      <c r="F135" s="14">
        <v>4</v>
      </c>
      <c r="G135" s="14">
        <v>38.7</v>
      </c>
      <c r="H135" s="171"/>
    </row>
    <row r="136" spans="1:8" ht="12.75" customHeight="1" outlineLevel="1">
      <c r="A136" s="29">
        <v>23</v>
      </c>
      <c r="B136" s="22" t="s">
        <v>346</v>
      </c>
      <c r="C136" s="23">
        <v>42229</v>
      </c>
      <c r="D136" s="14" t="s">
        <v>97</v>
      </c>
      <c r="E136" s="14">
        <v>1</v>
      </c>
      <c r="F136" s="14">
        <v>2</v>
      </c>
      <c r="G136" s="14">
        <v>24.6</v>
      </c>
      <c r="H136" s="171"/>
    </row>
    <row r="137" spans="1:8" ht="12.75" customHeight="1" outlineLevel="1">
      <c r="A137" s="29">
        <v>24</v>
      </c>
      <c r="B137" s="22" t="s">
        <v>347</v>
      </c>
      <c r="C137" s="23">
        <v>41544</v>
      </c>
      <c r="D137" s="14" t="s">
        <v>359</v>
      </c>
      <c r="E137" s="14">
        <v>1</v>
      </c>
      <c r="F137" s="14">
        <v>2</v>
      </c>
      <c r="G137" s="14">
        <v>50.6</v>
      </c>
      <c r="H137" s="171"/>
    </row>
    <row r="138" spans="1:8" ht="12.75" customHeight="1" outlineLevel="1">
      <c r="A138" s="29">
        <v>25</v>
      </c>
      <c r="B138" s="22" t="s">
        <v>348</v>
      </c>
      <c r="C138" s="23">
        <v>42229</v>
      </c>
      <c r="D138" s="14" t="s">
        <v>97</v>
      </c>
      <c r="E138" s="14">
        <v>3</v>
      </c>
      <c r="F138" s="14">
        <v>5</v>
      </c>
      <c r="G138" s="14">
        <v>27.1</v>
      </c>
      <c r="H138" s="171"/>
    </row>
    <row r="139" spans="1:8" ht="12.75" customHeight="1" outlineLevel="1">
      <c r="A139" s="29">
        <v>26</v>
      </c>
      <c r="B139" s="22" t="s">
        <v>349</v>
      </c>
      <c r="C139" s="23">
        <v>42591</v>
      </c>
      <c r="D139" s="14" t="s">
        <v>360</v>
      </c>
      <c r="E139" s="14">
        <v>1</v>
      </c>
      <c r="F139" s="14">
        <v>3</v>
      </c>
      <c r="G139" s="14">
        <v>45.1</v>
      </c>
      <c r="H139" s="171"/>
    </row>
    <row r="140" spans="1:8" ht="12.75" customHeight="1" outlineLevel="1">
      <c r="A140" s="29">
        <v>27</v>
      </c>
      <c r="B140" s="22" t="s">
        <v>350</v>
      </c>
      <c r="C140" s="23">
        <v>41824</v>
      </c>
      <c r="D140" s="14" t="s">
        <v>363</v>
      </c>
      <c r="E140" s="14">
        <v>1</v>
      </c>
      <c r="F140" s="14">
        <v>1</v>
      </c>
      <c r="G140" s="14">
        <v>36.3</v>
      </c>
      <c r="H140" s="171"/>
    </row>
    <row r="141" spans="1:8" ht="12.75" customHeight="1" outlineLevel="1">
      <c r="A141" s="29">
        <v>28</v>
      </c>
      <c r="B141" s="22" t="s">
        <v>361</v>
      </c>
      <c r="C141" s="23">
        <v>42304</v>
      </c>
      <c r="D141" s="14" t="s">
        <v>364</v>
      </c>
      <c r="E141" s="14">
        <v>1</v>
      </c>
      <c r="F141" s="14">
        <v>3</v>
      </c>
      <c r="G141" s="14">
        <v>17.5</v>
      </c>
      <c r="H141" s="171"/>
    </row>
    <row r="142" spans="1:8" ht="12.75" customHeight="1" outlineLevel="1">
      <c r="A142" s="29">
        <v>29</v>
      </c>
      <c r="B142" s="22" t="s">
        <v>369</v>
      </c>
      <c r="C142" s="23">
        <v>41922</v>
      </c>
      <c r="D142" s="14" t="s">
        <v>70</v>
      </c>
      <c r="E142" s="14">
        <v>1</v>
      </c>
      <c r="F142" s="14">
        <v>2</v>
      </c>
      <c r="G142" s="14">
        <v>51</v>
      </c>
      <c r="H142" s="171"/>
    </row>
    <row r="143" spans="1:8" ht="12" customHeight="1" outlineLevel="1">
      <c r="A143" s="29">
        <v>30</v>
      </c>
      <c r="B143" s="22" t="s">
        <v>362</v>
      </c>
      <c r="C143" s="23">
        <v>41418</v>
      </c>
      <c r="D143" s="29" t="s">
        <v>72</v>
      </c>
      <c r="E143" s="14">
        <v>1</v>
      </c>
      <c r="F143" s="14">
        <v>2</v>
      </c>
      <c r="G143" s="14">
        <v>24.7</v>
      </c>
      <c r="H143" s="171"/>
    </row>
    <row r="144" spans="1:8" ht="12.75" customHeight="1" outlineLevel="1">
      <c r="A144" s="29">
        <v>31</v>
      </c>
      <c r="B144" s="22" t="s">
        <v>365</v>
      </c>
      <c r="C144" s="23">
        <v>41229</v>
      </c>
      <c r="D144" s="14" t="s">
        <v>378</v>
      </c>
      <c r="E144" s="14">
        <v>1</v>
      </c>
      <c r="F144" s="14">
        <v>1</v>
      </c>
      <c r="G144" s="14">
        <v>28.3</v>
      </c>
      <c r="H144" s="171"/>
    </row>
    <row r="145" spans="1:8" ht="12.75" customHeight="1" outlineLevel="1">
      <c r="A145" s="29">
        <v>32</v>
      </c>
      <c r="B145" s="22" t="s">
        <v>366</v>
      </c>
      <c r="C145" s="23">
        <v>41759</v>
      </c>
      <c r="D145" s="14" t="s">
        <v>379</v>
      </c>
      <c r="E145" s="14">
        <v>1</v>
      </c>
      <c r="F145" s="14">
        <v>1</v>
      </c>
      <c r="G145" s="14">
        <v>18.6</v>
      </c>
      <c r="H145" s="171"/>
    </row>
    <row r="146" spans="1:8" ht="12.75" customHeight="1" outlineLevel="1">
      <c r="A146" s="29">
        <v>33</v>
      </c>
      <c r="B146" s="22" t="s">
        <v>367</v>
      </c>
      <c r="C146" s="23">
        <v>41922</v>
      </c>
      <c r="D146" s="14" t="s">
        <v>70</v>
      </c>
      <c r="E146" s="14">
        <v>1</v>
      </c>
      <c r="F146" s="14">
        <v>3</v>
      </c>
      <c r="G146" s="14">
        <v>61.4</v>
      </c>
      <c r="H146" s="171"/>
    </row>
    <row r="147" spans="1:8" ht="12.75" customHeight="1" outlineLevel="1">
      <c r="A147" s="29">
        <v>34</v>
      </c>
      <c r="B147" s="22" t="s">
        <v>370</v>
      </c>
      <c r="C147" s="23">
        <v>42304</v>
      </c>
      <c r="D147" s="14" t="s">
        <v>364</v>
      </c>
      <c r="E147" s="14">
        <v>1</v>
      </c>
      <c r="F147" s="14">
        <v>2</v>
      </c>
      <c r="G147" s="14">
        <v>35.8</v>
      </c>
      <c r="H147" s="171"/>
    </row>
    <row r="148" spans="1:8" ht="12.75" customHeight="1" outlineLevel="1">
      <c r="A148" s="29">
        <v>35</v>
      </c>
      <c r="B148" s="22" t="s">
        <v>373</v>
      </c>
      <c r="C148" s="23">
        <v>41418</v>
      </c>
      <c r="D148" s="14" t="s">
        <v>381</v>
      </c>
      <c r="E148" s="14">
        <v>1</v>
      </c>
      <c r="F148" s="14">
        <v>1</v>
      </c>
      <c r="G148" s="14">
        <v>16.6</v>
      </c>
      <c r="H148" s="171"/>
    </row>
    <row r="149" spans="1:8" ht="12.75" customHeight="1" outlineLevel="1">
      <c r="A149" s="29">
        <v>36</v>
      </c>
      <c r="B149" s="22" t="s">
        <v>375</v>
      </c>
      <c r="C149" s="23">
        <v>41445</v>
      </c>
      <c r="D149" s="14" t="s">
        <v>169</v>
      </c>
      <c r="E149" s="14">
        <v>1</v>
      </c>
      <c r="F149" s="14">
        <v>4</v>
      </c>
      <c r="G149" s="14">
        <v>37.3</v>
      </c>
      <c r="H149" s="171"/>
    </row>
    <row r="150" spans="1:8" ht="12.75" customHeight="1" outlineLevel="1">
      <c r="A150" s="29">
        <v>37</v>
      </c>
      <c r="B150" s="22" t="s">
        <v>427</v>
      </c>
      <c r="C150" s="56">
        <v>42473</v>
      </c>
      <c r="D150" s="17" t="s">
        <v>428</v>
      </c>
      <c r="E150" s="14">
        <v>1</v>
      </c>
      <c r="F150" s="14">
        <v>1</v>
      </c>
      <c r="G150" s="14">
        <v>45.8</v>
      </c>
      <c r="H150" s="172"/>
    </row>
    <row r="151" spans="1:8" ht="12.75" customHeight="1" outlineLevel="1">
      <c r="A151" s="29">
        <v>38</v>
      </c>
      <c r="B151" s="22" t="s">
        <v>429</v>
      </c>
      <c r="C151" s="23">
        <v>41943</v>
      </c>
      <c r="D151" s="17" t="s">
        <v>430</v>
      </c>
      <c r="E151" s="14">
        <v>1</v>
      </c>
      <c r="F151" s="14">
        <v>5</v>
      </c>
      <c r="G151" s="8">
        <v>30.1</v>
      </c>
      <c r="H151" s="173"/>
    </row>
    <row r="152" spans="1:8" ht="12.75" customHeight="1" outlineLevel="1">
      <c r="A152" s="160" t="s">
        <v>431</v>
      </c>
      <c r="B152" s="161"/>
      <c r="C152" s="161"/>
      <c r="D152" s="161"/>
      <c r="E152" s="161"/>
      <c r="F152" s="162"/>
      <c r="G152" s="14">
        <f>6.3+12.3+19.8+0.3+0.3</f>
        <v>39</v>
      </c>
      <c r="H152" s="57">
        <v>226.8</v>
      </c>
    </row>
    <row r="153" spans="1:8" ht="12.75" customHeight="1" outlineLevel="1">
      <c r="A153" s="29"/>
      <c r="B153" s="14" t="s">
        <v>377</v>
      </c>
      <c r="C153" s="14"/>
      <c r="D153" s="14"/>
      <c r="E153" s="14">
        <f>SUM(E114:E151)</f>
        <v>52</v>
      </c>
      <c r="F153" s="14">
        <f>SUM(F114:F151)</f>
        <v>84</v>
      </c>
      <c r="G153" s="14">
        <f>SUM(G114:G151)</f>
        <v>1244.7999999999997</v>
      </c>
      <c r="H153" s="51">
        <v>75459.7</v>
      </c>
    </row>
    <row r="154" spans="1:8" ht="24.75" customHeight="1" outlineLevel="1">
      <c r="A154" s="28"/>
      <c r="B154" s="41" t="s">
        <v>376</v>
      </c>
      <c r="C154" s="29"/>
      <c r="D154" s="29"/>
      <c r="E154" s="41">
        <f>E65+E91+E100+E112+E153</f>
        <v>124</v>
      </c>
      <c r="F154" s="41">
        <f>F65+F91+F100+F112+F153</f>
        <v>176</v>
      </c>
      <c r="G154" s="41">
        <f>G65+G91+G100+G112+G153</f>
        <v>2932.9699999999993</v>
      </c>
      <c r="H154" s="58">
        <f>H65+H91+H100+H112+H153</f>
        <v>161152.9</v>
      </c>
    </row>
    <row r="155" spans="1:8" s="12" customFormat="1" ht="39" customHeight="1" outlineLevel="1">
      <c r="A155" s="179" t="s">
        <v>382</v>
      </c>
      <c r="B155" s="180"/>
      <c r="C155" s="180"/>
      <c r="D155" s="180"/>
      <c r="E155" s="180"/>
      <c r="F155" s="180"/>
      <c r="G155" s="180"/>
      <c r="H155" s="180"/>
    </row>
    <row r="156" spans="1:8" s="12" customFormat="1" ht="13.5" customHeight="1" outlineLevel="1">
      <c r="A156" s="5">
        <v>1</v>
      </c>
      <c r="B156" s="59" t="s">
        <v>176</v>
      </c>
      <c r="C156" s="23">
        <v>42026</v>
      </c>
      <c r="D156" s="14" t="s">
        <v>8</v>
      </c>
      <c r="E156" s="5">
        <v>1</v>
      </c>
      <c r="F156" s="14">
        <v>1</v>
      </c>
      <c r="G156" s="14">
        <v>40.1</v>
      </c>
      <c r="H156" s="166" t="s">
        <v>432</v>
      </c>
    </row>
    <row r="157" spans="1:8" s="12" customFormat="1" ht="13.5" customHeight="1" outlineLevel="1">
      <c r="A157" s="5">
        <v>2</v>
      </c>
      <c r="B157" s="59" t="s">
        <v>177</v>
      </c>
      <c r="C157" s="23">
        <v>41544</v>
      </c>
      <c r="D157" s="5" t="s">
        <v>305</v>
      </c>
      <c r="E157" s="5">
        <v>1</v>
      </c>
      <c r="F157" s="14">
        <v>1</v>
      </c>
      <c r="G157" s="14">
        <v>12.4</v>
      </c>
      <c r="H157" s="174"/>
    </row>
    <row r="158" spans="1:8" s="12" customFormat="1" ht="13.5" customHeight="1" outlineLevel="1">
      <c r="A158" s="5">
        <v>3</v>
      </c>
      <c r="B158" s="22" t="s">
        <v>156</v>
      </c>
      <c r="C158" s="23">
        <v>40963</v>
      </c>
      <c r="D158" s="14" t="s">
        <v>89</v>
      </c>
      <c r="E158" s="5">
        <v>2</v>
      </c>
      <c r="F158" s="4">
        <v>4</v>
      </c>
      <c r="G158" s="14">
        <v>30.4</v>
      </c>
      <c r="H158" s="174"/>
    </row>
    <row r="159" spans="1:8" s="12" customFormat="1" ht="13.5" customHeight="1" outlineLevel="1">
      <c r="A159" s="5">
        <v>4</v>
      </c>
      <c r="B159" s="59" t="s">
        <v>178</v>
      </c>
      <c r="C159" s="23">
        <v>41544</v>
      </c>
      <c r="D159" s="5" t="s">
        <v>305</v>
      </c>
      <c r="E159" s="5">
        <v>1</v>
      </c>
      <c r="F159" s="14">
        <v>0</v>
      </c>
      <c r="G159" s="14">
        <v>8.1</v>
      </c>
      <c r="H159" s="174"/>
    </row>
    <row r="160" spans="1:8" s="12" customFormat="1" ht="13.5" customHeight="1" outlineLevel="1">
      <c r="A160" s="5">
        <v>5</v>
      </c>
      <c r="B160" s="25" t="s">
        <v>172</v>
      </c>
      <c r="C160" s="23">
        <v>40963</v>
      </c>
      <c r="D160" s="14" t="s">
        <v>89</v>
      </c>
      <c r="E160" s="5">
        <v>1</v>
      </c>
      <c r="F160" s="5">
        <v>0</v>
      </c>
      <c r="G160" s="5">
        <v>22</v>
      </c>
      <c r="H160" s="174"/>
    </row>
    <row r="161" spans="1:8" s="12" customFormat="1" ht="13.5" customHeight="1" outlineLevel="1">
      <c r="A161" s="5">
        <v>6</v>
      </c>
      <c r="B161" s="59" t="s">
        <v>179</v>
      </c>
      <c r="C161" s="18">
        <v>41872</v>
      </c>
      <c r="D161" s="33" t="s">
        <v>87</v>
      </c>
      <c r="E161" s="5">
        <v>1</v>
      </c>
      <c r="F161" s="14">
        <v>3</v>
      </c>
      <c r="G161" s="14">
        <v>42.1</v>
      </c>
      <c r="H161" s="174"/>
    </row>
    <row r="162" spans="1:8" s="12" customFormat="1" ht="13.5" customHeight="1" outlineLevel="1">
      <c r="A162" s="5">
        <v>7</v>
      </c>
      <c r="B162" s="59" t="s">
        <v>185</v>
      </c>
      <c r="C162" s="18">
        <v>41138</v>
      </c>
      <c r="D162" s="33" t="s">
        <v>309</v>
      </c>
      <c r="E162" s="5">
        <v>1</v>
      </c>
      <c r="F162" s="14">
        <v>2</v>
      </c>
      <c r="G162" s="14">
        <v>44</v>
      </c>
      <c r="H162" s="174"/>
    </row>
    <row r="163" spans="1:8" s="12" customFormat="1" ht="13.5" customHeight="1" outlineLevel="1">
      <c r="A163" s="5">
        <v>8</v>
      </c>
      <c r="B163" s="22" t="s">
        <v>182</v>
      </c>
      <c r="C163" s="18">
        <v>42689</v>
      </c>
      <c r="D163" s="33" t="s">
        <v>306</v>
      </c>
      <c r="E163" s="5">
        <v>1</v>
      </c>
      <c r="F163" s="14">
        <v>1</v>
      </c>
      <c r="G163" s="14">
        <v>38.8</v>
      </c>
      <c r="H163" s="174"/>
    </row>
    <row r="164" spans="1:8" s="12" customFormat="1" ht="13.5" customHeight="1" outlineLevel="1">
      <c r="A164" s="5">
        <v>9</v>
      </c>
      <c r="B164" s="22" t="s">
        <v>183</v>
      </c>
      <c r="C164" s="18">
        <v>42355</v>
      </c>
      <c r="D164" s="33" t="s">
        <v>307</v>
      </c>
      <c r="E164" s="5">
        <v>1</v>
      </c>
      <c r="F164" s="14">
        <v>1</v>
      </c>
      <c r="G164" s="14">
        <v>42.4</v>
      </c>
      <c r="H164" s="174"/>
    </row>
    <row r="165" spans="1:8" s="12" customFormat="1" ht="13.5" customHeight="1" outlineLevel="1">
      <c r="A165" s="5">
        <v>10</v>
      </c>
      <c r="B165" s="59" t="s">
        <v>184</v>
      </c>
      <c r="C165" s="18">
        <v>41138</v>
      </c>
      <c r="D165" s="33" t="s">
        <v>309</v>
      </c>
      <c r="E165" s="5">
        <v>2</v>
      </c>
      <c r="F165" s="14">
        <v>4</v>
      </c>
      <c r="G165" s="14">
        <v>42.7</v>
      </c>
      <c r="H165" s="174"/>
    </row>
    <row r="166" spans="1:8" s="12" customFormat="1" ht="13.5" customHeight="1" outlineLevel="1">
      <c r="A166" s="5">
        <v>11</v>
      </c>
      <c r="B166" s="22" t="s">
        <v>187</v>
      </c>
      <c r="C166" s="60">
        <v>41041</v>
      </c>
      <c r="D166" s="61" t="s">
        <v>170</v>
      </c>
      <c r="E166" s="5">
        <v>1</v>
      </c>
      <c r="F166" s="14">
        <v>4</v>
      </c>
      <c r="G166" s="14">
        <v>28.2</v>
      </c>
      <c r="H166" s="174"/>
    </row>
    <row r="167" spans="1:8" s="12" customFormat="1" ht="13.5" customHeight="1" outlineLevel="1">
      <c r="A167" s="5">
        <v>12</v>
      </c>
      <c r="B167" s="59" t="s">
        <v>188</v>
      </c>
      <c r="C167" s="18">
        <v>41445</v>
      </c>
      <c r="D167" s="3" t="s">
        <v>169</v>
      </c>
      <c r="E167" s="5">
        <v>2</v>
      </c>
      <c r="F167" s="14">
        <v>4</v>
      </c>
      <c r="G167" s="14">
        <v>40</v>
      </c>
      <c r="H167" s="174"/>
    </row>
    <row r="168" spans="1:8" s="12" customFormat="1" ht="13.5" customHeight="1" outlineLevel="1">
      <c r="A168" s="5">
        <v>13</v>
      </c>
      <c r="B168" s="22" t="s">
        <v>181</v>
      </c>
      <c r="C168" s="18">
        <v>42689</v>
      </c>
      <c r="D168" s="33" t="s">
        <v>306</v>
      </c>
      <c r="E168" s="5">
        <v>2</v>
      </c>
      <c r="F168" s="14">
        <v>4</v>
      </c>
      <c r="G168" s="14">
        <v>37.7</v>
      </c>
      <c r="H168" s="174"/>
    </row>
    <row r="169" spans="1:8" s="12" customFormat="1" ht="13.5" customHeight="1" outlineLevel="1">
      <c r="A169" s="5">
        <v>14</v>
      </c>
      <c r="B169" s="22" t="s">
        <v>190</v>
      </c>
      <c r="C169" s="23">
        <v>41586</v>
      </c>
      <c r="D169" s="14" t="s">
        <v>162</v>
      </c>
      <c r="E169" s="5">
        <v>2</v>
      </c>
      <c r="F169" s="5">
        <v>4</v>
      </c>
      <c r="G169" s="62">
        <v>10.4</v>
      </c>
      <c r="H169" s="174"/>
    </row>
    <row r="170" spans="1:8" s="12" customFormat="1" ht="13.5" customHeight="1" outlineLevel="1">
      <c r="A170" s="5">
        <v>15</v>
      </c>
      <c r="B170" s="22" t="s">
        <v>191</v>
      </c>
      <c r="C170" s="23">
        <v>41586</v>
      </c>
      <c r="D170" s="14" t="s">
        <v>162</v>
      </c>
      <c r="E170" s="5">
        <v>2</v>
      </c>
      <c r="F170" s="5">
        <v>2</v>
      </c>
      <c r="G170" s="62">
        <v>16.3</v>
      </c>
      <c r="H170" s="174"/>
    </row>
    <row r="171" spans="1:8" s="12" customFormat="1" ht="13.5" customHeight="1" outlineLevel="1">
      <c r="A171" s="5">
        <v>16</v>
      </c>
      <c r="B171" s="22" t="s">
        <v>193</v>
      </c>
      <c r="C171" s="23">
        <v>41586</v>
      </c>
      <c r="D171" s="33" t="s">
        <v>312</v>
      </c>
      <c r="E171" s="5">
        <v>1</v>
      </c>
      <c r="F171" s="4">
        <v>2</v>
      </c>
      <c r="G171" s="63">
        <v>33</v>
      </c>
      <c r="H171" s="174"/>
    </row>
    <row r="172" spans="1:8" s="12" customFormat="1" ht="13.5" customHeight="1" outlineLevel="1">
      <c r="A172" s="5">
        <v>17</v>
      </c>
      <c r="B172" s="22" t="s">
        <v>186</v>
      </c>
      <c r="C172" s="23">
        <v>42187</v>
      </c>
      <c r="D172" s="33" t="s">
        <v>310</v>
      </c>
      <c r="E172" s="5">
        <v>1</v>
      </c>
      <c r="F172" s="14">
        <v>3</v>
      </c>
      <c r="G172" s="14">
        <v>37.6</v>
      </c>
      <c r="H172" s="174"/>
    </row>
    <row r="173" spans="1:8" s="12" customFormat="1" ht="13.5" customHeight="1" outlineLevel="1">
      <c r="A173" s="5">
        <v>18</v>
      </c>
      <c r="B173" s="22" t="s">
        <v>180</v>
      </c>
      <c r="C173" s="18">
        <v>42689</v>
      </c>
      <c r="D173" s="33" t="s">
        <v>306</v>
      </c>
      <c r="E173" s="5">
        <v>1</v>
      </c>
      <c r="F173" s="14">
        <v>2</v>
      </c>
      <c r="G173" s="14">
        <v>38.6</v>
      </c>
      <c r="H173" s="174"/>
    </row>
    <row r="174" spans="1:8" s="12" customFormat="1" ht="13.5" customHeight="1" outlineLevel="1">
      <c r="A174" s="5">
        <v>19</v>
      </c>
      <c r="B174" s="22" t="s">
        <v>204</v>
      </c>
      <c r="C174" s="23">
        <v>41005</v>
      </c>
      <c r="D174" s="33" t="s">
        <v>311</v>
      </c>
      <c r="E174" s="5">
        <v>1</v>
      </c>
      <c r="F174" s="5">
        <v>1</v>
      </c>
      <c r="G174" s="14">
        <v>31.7</v>
      </c>
      <c r="H174" s="174"/>
    </row>
    <row r="175" spans="1:8" s="12" customFormat="1" ht="13.5" customHeight="1" outlineLevel="1">
      <c r="A175" s="5">
        <v>20</v>
      </c>
      <c r="B175" s="59" t="s">
        <v>206</v>
      </c>
      <c r="C175" s="23">
        <v>41138</v>
      </c>
      <c r="D175" s="33" t="s">
        <v>309</v>
      </c>
      <c r="E175" s="5">
        <v>1</v>
      </c>
      <c r="F175" s="14">
        <v>3</v>
      </c>
      <c r="G175" s="14">
        <v>34.6</v>
      </c>
      <c r="H175" s="174"/>
    </row>
    <row r="176" spans="1:8" s="12" customFormat="1" ht="13.5" customHeight="1" outlineLevel="1">
      <c r="A176" s="5">
        <v>21</v>
      </c>
      <c r="B176" s="22" t="s">
        <v>205</v>
      </c>
      <c r="C176" s="23">
        <v>41586</v>
      </c>
      <c r="D176" s="33" t="s">
        <v>312</v>
      </c>
      <c r="E176" s="5">
        <v>1</v>
      </c>
      <c r="F176" s="4">
        <v>1</v>
      </c>
      <c r="G176" s="63">
        <v>34.1</v>
      </c>
      <c r="H176" s="174"/>
    </row>
    <row r="177" spans="1:8" s="12" customFormat="1" ht="15.75" customHeight="1" outlineLevel="1">
      <c r="A177" s="5">
        <v>22</v>
      </c>
      <c r="B177" s="59" t="s">
        <v>202</v>
      </c>
      <c r="C177" s="23">
        <v>41138</v>
      </c>
      <c r="D177" s="33" t="s">
        <v>309</v>
      </c>
      <c r="E177" s="5">
        <v>1</v>
      </c>
      <c r="F177" s="14">
        <v>1</v>
      </c>
      <c r="G177" s="61">
        <v>32.8</v>
      </c>
      <c r="H177" s="174"/>
    </row>
    <row r="178" spans="1:8" s="12" customFormat="1" ht="13.5" customHeight="1" outlineLevel="1">
      <c r="A178" s="5">
        <v>23</v>
      </c>
      <c r="B178" s="22" t="s">
        <v>203</v>
      </c>
      <c r="C178" s="23">
        <v>41005</v>
      </c>
      <c r="D178" s="33" t="s">
        <v>311</v>
      </c>
      <c r="E178" s="5">
        <v>1</v>
      </c>
      <c r="F178" s="5">
        <v>1</v>
      </c>
      <c r="G178" s="14">
        <v>33.9</v>
      </c>
      <c r="H178" s="174"/>
    </row>
    <row r="179" spans="1:8" s="12" customFormat="1" ht="13.5" customHeight="1" outlineLevel="1">
      <c r="A179" s="5">
        <v>24</v>
      </c>
      <c r="B179" s="22" t="s">
        <v>195</v>
      </c>
      <c r="C179" s="23">
        <v>41005</v>
      </c>
      <c r="D179" s="33" t="s">
        <v>311</v>
      </c>
      <c r="E179" s="5">
        <v>4</v>
      </c>
      <c r="F179" s="5">
        <v>4</v>
      </c>
      <c r="G179" s="14">
        <v>33.6</v>
      </c>
      <c r="H179" s="174"/>
    </row>
    <row r="180" spans="1:8" s="12" customFormat="1" ht="12.75" customHeight="1" outlineLevel="1">
      <c r="A180" s="5">
        <v>25</v>
      </c>
      <c r="B180" s="22" t="s">
        <v>196</v>
      </c>
      <c r="C180" s="23">
        <v>41005</v>
      </c>
      <c r="D180" s="33" t="s">
        <v>308</v>
      </c>
      <c r="E180" s="5">
        <v>4</v>
      </c>
      <c r="F180" s="14">
        <v>1</v>
      </c>
      <c r="G180" s="64">
        <v>43.5</v>
      </c>
      <c r="H180" s="174"/>
    </row>
    <row r="181" spans="1:8" s="12" customFormat="1" ht="13.5" customHeight="1" outlineLevel="1">
      <c r="A181" s="5">
        <v>26</v>
      </c>
      <c r="B181" s="22" t="s">
        <v>133</v>
      </c>
      <c r="C181" s="23">
        <v>40963</v>
      </c>
      <c r="D181" s="33" t="s">
        <v>164</v>
      </c>
      <c r="E181" s="5">
        <v>2</v>
      </c>
      <c r="F181" s="14">
        <v>0</v>
      </c>
      <c r="G181" s="64">
        <v>51.2</v>
      </c>
      <c r="H181" s="174"/>
    </row>
    <row r="182" spans="1:8" s="12" customFormat="1" ht="13.5" customHeight="1" outlineLevel="1">
      <c r="A182" s="5">
        <v>27</v>
      </c>
      <c r="B182" s="22" t="s">
        <v>197</v>
      </c>
      <c r="C182" s="23">
        <v>41005</v>
      </c>
      <c r="D182" s="33" t="s">
        <v>311</v>
      </c>
      <c r="E182" s="5">
        <v>6</v>
      </c>
      <c r="F182" s="5">
        <v>6</v>
      </c>
      <c r="G182" s="14">
        <v>17.1</v>
      </c>
      <c r="H182" s="174"/>
    </row>
    <row r="183" spans="1:8" s="12" customFormat="1" ht="12.75" outlineLevel="1">
      <c r="A183" s="5">
        <v>28</v>
      </c>
      <c r="B183" s="22" t="s">
        <v>198</v>
      </c>
      <c r="C183" s="23">
        <v>41586</v>
      </c>
      <c r="D183" s="14" t="s">
        <v>314</v>
      </c>
      <c r="E183" s="5">
        <v>3</v>
      </c>
      <c r="F183" s="5">
        <v>3</v>
      </c>
      <c r="G183" s="62">
        <v>48.1</v>
      </c>
      <c r="H183" s="174"/>
    </row>
    <row r="184" spans="1:8" s="12" customFormat="1" ht="12.75" outlineLevel="1">
      <c r="A184" s="5">
        <v>29</v>
      </c>
      <c r="B184" s="22" t="s">
        <v>199</v>
      </c>
      <c r="C184" s="23">
        <v>41005</v>
      </c>
      <c r="D184" s="33" t="s">
        <v>308</v>
      </c>
      <c r="E184" s="5">
        <v>4</v>
      </c>
      <c r="F184" s="14">
        <v>4</v>
      </c>
      <c r="G184" s="64">
        <v>43.9</v>
      </c>
      <c r="H184" s="174"/>
    </row>
    <row r="185" spans="1:8" s="12" customFormat="1" ht="13.5" customHeight="1" outlineLevel="1">
      <c r="A185" s="5">
        <v>30</v>
      </c>
      <c r="B185" s="59" t="s">
        <v>200</v>
      </c>
      <c r="C185" s="23">
        <v>41138</v>
      </c>
      <c r="D185" s="33" t="s">
        <v>309</v>
      </c>
      <c r="E185" s="5">
        <v>3</v>
      </c>
      <c r="F185" s="14">
        <v>3</v>
      </c>
      <c r="G185" s="61">
        <v>42.5</v>
      </c>
      <c r="H185" s="174"/>
    </row>
    <row r="186" spans="1:8" s="12" customFormat="1" ht="13.5" customHeight="1" outlineLevel="1">
      <c r="A186" s="5">
        <v>31</v>
      </c>
      <c r="B186" s="59" t="s">
        <v>201</v>
      </c>
      <c r="C186" s="23">
        <v>41138</v>
      </c>
      <c r="D186" s="33" t="s">
        <v>309</v>
      </c>
      <c r="E186" s="5">
        <v>4</v>
      </c>
      <c r="F186" s="14">
        <v>5</v>
      </c>
      <c r="G186" s="14">
        <v>39.9</v>
      </c>
      <c r="H186" s="174"/>
    </row>
    <row r="187" spans="1:8" s="12" customFormat="1" ht="13.5" customHeight="1" outlineLevel="1">
      <c r="A187" s="5">
        <v>32</v>
      </c>
      <c r="B187" s="22" t="s">
        <v>207</v>
      </c>
      <c r="C187" s="23">
        <v>41005</v>
      </c>
      <c r="D187" s="33" t="s">
        <v>311</v>
      </c>
      <c r="E187" s="5">
        <v>3</v>
      </c>
      <c r="F187" s="5">
        <v>3</v>
      </c>
      <c r="G187" s="14">
        <v>33.6</v>
      </c>
      <c r="H187" s="174"/>
    </row>
    <row r="188" spans="1:8" s="12" customFormat="1" ht="13.5" customHeight="1" outlineLevel="1">
      <c r="A188" s="5">
        <v>33</v>
      </c>
      <c r="B188" s="22" t="s">
        <v>192</v>
      </c>
      <c r="C188" s="23">
        <v>41041</v>
      </c>
      <c r="D188" s="33" t="s">
        <v>160</v>
      </c>
      <c r="E188" s="5">
        <v>3</v>
      </c>
      <c r="F188" s="4">
        <v>3</v>
      </c>
      <c r="G188" s="63">
        <v>19.3</v>
      </c>
      <c r="H188" s="174"/>
    </row>
    <row r="189" spans="1:8" s="12" customFormat="1" ht="13.5" customHeight="1" outlineLevel="1">
      <c r="A189" s="5">
        <v>34</v>
      </c>
      <c r="B189" s="22" t="s">
        <v>194</v>
      </c>
      <c r="C189" s="23">
        <v>41096</v>
      </c>
      <c r="D189" s="14" t="s">
        <v>313</v>
      </c>
      <c r="E189" s="5">
        <v>4</v>
      </c>
      <c r="F189" s="4">
        <v>4</v>
      </c>
      <c r="G189" s="63">
        <v>15.2</v>
      </c>
      <c r="H189" s="174"/>
    </row>
    <row r="190" spans="1:8" s="12" customFormat="1" ht="13.5" customHeight="1" outlineLevel="1">
      <c r="A190" s="5">
        <v>35</v>
      </c>
      <c r="B190" s="22" t="s">
        <v>189</v>
      </c>
      <c r="C190" s="23">
        <v>41005</v>
      </c>
      <c r="D190" s="33" t="s">
        <v>311</v>
      </c>
      <c r="E190" s="5">
        <v>4</v>
      </c>
      <c r="F190" s="5">
        <v>3</v>
      </c>
      <c r="G190" s="14">
        <v>35</v>
      </c>
      <c r="H190" s="174"/>
    </row>
    <row r="191" spans="1:8" s="12" customFormat="1" ht="13.5" customHeight="1" outlineLevel="1">
      <c r="A191" s="5">
        <v>36</v>
      </c>
      <c r="B191" s="22" t="s">
        <v>301</v>
      </c>
      <c r="C191" s="18">
        <v>41005</v>
      </c>
      <c r="D191" s="33" t="s">
        <v>308</v>
      </c>
      <c r="E191" s="5">
        <v>1</v>
      </c>
      <c r="F191" s="14">
        <v>1</v>
      </c>
      <c r="G191" s="64">
        <v>43</v>
      </c>
      <c r="H191" s="174"/>
    </row>
    <row r="192" spans="1:8" s="12" customFormat="1" ht="13.5" customHeight="1" outlineLevel="1">
      <c r="A192" s="5">
        <v>37</v>
      </c>
      <c r="B192" s="22" t="s">
        <v>302</v>
      </c>
      <c r="C192" s="18">
        <v>41005</v>
      </c>
      <c r="D192" s="33" t="s">
        <v>308</v>
      </c>
      <c r="E192" s="5">
        <v>1</v>
      </c>
      <c r="F192" s="14">
        <v>2</v>
      </c>
      <c r="G192" s="64">
        <v>55.9</v>
      </c>
      <c r="H192" s="174"/>
    </row>
    <row r="193" spans="1:8" s="12" customFormat="1" ht="13.5" customHeight="1" outlineLevel="1">
      <c r="A193" s="5">
        <v>38</v>
      </c>
      <c r="B193" s="22" t="s">
        <v>247</v>
      </c>
      <c r="C193" s="23">
        <v>41586</v>
      </c>
      <c r="D193" s="14" t="s">
        <v>314</v>
      </c>
      <c r="E193" s="5">
        <v>1</v>
      </c>
      <c r="F193" s="5">
        <v>1</v>
      </c>
      <c r="G193" s="62">
        <v>47</v>
      </c>
      <c r="H193" s="174"/>
    </row>
    <row r="194" spans="1:8" s="12" customFormat="1" ht="13.5" customHeight="1" outlineLevel="1">
      <c r="A194" s="5">
        <v>39</v>
      </c>
      <c r="B194" s="22" t="s">
        <v>218</v>
      </c>
      <c r="C194" s="23">
        <v>41586</v>
      </c>
      <c r="D194" s="33" t="s">
        <v>312</v>
      </c>
      <c r="E194" s="5">
        <v>2</v>
      </c>
      <c r="F194" s="4">
        <v>2</v>
      </c>
      <c r="G194" s="63">
        <v>16.8</v>
      </c>
      <c r="H194" s="174"/>
    </row>
    <row r="195" spans="1:8" s="12" customFormat="1" ht="13.5" customHeight="1" outlineLevel="1">
      <c r="A195" s="5">
        <v>40</v>
      </c>
      <c r="B195" s="22" t="s">
        <v>220</v>
      </c>
      <c r="C195" s="23">
        <v>41586</v>
      </c>
      <c r="D195" s="33" t="s">
        <v>312</v>
      </c>
      <c r="E195" s="5">
        <v>1</v>
      </c>
      <c r="F195" s="4">
        <v>2</v>
      </c>
      <c r="G195" s="63">
        <v>30.2</v>
      </c>
      <c r="H195" s="174"/>
    </row>
    <row r="196" spans="1:8" s="12" customFormat="1" ht="13.5" customHeight="1" outlineLevel="1">
      <c r="A196" s="5">
        <v>41</v>
      </c>
      <c r="B196" s="22" t="s">
        <v>246</v>
      </c>
      <c r="C196" s="23">
        <v>41586</v>
      </c>
      <c r="D196" s="14" t="s">
        <v>314</v>
      </c>
      <c r="E196" s="5">
        <v>1</v>
      </c>
      <c r="F196" s="5">
        <v>1</v>
      </c>
      <c r="G196" s="62">
        <v>50.1</v>
      </c>
      <c r="H196" s="174"/>
    </row>
    <row r="197" spans="1:8" s="12" customFormat="1" ht="13.5" customHeight="1" outlineLevel="1">
      <c r="A197" s="5">
        <v>42</v>
      </c>
      <c r="B197" s="22" t="s">
        <v>236</v>
      </c>
      <c r="C197" s="23">
        <v>41838</v>
      </c>
      <c r="D197" s="14" t="s">
        <v>50</v>
      </c>
      <c r="E197" s="5">
        <v>1</v>
      </c>
      <c r="F197" s="4">
        <v>0</v>
      </c>
      <c r="G197" s="4">
        <v>20.8</v>
      </c>
      <c r="H197" s="174"/>
    </row>
    <row r="198" spans="1:8" s="12" customFormat="1" ht="13.5" customHeight="1" outlineLevel="1">
      <c r="A198" s="5">
        <v>43</v>
      </c>
      <c r="B198" s="22" t="s">
        <v>224</v>
      </c>
      <c r="C198" s="18">
        <v>42229</v>
      </c>
      <c r="D198" s="33" t="s">
        <v>163</v>
      </c>
      <c r="E198" s="5">
        <v>2</v>
      </c>
      <c r="F198" s="5">
        <v>2</v>
      </c>
      <c r="G198" s="65">
        <v>44.9</v>
      </c>
      <c r="H198" s="174"/>
    </row>
    <row r="199" spans="1:8" s="12" customFormat="1" ht="13.5" customHeight="1" outlineLevel="1">
      <c r="A199" s="5">
        <v>44</v>
      </c>
      <c r="B199" s="22" t="s">
        <v>239</v>
      </c>
      <c r="C199" s="23">
        <v>41586</v>
      </c>
      <c r="D199" s="14" t="s">
        <v>314</v>
      </c>
      <c r="E199" s="5">
        <v>1</v>
      </c>
      <c r="F199" s="5">
        <v>1</v>
      </c>
      <c r="G199" s="62">
        <v>46.4</v>
      </c>
      <c r="H199" s="174"/>
    </row>
    <row r="200" spans="1:8" s="12" customFormat="1" ht="13.5" customHeight="1" outlineLevel="1">
      <c r="A200" s="5">
        <v>45</v>
      </c>
      <c r="B200" s="22" t="s">
        <v>269</v>
      </c>
      <c r="C200" s="18">
        <v>41005</v>
      </c>
      <c r="D200" s="33" t="s">
        <v>165</v>
      </c>
      <c r="E200" s="5">
        <v>1</v>
      </c>
      <c r="F200" s="5">
        <v>1</v>
      </c>
      <c r="G200" s="61">
        <v>25.1</v>
      </c>
      <c r="H200" s="174"/>
    </row>
    <row r="201" spans="1:8" s="12" customFormat="1" ht="13.5" customHeight="1" outlineLevel="1">
      <c r="A201" s="5">
        <v>46</v>
      </c>
      <c r="B201" s="22" t="s">
        <v>222</v>
      </c>
      <c r="C201" s="23">
        <v>41586</v>
      </c>
      <c r="D201" s="14" t="s">
        <v>314</v>
      </c>
      <c r="E201" s="5">
        <v>1</v>
      </c>
      <c r="F201" s="5">
        <v>1</v>
      </c>
      <c r="G201" s="62">
        <v>47.7</v>
      </c>
      <c r="H201" s="174"/>
    </row>
    <row r="202" spans="1:8" s="12" customFormat="1" ht="13.5" customHeight="1" outlineLevel="1">
      <c r="A202" s="5">
        <v>47</v>
      </c>
      <c r="B202" s="22" t="s">
        <v>270</v>
      </c>
      <c r="C202" s="23">
        <v>41362</v>
      </c>
      <c r="D202" s="14" t="s">
        <v>320</v>
      </c>
      <c r="E202" s="5">
        <v>1</v>
      </c>
      <c r="F202" s="5">
        <v>0</v>
      </c>
      <c r="G202" s="61">
        <v>25</v>
      </c>
      <c r="H202" s="174"/>
    </row>
    <row r="203" spans="1:8" s="12" customFormat="1" ht="13.5" customHeight="1" outlineLevel="1">
      <c r="A203" s="5">
        <v>48</v>
      </c>
      <c r="B203" s="22" t="s">
        <v>271</v>
      </c>
      <c r="C203" s="60">
        <v>41041</v>
      </c>
      <c r="D203" s="61" t="s">
        <v>170</v>
      </c>
      <c r="E203" s="5">
        <v>1</v>
      </c>
      <c r="F203" s="14">
        <v>2</v>
      </c>
      <c r="G203" s="61">
        <f>16.1</f>
        <v>16.1</v>
      </c>
      <c r="H203" s="174"/>
    </row>
    <row r="204" spans="1:8" s="12" customFormat="1" ht="13.5" customHeight="1" outlineLevel="1">
      <c r="A204" s="5">
        <v>49</v>
      </c>
      <c r="B204" s="22" t="s">
        <v>257</v>
      </c>
      <c r="C204" s="23">
        <v>41838</v>
      </c>
      <c r="D204" s="14" t="s">
        <v>317</v>
      </c>
      <c r="E204" s="5">
        <v>1</v>
      </c>
      <c r="F204" s="5">
        <v>1</v>
      </c>
      <c r="G204" s="65">
        <v>39.3</v>
      </c>
      <c r="H204" s="174"/>
    </row>
    <row r="205" spans="1:8" s="12" customFormat="1" ht="13.5" customHeight="1" outlineLevel="1">
      <c r="A205" s="5">
        <v>50</v>
      </c>
      <c r="B205" s="22" t="s">
        <v>252</v>
      </c>
      <c r="C205" s="23">
        <v>41544</v>
      </c>
      <c r="D205" s="14" t="s">
        <v>161</v>
      </c>
      <c r="E205" s="5">
        <v>1</v>
      </c>
      <c r="F205" s="5">
        <v>1</v>
      </c>
      <c r="G205" s="62">
        <v>63.3</v>
      </c>
      <c r="H205" s="174"/>
    </row>
    <row r="206" spans="1:8" s="12" customFormat="1" ht="13.5" customHeight="1" outlineLevel="1">
      <c r="A206" s="5">
        <v>51</v>
      </c>
      <c r="B206" s="22" t="s">
        <v>275</v>
      </c>
      <c r="C206" s="23">
        <v>41362</v>
      </c>
      <c r="D206" s="14" t="s">
        <v>320</v>
      </c>
      <c r="E206" s="5">
        <v>1</v>
      </c>
      <c r="F206" s="5">
        <v>0</v>
      </c>
      <c r="G206" s="61">
        <v>21.9</v>
      </c>
      <c r="H206" s="174"/>
    </row>
    <row r="207" spans="1:8" s="12" customFormat="1" ht="13.5" customHeight="1" outlineLevel="1">
      <c r="A207" s="5">
        <v>52</v>
      </c>
      <c r="B207" s="22" t="s">
        <v>230</v>
      </c>
      <c r="C207" s="23">
        <v>42229</v>
      </c>
      <c r="D207" s="14" t="s">
        <v>315</v>
      </c>
      <c r="E207" s="5">
        <v>1</v>
      </c>
      <c r="F207" s="5">
        <v>1</v>
      </c>
      <c r="G207" s="65">
        <v>37.5</v>
      </c>
      <c r="H207" s="174"/>
    </row>
    <row r="208" spans="1:8" s="12" customFormat="1" ht="13.5" customHeight="1" outlineLevel="1">
      <c r="A208" s="5">
        <v>53</v>
      </c>
      <c r="B208" s="22" t="s">
        <v>304</v>
      </c>
      <c r="C208" s="60">
        <v>41041</v>
      </c>
      <c r="D208" s="61" t="s">
        <v>170</v>
      </c>
      <c r="E208" s="5">
        <v>1</v>
      </c>
      <c r="F208" s="14">
        <v>4</v>
      </c>
      <c r="G208" s="61">
        <v>35.1</v>
      </c>
      <c r="H208" s="174"/>
    </row>
    <row r="209" spans="1:8" s="12" customFormat="1" ht="12.75" customHeight="1" outlineLevel="1">
      <c r="A209" s="5">
        <v>54</v>
      </c>
      <c r="B209" s="22" t="s">
        <v>223</v>
      </c>
      <c r="C209" s="23">
        <v>41586</v>
      </c>
      <c r="D209" s="14" t="s">
        <v>314</v>
      </c>
      <c r="E209" s="5">
        <v>2</v>
      </c>
      <c r="F209" s="5">
        <v>2</v>
      </c>
      <c r="G209" s="62">
        <v>36.9</v>
      </c>
      <c r="H209" s="174"/>
    </row>
    <row r="210" spans="1:8" s="12" customFormat="1" ht="13.5" customHeight="1" outlineLevel="1">
      <c r="A210" s="5">
        <v>55</v>
      </c>
      <c r="B210" s="22" t="s">
        <v>238</v>
      </c>
      <c r="C210" s="23">
        <v>41586</v>
      </c>
      <c r="D210" s="33" t="s">
        <v>312</v>
      </c>
      <c r="E210" s="5">
        <v>1</v>
      </c>
      <c r="F210" s="4">
        <v>1</v>
      </c>
      <c r="G210" s="63">
        <v>16.6</v>
      </c>
      <c r="H210" s="174"/>
    </row>
    <row r="211" spans="1:8" s="12" customFormat="1" ht="13.5" customHeight="1" outlineLevel="1">
      <c r="A211" s="5">
        <v>56</v>
      </c>
      <c r="B211" s="22" t="s">
        <v>256</v>
      </c>
      <c r="C211" s="23">
        <v>42229</v>
      </c>
      <c r="D211" s="14" t="s">
        <v>315</v>
      </c>
      <c r="E211" s="5">
        <v>1</v>
      </c>
      <c r="F211" s="5">
        <v>1</v>
      </c>
      <c r="G211" s="65">
        <v>37.7</v>
      </c>
      <c r="H211" s="174"/>
    </row>
    <row r="212" spans="1:8" s="12" customFormat="1" ht="13.5" customHeight="1" outlineLevel="1">
      <c r="A212" s="5">
        <v>57</v>
      </c>
      <c r="B212" s="22" t="s">
        <v>240</v>
      </c>
      <c r="C212" s="23">
        <v>41586</v>
      </c>
      <c r="D212" s="14" t="s">
        <v>314</v>
      </c>
      <c r="E212" s="5">
        <v>1</v>
      </c>
      <c r="F212" s="5">
        <v>1</v>
      </c>
      <c r="G212" s="62">
        <v>37.6</v>
      </c>
      <c r="H212" s="174"/>
    </row>
    <row r="213" spans="1:8" s="12" customFormat="1" ht="14.25" customHeight="1" outlineLevel="1">
      <c r="A213" s="5">
        <v>58</v>
      </c>
      <c r="B213" s="22" t="s">
        <v>244</v>
      </c>
      <c r="C213" s="23">
        <v>40963</v>
      </c>
      <c r="D213" s="14" t="s">
        <v>164</v>
      </c>
      <c r="E213" s="5">
        <v>1</v>
      </c>
      <c r="F213" s="14">
        <v>7</v>
      </c>
      <c r="G213" s="62">
        <v>14.5</v>
      </c>
      <c r="H213" s="174"/>
    </row>
    <row r="214" spans="1:8" s="12" customFormat="1" ht="13.5" customHeight="1" outlineLevel="1">
      <c r="A214" s="5">
        <v>59</v>
      </c>
      <c r="B214" s="22" t="s">
        <v>242</v>
      </c>
      <c r="C214" s="23">
        <v>42229</v>
      </c>
      <c r="D214" s="14" t="s">
        <v>315</v>
      </c>
      <c r="E214" s="5">
        <v>1</v>
      </c>
      <c r="F214" s="5">
        <v>1</v>
      </c>
      <c r="G214" s="65">
        <v>38.2</v>
      </c>
      <c r="H214" s="174"/>
    </row>
    <row r="215" spans="1:8" s="12" customFormat="1" ht="13.5" customHeight="1" outlineLevel="1">
      <c r="A215" s="5">
        <v>60</v>
      </c>
      <c r="B215" s="22" t="s">
        <v>235</v>
      </c>
      <c r="C215" s="23">
        <v>41838</v>
      </c>
      <c r="D215" s="14" t="s">
        <v>50</v>
      </c>
      <c r="E215" s="5">
        <v>1</v>
      </c>
      <c r="F215" s="4">
        <v>2</v>
      </c>
      <c r="G215" s="4">
        <v>13.7</v>
      </c>
      <c r="H215" s="174"/>
    </row>
    <row r="216" spans="1:8" s="12" customFormat="1" ht="13.5" customHeight="1" outlineLevel="1">
      <c r="A216" s="5">
        <v>61</v>
      </c>
      <c r="B216" s="22" t="s">
        <v>226</v>
      </c>
      <c r="C216" s="18">
        <v>42229</v>
      </c>
      <c r="D216" s="33" t="s">
        <v>163</v>
      </c>
      <c r="E216" s="5">
        <v>1</v>
      </c>
      <c r="F216" s="5">
        <v>1</v>
      </c>
      <c r="G216" s="65">
        <v>36.2</v>
      </c>
      <c r="H216" s="174"/>
    </row>
    <row r="217" spans="1:8" s="12" customFormat="1" ht="13.5" customHeight="1" outlineLevel="1">
      <c r="A217" s="5">
        <v>62</v>
      </c>
      <c r="B217" s="22" t="s">
        <v>231</v>
      </c>
      <c r="C217" s="23">
        <v>42229</v>
      </c>
      <c r="D217" s="14" t="s">
        <v>315</v>
      </c>
      <c r="E217" s="5">
        <v>1</v>
      </c>
      <c r="F217" s="5">
        <v>1</v>
      </c>
      <c r="G217" s="65">
        <v>46.7</v>
      </c>
      <c r="H217" s="174"/>
    </row>
    <row r="218" spans="1:8" s="12" customFormat="1" ht="13.5" customHeight="1" outlineLevel="1">
      <c r="A218" s="5">
        <v>63</v>
      </c>
      <c r="B218" s="22" t="s">
        <v>397</v>
      </c>
      <c r="C218" s="23">
        <v>41586</v>
      </c>
      <c r="D218" s="14" t="s">
        <v>162</v>
      </c>
      <c r="E218" s="5">
        <v>2</v>
      </c>
      <c r="F218" s="5">
        <v>2</v>
      </c>
      <c r="G218" s="62">
        <v>42.4</v>
      </c>
      <c r="H218" s="174"/>
    </row>
    <row r="219" spans="1:8" s="12" customFormat="1" ht="13.5" customHeight="1" outlineLevel="1">
      <c r="A219" s="5">
        <v>64</v>
      </c>
      <c r="B219" s="22" t="s">
        <v>396</v>
      </c>
      <c r="C219" s="23">
        <v>41586</v>
      </c>
      <c r="D219" s="14" t="s">
        <v>162</v>
      </c>
      <c r="E219" s="5">
        <v>4</v>
      </c>
      <c r="F219" s="5">
        <v>4</v>
      </c>
      <c r="G219" s="62">
        <v>54.3</v>
      </c>
      <c r="H219" s="174"/>
    </row>
    <row r="220" spans="1:8" s="12" customFormat="1" ht="13.5" customHeight="1" outlineLevel="1">
      <c r="A220" s="5">
        <v>65</v>
      </c>
      <c r="B220" s="22" t="s">
        <v>229</v>
      </c>
      <c r="C220" s="18">
        <v>42229</v>
      </c>
      <c r="D220" s="33" t="s">
        <v>163</v>
      </c>
      <c r="E220" s="5">
        <v>1</v>
      </c>
      <c r="F220" s="5">
        <v>1</v>
      </c>
      <c r="G220" s="65">
        <v>13.4</v>
      </c>
      <c r="H220" s="174"/>
    </row>
    <row r="221" spans="1:8" s="12" customFormat="1" ht="13.5" customHeight="1" outlineLevel="1">
      <c r="A221" s="5">
        <v>66</v>
      </c>
      <c r="B221" s="22" t="s">
        <v>241</v>
      </c>
      <c r="C221" s="23">
        <v>42229</v>
      </c>
      <c r="D221" s="14" t="s">
        <v>163</v>
      </c>
      <c r="E221" s="5">
        <v>1</v>
      </c>
      <c r="F221" s="5">
        <v>1</v>
      </c>
      <c r="G221" s="65">
        <v>10.5</v>
      </c>
      <c r="H221" s="174"/>
    </row>
    <row r="222" spans="1:8" s="12" customFormat="1" ht="13.5" customHeight="1" outlineLevel="1">
      <c r="A222" s="5">
        <v>67</v>
      </c>
      <c r="B222" s="22" t="s">
        <v>232</v>
      </c>
      <c r="C222" s="23">
        <v>42229</v>
      </c>
      <c r="D222" s="14" t="s">
        <v>315</v>
      </c>
      <c r="E222" s="5">
        <v>1</v>
      </c>
      <c r="F222" s="5">
        <v>1</v>
      </c>
      <c r="G222" s="65">
        <v>48.3</v>
      </c>
      <c r="H222" s="174"/>
    </row>
    <row r="223" spans="1:8" s="12" customFormat="1" ht="13.5" customHeight="1" outlineLevel="1">
      <c r="A223" s="5">
        <v>68</v>
      </c>
      <c r="B223" s="22" t="s">
        <v>208</v>
      </c>
      <c r="C223" s="23">
        <v>41005</v>
      </c>
      <c r="D223" s="33" t="s">
        <v>308</v>
      </c>
      <c r="E223" s="5">
        <v>3</v>
      </c>
      <c r="F223" s="14">
        <v>3</v>
      </c>
      <c r="G223" s="64">
        <v>43.6</v>
      </c>
      <c r="H223" s="174"/>
    </row>
    <row r="224" spans="1:8" s="12" customFormat="1" ht="13.5" customHeight="1" outlineLevel="1">
      <c r="A224" s="5">
        <v>69</v>
      </c>
      <c r="B224" s="22" t="s">
        <v>264</v>
      </c>
      <c r="C224" s="18">
        <v>41041</v>
      </c>
      <c r="D224" s="33" t="s">
        <v>160</v>
      </c>
      <c r="E224" s="5">
        <v>1</v>
      </c>
      <c r="F224" s="4">
        <v>0</v>
      </c>
      <c r="G224" s="63">
        <v>10.2</v>
      </c>
      <c r="H224" s="174"/>
    </row>
    <row r="225" spans="1:8" s="12" customFormat="1" ht="13.5" customHeight="1" outlineLevel="1">
      <c r="A225" s="5">
        <v>70</v>
      </c>
      <c r="B225" s="22" t="s">
        <v>234</v>
      </c>
      <c r="C225" s="23">
        <v>41838</v>
      </c>
      <c r="D225" s="14" t="s">
        <v>50</v>
      </c>
      <c r="E225" s="5">
        <v>1</v>
      </c>
      <c r="F225" s="4">
        <v>3</v>
      </c>
      <c r="G225" s="4">
        <v>24.9</v>
      </c>
      <c r="H225" s="174"/>
    </row>
    <row r="226" spans="1:8" s="12" customFormat="1" ht="12.75" customHeight="1" outlineLevel="1">
      <c r="A226" s="5">
        <v>71</v>
      </c>
      <c r="B226" s="22" t="s">
        <v>251</v>
      </c>
      <c r="C226" s="23">
        <v>42901</v>
      </c>
      <c r="D226" s="14" t="s">
        <v>166</v>
      </c>
      <c r="E226" s="5">
        <v>3</v>
      </c>
      <c r="F226" s="5">
        <v>2</v>
      </c>
      <c r="G226" s="61">
        <v>39.9</v>
      </c>
      <c r="H226" s="174"/>
    </row>
    <row r="227" spans="1:8" s="12" customFormat="1" ht="13.5" customHeight="1" outlineLevel="1">
      <c r="A227" s="5">
        <v>72</v>
      </c>
      <c r="B227" s="22" t="s">
        <v>267</v>
      </c>
      <c r="C227" s="23">
        <v>41544</v>
      </c>
      <c r="D227" s="14" t="s">
        <v>161</v>
      </c>
      <c r="E227" s="5">
        <v>5</v>
      </c>
      <c r="F227" s="5">
        <v>5</v>
      </c>
      <c r="G227" s="62">
        <v>65.4</v>
      </c>
      <c r="H227" s="174"/>
    </row>
    <row r="228" spans="1:8" s="12" customFormat="1" ht="13.5" customHeight="1" outlineLevel="1">
      <c r="A228" s="5">
        <v>73</v>
      </c>
      <c r="B228" s="22" t="s">
        <v>228</v>
      </c>
      <c r="C228" s="18">
        <v>42229</v>
      </c>
      <c r="D228" s="33" t="s">
        <v>163</v>
      </c>
      <c r="E228" s="5">
        <v>3</v>
      </c>
      <c r="F228" s="5">
        <v>4</v>
      </c>
      <c r="G228" s="65">
        <v>44.7</v>
      </c>
      <c r="H228" s="174"/>
    </row>
    <row r="229" spans="1:8" s="12" customFormat="1" ht="13.5" customHeight="1" outlineLevel="1">
      <c r="A229" s="5">
        <v>74</v>
      </c>
      <c r="B229" s="22" t="s">
        <v>383</v>
      </c>
      <c r="C229" s="23">
        <v>42229</v>
      </c>
      <c r="D229" s="14" t="s">
        <v>163</v>
      </c>
      <c r="E229" s="5">
        <v>1</v>
      </c>
      <c r="F229" s="5">
        <v>1</v>
      </c>
      <c r="G229" s="65">
        <v>34.2</v>
      </c>
      <c r="H229" s="174"/>
    </row>
    <row r="230" spans="1:8" s="12" customFormat="1" ht="13.5" customHeight="1" outlineLevel="1">
      <c r="A230" s="5">
        <v>75</v>
      </c>
      <c r="B230" s="22" t="s">
        <v>273</v>
      </c>
      <c r="C230" s="23">
        <v>41838</v>
      </c>
      <c r="D230" s="14" t="s">
        <v>317</v>
      </c>
      <c r="E230" s="5">
        <v>3</v>
      </c>
      <c r="F230" s="5">
        <v>3</v>
      </c>
      <c r="G230" s="65">
        <v>40.2</v>
      </c>
      <c r="H230" s="174"/>
    </row>
    <row r="231" spans="1:8" s="12" customFormat="1" ht="13.5" customHeight="1" outlineLevel="1">
      <c r="A231" s="5">
        <v>76</v>
      </c>
      <c r="B231" s="22" t="s">
        <v>261</v>
      </c>
      <c r="C231" s="23">
        <v>42229</v>
      </c>
      <c r="D231" s="14" t="s">
        <v>315</v>
      </c>
      <c r="E231" s="5">
        <v>2</v>
      </c>
      <c r="F231" s="5">
        <v>2</v>
      </c>
      <c r="G231" s="65">
        <v>45</v>
      </c>
      <c r="H231" s="174"/>
    </row>
    <row r="232" spans="1:8" s="12" customFormat="1" ht="13.5" customHeight="1" outlineLevel="1">
      <c r="A232" s="5">
        <v>77</v>
      </c>
      <c r="B232" s="22" t="s">
        <v>265</v>
      </c>
      <c r="C232" s="18">
        <v>41838</v>
      </c>
      <c r="D232" s="33" t="s">
        <v>60</v>
      </c>
      <c r="E232" s="5">
        <v>1</v>
      </c>
      <c r="F232" s="5">
        <v>1</v>
      </c>
      <c r="G232" s="65">
        <v>38.7</v>
      </c>
      <c r="H232" s="174"/>
    </row>
    <row r="233" spans="1:8" s="12" customFormat="1" ht="13.5" customHeight="1" outlineLevel="1">
      <c r="A233" s="5">
        <v>78</v>
      </c>
      <c r="B233" s="22" t="s">
        <v>213</v>
      </c>
      <c r="C233" s="23">
        <v>41586</v>
      </c>
      <c r="D233" s="14" t="s">
        <v>162</v>
      </c>
      <c r="E233" s="5">
        <v>1</v>
      </c>
      <c r="F233" s="5">
        <v>1</v>
      </c>
      <c r="G233" s="62">
        <v>42</v>
      </c>
      <c r="H233" s="174"/>
    </row>
    <row r="234" spans="1:8" s="12" customFormat="1" ht="12.75" customHeight="1" outlineLevel="1">
      <c r="A234" s="5">
        <v>79</v>
      </c>
      <c r="B234" s="22" t="s">
        <v>290</v>
      </c>
      <c r="C234" s="31">
        <v>41096</v>
      </c>
      <c r="D234" s="29" t="s">
        <v>68</v>
      </c>
      <c r="E234" s="5">
        <v>2</v>
      </c>
      <c r="F234" s="5">
        <v>0</v>
      </c>
      <c r="G234" s="61">
        <v>57.8</v>
      </c>
      <c r="H234" s="174"/>
    </row>
    <row r="235" spans="1:8" s="12" customFormat="1" ht="13.5" customHeight="1" outlineLevel="1">
      <c r="A235" s="5">
        <v>80</v>
      </c>
      <c r="B235" s="22" t="s">
        <v>217</v>
      </c>
      <c r="C235" s="18">
        <v>41041</v>
      </c>
      <c r="D235" s="33" t="s">
        <v>160</v>
      </c>
      <c r="E235" s="5">
        <v>1</v>
      </c>
      <c r="F235" s="4">
        <v>4</v>
      </c>
      <c r="G235" s="63">
        <v>40.3</v>
      </c>
      <c r="H235" s="174"/>
    </row>
    <row r="236" spans="1:8" s="12" customFormat="1" ht="13.5" customHeight="1" outlineLevel="1">
      <c r="A236" s="5">
        <v>81</v>
      </c>
      <c r="B236" s="59" t="s">
        <v>210</v>
      </c>
      <c r="C236" s="18">
        <v>41041</v>
      </c>
      <c r="D236" s="33" t="s">
        <v>168</v>
      </c>
      <c r="E236" s="5">
        <v>1</v>
      </c>
      <c r="F236" s="14">
        <v>5</v>
      </c>
      <c r="G236" s="14">
        <v>41.6</v>
      </c>
      <c r="H236" s="174"/>
    </row>
    <row r="237" spans="1:8" s="12" customFormat="1" ht="13.5" customHeight="1" outlineLevel="1">
      <c r="A237" s="5">
        <v>82</v>
      </c>
      <c r="B237" s="22" t="s">
        <v>209</v>
      </c>
      <c r="C237" s="23">
        <v>42187</v>
      </c>
      <c r="D237" s="33" t="s">
        <v>310</v>
      </c>
      <c r="E237" s="5">
        <v>1</v>
      </c>
      <c r="F237" s="14">
        <v>1</v>
      </c>
      <c r="G237" s="14">
        <v>39.8</v>
      </c>
      <c r="H237" s="174"/>
    </row>
    <row r="238" spans="1:8" s="12" customFormat="1" ht="13.5" customHeight="1" outlineLevel="1">
      <c r="A238" s="5">
        <v>83</v>
      </c>
      <c r="B238" s="22" t="s">
        <v>233</v>
      </c>
      <c r="C238" s="23">
        <v>41838</v>
      </c>
      <c r="D238" s="14" t="s">
        <v>50</v>
      </c>
      <c r="E238" s="5">
        <v>1</v>
      </c>
      <c r="F238" s="4">
        <v>4</v>
      </c>
      <c r="G238" s="4">
        <v>19.5</v>
      </c>
      <c r="H238" s="174"/>
    </row>
    <row r="239" spans="1:8" s="12" customFormat="1" ht="13.5" customHeight="1" outlineLevel="1">
      <c r="A239" s="5">
        <v>84</v>
      </c>
      <c r="B239" s="22" t="s">
        <v>159</v>
      </c>
      <c r="C239" s="18">
        <v>41041</v>
      </c>
      <c r="D239" s="33" t="s">
        <v>160</v>
      </c>
      <c r="E239" s="5">
        <v>1</v>
      </c>
      <c r="F239" s="4">
        <v>1</v>
      </c>
      <c r="G239" s="63">
        <v>15.9</v>
      </c>
      <c r="H239" s="174"/>
    </row>
    <row r="240" spans="1:8" s="12" customFormat="1" ht="13.5" customHeight="1" outlineLevel="1">
      <c r="A240" s="5">
        <v>85</v>
      </c>
      <c r="B240" s="22" t="s">
        <v>221</v>
      </c>
      <c r="C240" s="18">
        <v>41041</v>
      </c>
      <c r="D240" s="33" t="s">
        <v>160</v>
      </c>
      <c r="E240" s="5">
        <v>3</v>
      </c>
      <c r="F240" s="4">
        <v>3</v>
      </c>
      <c r="G240" s="63">
        <v>50.8</v>
      </c>
      <c r="H240" s="174"/>
    </row>
    <row r="241" spans="1:8" s="12" customFormat="1" ht="13.5" customHeight="1" outlineLevel="1">
      <c r="A241" s="5">
        <v>86</v>
      </c>
      <c r="B241" s="22" t="s">
        <v>303</v>
      </c>
      <c r="C241" s="18">
        <v>41096</v>
      </c>
      <c r="D241" s="33" t="s">
        <v>171</v>
      </c>
      <c r="E241" s="5">
        <v>2</v>
      </c>
      <c r="F241" s="14">
        <v>2</v>
      </c>
      <c r="G241" s="61">
        <v>22.3</v>
      </c>
      <c r="H241" s="174"/>
    </row>
    <row r="242" spans="1:8" s="12" customFormat="1" ht="13.5" customHeight="1" outlineLevel="1">
      <c r="A242" s="5">
        <v>87</v>
      </c>
      <c r="B242" s="22" t="s">
        <v>249</v>
      </c>
      <c r="C242" s="18">
        <v>41005</v>
      </c>
      <c r="D242" s="33" t="s">
        <v>165</v>
      </c>
      <c r="E242" s="5">
        <v>3</v>
      </c>
      <c r="F242" s="5">
        <v>3</v>
      </c>
      <c r="G242" s="61">
        <v>20.7</v>
      </c>
      <c r="H242" s="174"/>
    </row>
    <row r="243" spans="1:8" s="12" customFormat="1" ht="14.25" customHeight="1" outlineLevel="1">
      <c r="A243" s="5">
        <v>88</v>
      </c>
      <c r="B243" s="22" t="s">
        <v>255</v>
      </c>
      <c r="C243" s="23">
        <v>41544</v>
      </c>
      <c r="D243" s="14" t="s">
        <v>161</v>
      </c>
      <c r="E243" s="5">
        <v>1</v>
      </c>
      <c r="F243" s="5">
        <v>1</v>
      </c>
      <c r="G243" s="62">
        <v>52.4</v>
      </c>
      <c r="H243" s="174"/>
    </row>
    <row r="244" spans="1:8" s="12" customFormat="1" ht="13.5" customHeight="1" outlineLevel="1">
      <c r="A244" s="5">
        <v>89</v>
      </c>
      <c r="B244" s="22" t="s">
        <v>289</v>
      </c>
      <c r="C244" s="23">
        <v>41838</v>
      </c>
      <c r="D244" s="14" t="s">
        <v>317</v>
      </c>
      <c r="E244" s="5">
        <v>2</v>
      </c>
      <c r="F244" s="5">
        <v>7</v>
      </c>
      <c r="G244" s="65">
        <v>50.7</v>
      </c>
      <c r="H244" s="174"/>
    </row>
    <row r="245" spans="1:8" s="12" customFormat="1" ht="13.5" customHeight="1" outlineLevel="1">
      <c r="A245" s="5">
        <v>90</v>
      </c>
      <c r="B245" s="22" t="s">
        <v>215</v>
      </c>
      <c r="C245" s="23">
        <v>42187</v>
      </c>
      <c r="D245" s="14" t="s">
        <v>310</v>
      </c>
      <c r="E245" s="5">
        <v>1</v>
      </c>
      <c r="F245" s="14">
        <v>4</v>
      </c>
      <c r="G245" s="61">
        <v>47.2</v>
      </c>
      <c r="H245" s="174"/>
    </row>
    <row r="246" spans="1:8" s="12" customFormat="1" ht="13.5" customHeight="1" outlineLevel="1">
      <c r="A246" s="5">
        <v>91</v>
      </c>
      <c r="B246" s="22" t="s">
        <v>212</v>
      </c>
      <c r="C246" s="23">
        <v>40963</v>
      </c>
      <c r="D246" s="14" t="s">
        <v>62</v>
      </c>
      <c r="E246" s="5">
        <v>1</v>
      </c>
      <c r="F246" s="4">
        <v>5</v>
      </c>
      <c r="G246" s="61">
        <v>67.7</v>
      </c>
      <c r="H246" s="174"/>
    </row>
    <row r="247" spans="1:8" s="12" customFormat="1" ht="13.5" customHeight="1" outlineLevel="1">
      <c r="A247" s="5">
        <v>92</v>
      </c>
      <c r="B247" s="22" t="s">
        <v>263</v>
      </c>
      <c r="C247" s="23">
        <v>41586</v>
      </c>
      <c r="D247" s="14" t="s">
        <v>162</v>
      </c>
      <c r="E247" s="5">
        <v>2</v>
      </c>
      <c r="F247" s="5">
        <v>2</v>
      </c>
      <c r="G247" s="62">
        <v>11.2</v>
      </c>
      <c r="H247" s="174"/>
    </row>
    <row r="248" spans="1:8" s="12" customFormat="1" ht="13.5" customHeight="1" outlineLevel="1">
      <c r="A248" s="5">
        <v>93</v>
      </c>
      <c r="B248" s="22" t="s">
        <v>243</v>
      </c>
      <c r="C248" s="18">
        <v>41005</v>
      </c>
      <c r="D248" s="33" t="s">
        <v>165</v>
      </c>
      <c r="E248" s="5">
        <v>2</v>
      </c>
      <c r="F248" s="5">
        <v>2</v>
      </c>
      <c r="G248" s="61">
        <v>35.4</v>
      </c>
      <c r="H248" s="174"/>
    </row>
    <row r="249" spans="1:8" s="12" customFormat="1" ht="13.5" customHeight="1" outlineLevel="1">
      <c r="A249" s="5">
        <v>94</v>
      </c>
      <c r="B249" s="22" t="s">
        <v>272</v>
      </c>
      <c r="C249" s="23">
        <v>41544</v>
      </c>
      <c r="D249" s="14" t="s">
        <v>161</v>
      </c>
      <c r="E249" s="5">
        <v>1</v>
      </c>
      <c r="F249" s="5">
        <v>1</v>
      </c>
      <c r="G249" s="62">
        <v>52.5</v>
      </c>
      <c r="H249" s="174"/>
    </row>
    <row r="250" spans="1:8" s="12" customFormat="1" ht="13.5" customHeight="1" outlineLevel="1">
      <c r="A250" s="5">
        <v>95</v>
      </c>
      <c r="B250" s="22" t="s">
        <v>277</v>
      </c>
      <c r="C250" s="23">
        <v>41544</v>
      </c>
      <c r="D250" s="14" t="s">
        <v>161</v>
      </c>
      <c r="E250" s="5">
        <v>1</v>
      </c>
      <c r="F250" s="5">
        <v>1</v>
      </c>
      <c r="G250" s="62">
        <v>29.2</v>
      </c>
      <c r="H250" s="174"/>
    </row>
    <row r="251" spans="1:8" s="12" customFormat="1" ht="13.5" customHeight="1" outlineLevel="1">
      <c r="A251" s="5">
        <v>96</v>
      </c>
      <c r="B251" s="22" t="s">
        <v>282</v>
      </c>
      <c r="C251" s="23">
        <v>42229</v>
      </c>
      <c r="D251" s="14" t="s">
        <v>315</v>
      </c>
      <c r="E251" s="5">
        <v>2</v>
      </c>
      <c r="F251" s="5">
        <v>3</v>
      </c>
      <c r="G251" s="65">
        <v>46.3</v>
      </c>
      <c r="H251" s="174"/>
    </row>
    <row r="252" spans="1:8" s="12" customFormat="1" ht="13.5" customHeight="1" outlineLevel="1">
      <c r="A252" s="5">
        <v>97</v>
      </c>
      <c r="B252" s="22" t="s">
        <v>278</v>
      </c>
      <c r="C252" s="18">
        <v>42229</v>
      </c>
      <c r="D252" s="33" t="s">
        <v>163</v>
      </c>
      <c r="E252" s="5">
        <v>2</v>
      </c>
      <c r="F252" s="5">
        <v>2</v>
      </c>
      <c r="G252" s="62">
        <v>45.6</v>
      </c>
      <c r="H252" s="174"/>
    </row>
    <row r="253" spans="1:8" s="12" customFormat="1" ht="13.5" customHeight="1" outlineLevel="1">
      <c r="A253" s="5">
        <v>98</v>
      </c>
      <c r="B253" s="22" t="s">
        <v>281</v>
      </c>
      <c r="C253" s="23">
        <v>42229</v>
      </c>
      <c r="D253" s="14" t="s">
        <v>315</v>
      </c>
      <c r="E253" s="5">
        <v>5</v>
      </c>
      <c r="F253" s="5">
        <v>5</v>
      </c>
      <c r="G253" s="65">
        <v>47.7</v>
      </c>
      <c r="H253" s="174"/>
    </row>
    <row r="254" spans="1:8" s="12" customFormat="1" ht="13.5" customHeight="1" outlineLevel="1">
      <c r="A254" s="5">
        <v>99</v>
      </c>
      <c r="B254" s="22" t="s">
        <v>299</v>
      </c>
      <c r="C254" s="18">
        <v>41005</v>
      </c>
      <c r="D254" s="33" t="s">
        <v>165</v>
      </c>
      <c r="E254" s="5">
        <v>1</v>
      </c>
      <c r="F254" s="5">
        <v>1</v>
      </c>
      <c r="G254" s="61">
        <v>16</v>
      </c>
      <c r="H254" s="174"/>
    </row>
    <row r="255" spans="1:8" s="12" customFormat="1" ht="13.5" customHeight="1" outlineLevel="1">
      <c r="A255" s="5">
        <v>100</v>
      </c>
      <c r="B255" s="22" t="s">
        <v>214</v>
      </c>
      <c r="C255" s="23">
        <v>41586</v>
      </c>
      <c r="D255" s="14" t="s">
        <v>312</v>
      </c>
      <c r="E255" s="5">
        <v>1</v>
      </c>
      <c r="F255" s="4">
        <v>0</v>
      </c>
      <c r="G255" s="63">
        <v>30</v>
      </c>
      <c r="H255" s="174"/>
    </row>
    <row r="256" spans="1:8" s="12" customFormat="1" ht="13.5" customHeight="1" outlineLevel="1">
      <c r="A256" s="5">
        <v>101</v>
      </c>
      <c r="B256" s="22" t="s">
        <v>296</v>
      </c>
      <c r="C256" s="23">
        <v>41586</v>
      </c>
      <c r="D256" s="14" t="s">
        <v>162</v>
      </c>
      <c r="E256" s="5">
        <v>4</v>
      </c>
      <c r="F256" s="5">
        <v>4</v>
      </c>
      <c r="G256" s="62">
        <v>54.5</v>
      </c>
      <c r="H256" s="174"/>
    </row>
    <row r="257" spans="1:8" s="12" customFormat="1" ht="13.5" customHeight="1" outlineLevel="1">
      <c r="A257" s="5">
        <v>102</v>
      </c>
      <c r="B257" s="22" t="s">
        <v>288</v>
      </c>
      <c r="C257" s="23">
        <v>41838</v>
      </c>
      <c r="D257" s="14" t="s">
        <v>317</v>
      </c>
      <c r="E257" s="5">
        <v>2</v>
      </c>
      <c r="F257" s="5">
        <v>2</v>
      </c>
      <c r="G257" s="65">
        <v>40.2</v>
      </c>
      <c r="H257" s="174"/>
    </row>
    <row r="258" spans="1:8" s="12" customFormat="1" ht="13.5" customHeight="1" outlineLevel="1">
      <c r="A258" s="5">
        <v>103</v>
      </c>
      <c r="B258" s="22" t="s">
        <v>285</v>
      </c>
      <c r="C258" s="18">
        <v>41838</v>
      </c>
      <c r="D258" s="33" t="s">
        <v>60</v>
      </c>
      <c r="E258" s="5">
        <v>1</v>
      </c>
      <c r="F258" s="5">
        <v>1</v>
      </c>
      <c r="G258" s="65">
        <v>15.4</v>
      </c>
      <c r="H258" s="174"/>
    </row>
    <row r="259" spans="1:8" s="12" customFormat="1" ht="13.5" customHeight="1" outlineLevel="1">
      <c r="A259" s="5">
        <v>104</v>
      </c>
      <c r="B259" s="22" t="s">
        <v>285</v>
      </c>
      <c r="C259" s="18">
        <v>41838</v>
      </c>
      <c r="D259" s="33" t="s">
        <v>60</v>
      </c>
      <c r="E259" s="5">
        <v>1</v>
      </c>
      <c r="F259" s="5">
        <v>1</v>
      </c>
      <c r="G259" s="66">
        <v>24.5</v>
      </c>
      <c r="H259" s="174"/>
    </row>
    <row r="260" spans="1:8" s="12" customFormat="1" ht="13.5" customHeight="1" outlineLevel="1">
      <c r="A260" s="5">
        <v>105</v>
      </c>
      <c r="B260" s="22" t="s">
        <v>134</v>
      </c>
      <c r="C260" s="23">
        <v>41362</v>
      </c>
      <c r="D260" s="14" t="s">
        <v>320</v>
      </c>
      <c r="E260" s="5">
        <v>1</v>
      </c>
      <c r="F260" s="5">
        <v>1</v>
      </c>
      <c r="G260" s="61">
        <v>13.2</v>
      </c>
      <c r="H260" s="174"/>
    </row>
    <row r="261" spans="1:8" s="12" customFormat="1" ht="13.5" customHeight="1" outlineLevel="1">
      <c r="A261" s="5">
        <v>106</v>
      </c>
      <c r="B261" s="22" t="s">
        <v>260</v>
      </c>
      <c r="C261" s="23">
        <v>41544</v>
      </c>
      <c r="D261" s="14" t="s">
        <v>161</v>
      </c>
      <c r="E261" s="3">
        <v>3</v>
      </c>
      <c r="F261" s="5">
        <v>3</v>
      </c>
      <c r="G261" s="62">
        <v>63.1</v>
      </c>
      <c r="H261" s="174"/>
    </row>
    <row r="262" spans="1:8" s="12" customFormat="1" ht="13.5" customHeight="1" outlineLevel="1">
      <c r="A262" s="5">
        <v>107</v>
      </c>
      <c r="B262" s="22" t="s">
        <v>253</v>
      </c>
      <c r="C262" s="23">
        <v>42689</v>
      </c>
      <c r="D262" s="33" t="s">
        <v>306</v>
      </c>
      <c r="E262" s="5">
        <v>3</v>
      </c>
      <c r="F262" s="14">
        <v>3</v>
      </c>
      <c r="G262" s="14">
        <v>39.1</v>
      </c>
      <c r="H262" s="174"/>
    </row>
    <row r="263" spans="1:8" s="12" customFormat="1" ht="13.5" customHeight="1" outlineLevel="1">
      <c r="A263" s="5">
        <v>108</v>
      </c>
      <c r="B263" s="22" t="s">
        <v>266</v>
      </c>
      <c r="C263" s="23">
        <v>41838</v>
      </c>
      <c r="D263" s="14" t="s">
        <v>317</v>
      </c>
      <c r="E263" s="5">
        <v>1</v>
      </c>
      <c r="F263" s="5">
        <v>1</v>
      </c>
      <c r="G263" s="65">
        <v>49.9</v>
      </c>
      <c r="H263" s="174"/>
    </row>
    <row r="264" spans="1:8" s="12" customFormat="1" ht="13.5" customHeight="1" outlineLevel="1">
      <c r="A264" s="5">
        <v>109</v>
      </c>
      <c r="B264" s="59" t="s">
        <v>211</v>
      </c>
      <c r="C264" s="18">
        <v>41041</v>
      </c>
      <c r="D264" s="33" t="s">
        <v>168</v>
      </c>
      <c r="E264" s="5">
        <v>1</v>
      </c>
      <c r="F264" s="14">
        <v>6</v>
      </c>
      <c r="G264" s="14">
        <v>51.8</v>
      </c>
      <c r="H264" s="174"/>
    </row>
    <row r="265" spans="1:8" s="12" customFormat="1" ht="13.5" customHeight="1" outlineLevel="1">
      <c r="A265" s="5">
        <v>110</v>
      </c>
      <c r="B265" s="22" t="s">
        <v>276</v>
      </c>
      <c r="C265" s="18">
        <v>41005</v>
      </c>
      <c r="D265" s="33" t="s">
        <v>165</v>
      </c>
      <c r="E265" s="5">
        <v>1</v>
      </c>
      <c r="F265" s="5">
        <v>1</v>
      </c>
      <c r="G265" s="61">
        <v>31.6</v>
      </c>
      <c r="H265" s="174"/>
    </row>
    <row r="266" spans="1:8" s="12" customFormat="1" ht="13.5" customHeight="1" outlineLevel="1">
      <c r="A266" s="5">
        <v>111</v>
      </c>
      <c r="B266" s="22" t="s">
        <v>259</v>
      </c>
      <c r="C266" s="23">
        <v>41586</v>
      </c>
      <c r="D266" s="14" t="s">
        <v>314</v>
      </c>
      <c r="E266" s="5">
        <v>1</v>
      </c>
      <c r="F266" s="5">
        <v>1</v>
      </c>
      <c r="G266" s="62">
        <v>45.9</v>
      </c>
      <c r="H266" s="174"/>
    </row>
    <row r="267" spans="1:8" s="12" customFormat="1" ht="13.5" customHeight="1" outlineLevel="1">
      <c r="A267" s="5">
        <v>112</v>
      </c>
      <c r="B267" s="22" t="s">
        <v>227</v>
      </c>
      <c r="C267" s="18">
        <v>42229</v>
      </c>
      <c r="D267" s="33" t="s">
        <v>163</v>
      </c>
      <c r="E267" s="5">
        <v>1</v>
      </c>
      <c r="F267" s="5">
        <v>1</v>
      </c>
      <c r="G267" s="65">
        <v>46.2</v>
      </c>
      <c r="H267" s="174"/>
    </row>
    <row r="268" spans="1:8" s="12" customFormat="1" ht="13.5" customHeight="1" outlineLevel="1">
      <c r="A268" s="5">
        <v>113</v>
      </c>
      <c r="B268" s="22" t="s">
        <v>248</v>
      </c>
      <c r="C268" s="23">
        <v>41586</v>
      </c>
      <c r="D268" s="14" t="s">
        <v>314</v>
      </c>
      <c r="E268" s="5">
        <v>1</v>
      </c>
      <c r="F268" s="5">
        <v>1</v>
      </c>
      <c r="G268" s="62">
        <v>37.9</v>
      </c>
      <c r="H268" s="174"/>
    </row>
    <row r="269" spans="1:8" s="12" customFormat="1" ht="13.5" customHeight="1" outlineLevel="1">
      <c r="A269" s="5">
        <v>114</v>
      </c>
      <c r="B269" s="22" t="s">
        <v>258</v>
      </c>
      <c r="C269" s="23">
        <v>41586</v>
      </c>
      <c r="D269" s="14" t="s">
        <v>314</v>
      </c>
      <c r="E269" s="5">
        <v>1</v>
      </c>
      <c r="F269" s="5">
        <v>1</v>
      </c>
      <c r="G269" s="62">
        <v>45.7</v>
      </c>
      <c r="H269" s="174"/>
    </row>
    <row r="270" spans="1:8" s="12" customFormat="1" ht="13.5" customHeight="1" outlineLevel="1">
      <c r="A270" s="5">
        <v>115</v>
      </c>
      <c r="B270" s="22" t="s">
        <v>245</v>
      </c>
      <c r="C270" s="18">
        <v>41005</v>
      </c>
      <c r="D270" s="33" t="s">
        <v>165</v>
      </c>
      <c r="E270" s="5">
        <v>1</v>
      </c>
      <c r="F270" s="5">
        <v>1</v>
      </c>
      <c r="G270" s="61">
        <v>16.2</v>
      </c>
      <c r="H270" s="174"/>
    </row>
    <row r="271" spans="1:8" s="12" customFormat="1" ht="13.5" customHeight="1" outlineLevel="1">
      <c r="A271" s="5">
        <v>116</v>
      </c>
      <c r="B271" s="59" t="s">
        <v>385</v>
      </c>
      <c r="C271" s="23">
        <v>41041</v>
      </c>
      <c r="D271" s="14" t="s">
        <v>168</v>
      </c>
      <c r="E271" s="5">
        <v>1</v>
      </c>
      <c r="F271" s="5">
        <v>1</v>
      </c>
      <c r="G271" s="61">
        <v>39.4</v>
      </c>
      <c r="H271" s="174"/>
    </row>
    <row r="272" spans="1:8" s="12" customFormat="1" ht="13.5" customHeight="1" outlineLevel="1">
      <c r="A272" s="5">
        <v>117</v>
      </c>
      <c r="B272" s="22" t="s">
        <v>371</v>
      </c>
      <c r="C272" s="23">
        <v>42304</v>
      </c>
      <c r="D272" s="14" t="s">
        <v>364</v>
      </c>
      <c r="E272" s="14">
        <v>2</v>
      </c>
      <c r="F272" s="14">
        <v>8</v>
      </c>
      <c r="G272" s="14">
        <v>35.1</v>
      </c>
      <c r="H272" s="174"/>
    </row>
    <row r="273" spans="1:8" s="12" customFormat="1" ht="13.5" customHeight="1" outlineLevel="1">
      <c r="A273" s="5">
        <v>118</v>
      </c>
      <c r="B273" s="22" t="s">
        <v>372</v>
      </c>
      <c r="C273" s="23">
        <v>42229</v>
      </c>
      <c r="D273" s="14" t="s">
        <v>97</v>
      </c>
      <c r="E273" s="14">
        <v>5</v>
      </c>
      <c r="F273" s="14">
        <v>5</v>
      </c>
      <c r="G273" s="14">
        <v>35.2</v>
      </c>
      <c r="H273" s="174"/>
    </row>
    <row r="274" spans="1:8" s="12" customFormat="1" ht="13.5" customHeight="1" outlineLevel="1">
      <c r="A274" s="5">
        <v>119</v>
      </c>
      <c r="B274" s="22" t="s">
        <v>374</v>
      </c>
      <c r="C274" s="23">
        <v>42187</v>
      </c>
      <c r="D274" s="14" t="s">
        <v>380</v>
      </c>
      <c r="E274" s="14">
        <v>1</v>
      </c>
      <c r="F274" s="14">
        <v>1</v>
      </c>
      <c r="G274" s="14">
        <v>42.8</v>
      </c>
      <c r="H274" s="174"/>
    </row>
    <row r="275" spans="1:8" s="12" customFormat="1" ht="13.5" customHeight="1" outlineLevel="1">
      <c r="A275" s="5">
        <v>120</v>
      </c>
      <c r="B275" s="59" t="s">
        <v>391</v>
      </c>
      <c r="C275" s="23">
        <v>42100</v>
      </c>
      <c r="D275" s="14" t="s">
        <v>388</v>
      </c>
      <c r="E275" s="5">
        <v>1</v>
      </c>
      <c r="F275" s="5">
        <v>1</v>
      </c>
      <c r="G275" s="61">
        <v>23.7</v>
      </c>
      <c r="H275" s="174"/>
    </row>
    <row r="276" spans="1:8" s="12" customFormat="1" ht="13.5" customHeight="1" outlineLevel="1">
      <c r="A276" s="5">
        <v>121</v>
      </c>
      <c r="B276" s="59" t="s">
        <v>394</v>
      </c>
      <c r="C276" s="23">
        <v>42100</v>
      </c>
      <c r="D276" s="14" t="s">
        <v>388</v>
      </c>
      <c r="E276" s="5">
        <v>2</v>
      </c>
      <c r="F276" s="5">
        <v>0</v>
      </c>
      <c r="G276" s="61">
        <v>32.5</v>
      </c>
      <c r="H276" s="174"/>
    </row>
    <row r="277" spans="1:8" s="12" customFormat="1" ht="13.5" customHeight="1" outlineLevel="1">
      <c r="A277" s="5">
        <v>122</v>
      </c>
      <c r="B277" s="59" t="s">
        <v>392</v>
      </c>
      <c r="C277" s="23">
        <v>41872</v>
      </c>
      <c r="D277" s="5" t="s">
        <v>127</v>
      </c>
      <c r="E277" s="5">
        <v>3</v>
      </c>
      <c r="F277" s="5">
        <v>2</v>
      </c>
      <c r="G277" s="61">
        <v>48.2</v>
      </c>
      <c r="H277" s="174"/>
    </row>
    <row r="278" spans="1:8" s="12" customFormat="1" ht="13.5" customHeight="1" outlineLevel="1">
      <c r="A278" s="5">
        <v>123</v>
      </c>
      <c r="B278" s="59" t="s">
        <v>393</v>
      </c>
      <c r="C278" s="23">
        <v>41229</v>
      </c>
      <c r="D278" s="14" t="s">
        <v>378</v>
      </c>
      <c r="E278" s="14">
        <v>1</v>
      </c>
      <c r="F278" s="14">
        <v>1</v>
      </c>
      <c r="G278" s="61">
        <v>28.1</v>
      </c>
      <c r="H278" s="174"/>
    </row>
    <row r="279" spans="1:8" s="12" customFormat="1" ht="13.5" customHeight="1" outlineLevel="1">
      <c r="A279" s="5">
        <v>124</v>
      </c>
      <c r="B279" s="59" t="s">
        <v>386</v>
      </c>
      <c r="C279" s="23">
        <v>41996</v>
      </c>
      <c r="D279" s="14" t="s">
        <v>355</v>
      </c>
      <c r="E279" s="5">
        <v>1</v>
      </c>
      <c r="F279" s="5">
        <v>2</v>
      </c>
      <c r="G279" s="61">
        <v>36.4</v>
      </c>
      <c r="H279" s="174"/>
    </row>
    <row r="280" spans="1:8" s="12" customFormat="1" ht="13.5" customHeight="1" outlineLevel="1">
      <c r="A280" s="5">
        <v>125</v>
      </c>
      <c r="B280" s="59" t="s">
        <v>387</v>
      </c>
      <c r="C280" s="23">
        <v>41501</v>
      </c>
      <c r="D280" s="33" t="s">
        <v>389</v>
      </c>
      <c r="E280" s="5">
        <v>1</v>
      </c>
      <c r="F280" s="5">
        <v>1</v>
      </c>
      <c r="G280" s="61">
        <v>39.4</v>
      </c>
      <c r="H280" s="174"/>
    </row>
    <row r="281" spans="1:8" s="12" customFormat="1" ht="13.5" customHeight="1" outlineLevel="1">
      <c r="A281" s="5">
        <v>126</v>
      </c>
      <c r="B281" s="22" t="s">
        <v>292</v>
      </c>
      <c r="C281" s="18">
        <v>41383</v>
      </c>
      <c r="D281" s="33" t="s">
        <v>167</v>
      </c>
      <c r="E281" s="5">
        <v>3</v>
      </c>
      <c r="F281" s="5">
        <v>3</v>
      </c>
      <c r="G281" s="62">
        <v>32.3</v>
      </c>
      <c r="H281" s="174"/>
    </row>
    <row r="282" spans="1:8" s="12" customFormat="1" ht="13.5" customHeight="1" outlineLevel="1">
      <c r="A282" s="5">
        <v>127</v>
      </c>
      <c r="B282" s="22" t="s">
        <v>297</v>
      </c>
      <c r="C282" s="23">
        <v>42901</v>
      </c>
      <c r="D282" s="14" t="s">
        <v>166</v>
      </c>
      <c r="E282" s="5">
        <v>4</v>
      </c>
      <c r="F282" s="5">
        <v>4</v>
      </c>
      <c r="G282" s="61">
        <v>41.4</v>
      </c>
      <c r="H282" s="174"/>
    </row>
    <row r="283" spans="1:8" s="12" customFormat="1" ht="13.5" customHeight="1" outlineLevel="1">
      <c r="A283" s="5">
        <v>128</v>
      </c>
      <c r="B283" s="22" t="s">
        <v>157</v>
      </c>
      <c r="C283" s="18">
        <v>40963</v>
      </c>
      <c r="D283" s="33" t="s">
        <v>89</v>
      </c>
      <c r="E283" s="4">
        <v>2</v>
      </c>
      <c r="F283" s="4">
        <v>1</v>
      </c>
      <c r="G283" s="67">
        <v>37</v>
      </c>
      <c r="H283" s="174"/>
    </row>
    <row r="284" spans="1:8" s="12" customFormat="1" ht="13.5" customHeight="1" outlineLevel="1">
      <c r="A284" s="5">
        <v>129</v>
      </c>
      <c r="B284" s="22" t="s">
        <v>398</v>
      </c>
      <c r="C284" s="23">
        <v>42229</v>
      </c>
      <c r="D284" s="14" t="s">
        <v>97</v>
      </c>
      <c r="E284" s="14">
        <v>1</v>
      </c>
      <c r="F284" s="14">
        <v>1</v>
      </c>
      <c r="G284" s="14">
        <v>28.2</v>
      </c>
      <c r="H284" s="174"/>
    </row>
    <row r="285" spans="1:8" s="12" customFormat="1" ht="13.5" customHeight="1" outlineLevel="1">
      <c r="A285" s="5">
        <v>130</v>
      </c>
      <c r="B285" s="68" t="s">
        <v>384</v>
      </c>
      <c r="C285" s="31">
        <v>41922</v>
      </c>
      <c r="D285" s="29" t="s">
        <v>70</v>
      </c>
      <c r="E285" s="5">
        <v>3</v>
      </c>
      <c r="F285" s="5">
        <v>4</v>
      </c>
      <c r="G285" s="69">
        <v>20</v>
      </c>
      <c r="H285" s="174"/>
    </row>
    <row r="286" spans="1:8" s="12" customFormat="1" ht="13.5" customHeight="1" outlineLevel="1">
      <c r="A286" s="5">
        <v>131</v>
      </c>
      <c r="B286" s="22" t="s">
        <v>399</v>
      </c>
      <c r="C286" s="23">
        <v>41996</v>
      </c>
      <c r="D286" s="17" t="s">
        <v>418</v>
      </c>
      <c r="E286" s="14">
        <v>2</v>
      </c>
      <c r="F286" s="14">
        <v>2</v>
      </c>
      <c r="G286" s="14">
        <v>52.5</v>
      </c>
      <c r="H286" s="174"/>
    </row>
    <row r="287" spans="1:8" s="12" customFormat="1" ht="13.5" customHeight="1" outlineLevel="1">
      <c r="A287" s="5">
        <v>132</v>
      </c>
      <c r="B287" s="22" t="s">
        <v>400</v>
      </c>
      <c r="C287" s="23">
        <v>41229</v>
      </c>
      <c r="D287" s="14" t="s">
        <v>378</v>
      </c>
      <c r="E287" s="14">
        <v>1</v>
      </c>
      <c r="F287" s="14">
        <v>1</v>
      </c>
      <c r="G287" s="14">
        <v>41.4</v>
      </c>
      <c r="H287" s="174"/>
    </row>
    <row r="288" spans="1:8" s="12" customFormat="1" ht="13.5" customHeight="1" outlineLevel="1">
      <c r="A288" s="5">
        <v>133</v>
      </c>
      <c r="B288" s="22" t="s">
        <v>401</v>
      </c>
      <c r="C288" s="23">
        <v>41544</v>
      </c>
      <c r="D288" s="5" t="s">
        <v>305</v>
      </c>
      <c r="E288" s="14">
        <v>1</v>
      </c>
      <c r="F288" s="14">
        <v>3</v>
      </c>
      <c r="G288" s="14">
        <v>22.6</v>
      </c>
      <c r="H288" s="174"/>
    </row>
    <row r="289" spans="1:8" s="12" customFormat="1" ht="13.5" customHeight="1" outlineLevel="1">
      <c r="A289" s="5">
        <v>134</v>
      </c>
      <c r="B289" s="22" t="s">
        <v>402</v>
      </c>
      <c r="C289" s="23">
        <v>41544</v>
      </c>
      <c r="D289" s="5" t="s">
        <v>305</v>
      </c>
      <c r="E289" s="14">
        <v>1</v>
      </c>
      <c r="F289" s="14">
        <v>3</v>
      </c>
      <c r="G289" s="14">
        <v>33.5</v>
      </c>
      <c r="H289" s="174"/>
    </row>
    <row r="290" spans="1:8" s="12" customFormat="1" ht="13.5" customHeight="1" outlineLevel="1">
      <c r="A290" s="5">
        <v>135</v>
      </c>
      <c r="B290" s="22" t="s">
        <v>403</v>
      </c>
      <c r="C290" s="23">
        <v>41544</v>
      </c>
      <c r="D290" s="5" t="s">
        <v>305</v>
      </c>
      <c r="E290" s="14">
        <v>2</v>
      </c>
      <c r="F290" s="14">
        <v>2</v>
      </c>
      <c r="G290" s="14">
        <v>17.5</v>
      </c>
      <c r="H290" s="174"/>
    </row>
    <row r="291" spans="1:8" s="12" customFormat="1" ht="13.5" customHeight="1" outlineLevel="1">
      <c r="A291" s="5">
        <v>136</v>
      </c>
      <c r="B291" s="22" t="s">
        <v>404</v>
      </c>
      <c r="C291" s="23">
        <v>41544</v>
      </c>
      <c r="D291" s="5" t="s">
        <v>305</v>
      </c>
      <c r="E291" s="14">
        <v>3</v>
      </c>
      <c r="F291" s="14">
        <v>3</v>
      </c>
      <c r="G291" s="14">
        <v>38</v>
      </c>
      <c r="H291" s="174"/>
    </row>
    <row r="292" spans="1:8" s="12" customFormat="1" ht="13.5" customHeight="1" outlineLevel="1">
      <c r="A292" s="5">
        <v>137</v>
      </c>
      <c r="B292" s="22" t="s">
        <v>405</v>
      </c>
      <c r="C292" s="56">
        <v>42416</v>
      </c>
      <c r="D292" s="17" t="s">
        <v>419</v>
      </c>
      <c r="E292" s="14">
        <v>5</v>
      </c>
      <c r="F292" s="14">
        <v>5</v>
      </c>
      <c r="G292" s="14">
        <v>64.8</v>
      </c>
      <c r="H292" s="174"/>
    </row>
    <row r="293" spans="1:8" s="12" customFormat="1" ht="13.5" customHeight="1" outlineLevel="1">
      <c r="A293" s="5">
        <v>138</v>
      </c>
      <c r="B293" s="22" t="s">
        <v>406</v>
      </c>
      <c r="C293" s="23">
        <v>41096</v>
      </c>
      <c r="D293" s="14" t="s">
        <v>420</v>
      </c>
      <c r="E293" s="14">
        <v>2</v>
      </c>
      <c r="F293" s="14">
        <v>4</v>
      </c>
      <c r="G293" s="14">
        <v>46.6</v>
      </c>
      <c r="H293" s="174"/>
    </row>
    <row r="294" spans="1:8" s="12" customFormat="1" ht="13.5" customHeight="1" outlineLevel="1">
      <c r="A294" s="5">
        <v>139</v>
      </c>
      <c r="B294" s="59" t="s">
        <v>407</v>
      </c>
      <c r="C294" s="23">
        <v>41996</v>
      </c>
      <c r="D294" s="14" t="s">
        <v>355</v>
      </c>
      <c r="E294" s="14">
        <v>1</v>
      </c>
      <c r="F294" s="14">
        <v>1</v>
      </c>
      <c r="G294" s="14">
        <v>38.2</v>
      </c>
      <c r="H294" s="174"/>
    </row>
    <row r="295" spans="1:8" s="12" customFormat="1" ht="13.5" customHeight="1" outlineLevel="1">
      <c r="A295" s="5">
        <v>140</v>
      </c>
      <c r="B295" s="22" t="s">
        <v>408</v>
      </c>
      <c r="C295" s="23">
        <v>41501</v>
      </c>
      <c r="D295" s="17" t="s">
        <v>421</v>
      </c>
      <c r="E295" s="14">
        <v>1</v>
      </c>
      <c r="F295" s="14">
        <v>1</v>
      </c>
      <c r="G295" s="14">
        <v>50.2</v>
      </c>
      <c r="H295" s="174"/>
    </row>
    <row r="296" spans="1:8" s="12" customFormat="1" ht="13.5" customHeight="1" outlineLevel="1">
      <c r="A296" s="5">
        <v>141</v>
      </c>
      <c r="B296" s="22" t="s">
        <v>409</v>
      </c>
      <c r="C296" s="23">
        <v>41922</v>
      </c>
      <c r="D296" s="14" t="s">
        <v>422</v>
      </c>
      <c r="E296" s="14">
        <v>1</v>
      </c>
      <c r="F296" s="14">
        <v>9</v>
      </c>
      <c r="G296" s="14">
        <v>27.3</v>
      </c>
      <c r="H296" s="174"/>
    </row>
    <row r="297" spans="1:8" s="12" customFormat="1" ht="13.5" customHeight="1" outlineLevel="1">
      <c r="A297" s="5">
        <v>142</v>
      </c>
      <c r="B297" s="22" t="s">
        <v>410</v>
      </c>
      <c r="C297" s="23">
        <v>42304</v>
      </c>
      <c r="D297" s="14" t="s">
        <v>364</v>
      </c>
      <c r="E297" s="14">
        <v>1</v>
      </c>
      <c r="F297" s="14">
        <v>3</v>
      </c>
      <c r="G297" s="14">
        <v>35.5</v>
      </c>
      <c r="H297" s="174"/>
    </row>
    <row r="298" spans="1:8" s="12" customFormat="1" ht="13.5" customHeight="1" outlineLevel="1">
      <c r="A298" s="5">
        <v>143</v>
      </c>
      <c r="B298" s="22" t="s">
        <v>411</v>
      </c>
      <c r="C298" s="23">
        <v>42473</v>
      </c>
      <c r="D298" s="17" t="s">
        <v>423</v>
      </c>
      <c r="E298" s="14">
        <v>1</v>
      </c>
      <c r="F298" s="14">
        <v>3</v>
      </c>
      <c r="G298" s="14">
        <v>49.7</v>
      </c>
      <c r="H298" s="174"/>
    </row>
    <row r="299" spans="1:8" s="12" customFormat="1" ht="13.5" customHeight="1" outlineLevel="1">
      <c r="A299" s="5">
        <v>144</v>
      </c>
      <c r="B299" s="22" t="s">
        <v>412</v>
      </c>
      <c r="C299" s="56">
        <v>41872</v>
      </c>
      <c r="D299" s="17" t="s">
        <v>424</v>
      </c>
      <c r="E299" s="14">
        <v>1</v>
      </c>
      <c r="F299" s="14">
        <v>1</v>
      </c>
      <c r="G299" s="14">
        <v>24.2</v>
      </c>
      <c r="H299" s="174"/>
    </row>
    <row r="300" spans="1:8" s="12" customFormat="1" ht="13.5" customHeight="1" outlineLevel="1">
      <c r="A300" s="5">
        <v>145</v>
      </c>
      <c r="B300" s="22" t="s">
        <v>413</v>
      </c>
      <c r="C300" s="56">
        <v>41872</v>
      </c>
      <c r="D300" s="17" t="s">
        <v>424</v>
      </c>
      <c r="E300" s="14">
        <v>1</v>
      </c>
      <c r="F300" s="14">
        <v>5</v>
      </c>
      <c r="G300" s="14">
        <v>20.7</v>
      </c>
      <c r="H300" s="174"/>
    </row>
    <row r="301" spans="1:8" s="12" customFormat="1" ht="13.5" customHeight="1" outlineLevel="1">
      <c r="A301" s="5">
        <v>146</v>
      </c>
      <c r="B301" s="22" t="s">
        <v>414</v>
      </c>
      <c r="C301" s="56">
        <v>41872</v>
      </c>
      <c r="D301" s="17" t="s">
        <v>424</v>
      </c>
      <c r="E301" s="14">
        <v>1</v>
      </c>
      <c r="F301" s="14">
        <v>2</v>
      </c>
      <c r="G301" s="14">
        <v>24.4</v>
      </c>
      <c r="H301" s="174"/>
    </row>
    <row r="302" spans="1:8" s="12" customFormat="1" ht="13.5" customHeight="1" outlineLevel="1">
      <c r="A302" s="5">
        <v>147</v>
      </c>
      <c r="B302" s="22" t="s">
        <v>415</v>
      </c>
      <c r="C302" s="23">
        <v>42153</v>
      </c>
      <c r="D302" s="17" t="s">
        <v>425</v>
      </c>
      <c r="E302" s="14">
        <v>2</v>
      </c>
      <c r="F302" s="14">
        <v>2</v>
      </c>
      <c r="G302" s="14">
        <v>48</v>
      </c>
      <c r="H302" s="174"/>
    </row>
    <row r="303" spans="1:8" s="12" customFormat="1" ht="13.5" customHeight="1" outlineLevel="1">
      <c r="A303" s="5">
        <v>148</v>
      </c>
      <c r="B303" s="22" t="s">
        <v>286</v>
      </c>
      <c r="C303" s="18">
        <v>41838</v>
      </c>
      <c r="D303" s="33" t="s">
        <v>60</v>
      </c>
      <c r="E303" s="5">
        <v>1</v>
      </c>
      <c r="F303" s="5">
        <v>1</v>
      </c>
      <c r="G303" s="65">
        <v>38.9</v>
      </c>
      <c r="H303" s="174"/>
    </row>
    <row r="304" spans="1:8" s="12" customFormat="1" ht="13.5" customHeight="1" outlineLevel="1">
      <c r="A304" s="5">
        <v>149</v>
      </c>
      <c r="B304" s="22" t="s">
        <v>280</v>
      </c>
      <c r="C304" s="23">
        <v>42229</v>
      </c>
      <c r="D304" s="14" t="s">
        <v>163</v>
      </c>
      <c r="E304" s="5">
        <v>2</v>
      </c>
      <c r="F304" s="5">
        <v>2</v>
      </c>
      <c r="G304" s="65">
        <v>34.8</v>
      </c>
      <c r="H304" s="174"/>
    </row>
    <row r="305" spans="1:8" s="12" customFormat="1" ht="13.5" customHeight="1" outlineLevel="1">
      <c r="A305" s="5">
        <v>150</v>
      </c>
      <c r="B305" s="22" t="s">
        <v>279</v>
      </c>
      <c r="C305" s="18">
        <v>42229</v>
      </c>
      <c r="D305" s="33" t="s">
        <v>163</v>
      </c>
      <c r="E305" s="5">
        <v>1</v>
      </c>
      <c r="F305" s="5">
        <v>1</v>
      </c>
      <c r="G305" s="65">
        <v>17.8</v>
      </c>
      <c r="H305" s="174"/>
    </row>
    <row r="306" spans="1:8" s="12" customFormat="1" ht="15" customHeight="1" outlineLevel="1">
      <c r="A306" s="5">
        <v>151</v>
      </c>
      <c r="B306" s="22" t="s">
        <v>237</v>
      </c>
      <c r="C306" s="23">
        <v>41838</v>
      </c>
      <c r="D306" s="14" t="s">
        <v>50</v>
      </c>
      <c r="E306" s="5">
        <v>1</v>
      </c>
      <c r="F306" s="4">
        <v>1</v>
      </c>
      <c r="G306" s="4">
        <v>18</v>
      </c>
      <c r="H306" s="174"/>
    </row>
    <row r="307" spans="1:8" s="12" customFormat="1" ht="13.5" customHeight="1" outlineLevel="1">
      <c r="A307" s="5">
        <v>152</v>
      </c>
      <c r="B307" s="22" t="s">
        <v>254</v>
      </c>
      <c r="C307" s="23">
        <v>42689</v>
      </c>
      <c r="D307" s="33" t="s">
        <v>306</v>
      </c>
      <c r="E307" s="5">
        <v>3</v>
      </c>
      <c r="F307" s="14">
        <v>3</v>
      </c>
      <c r="G307" s="14">
        <v>38.8</v>
      </c>
      <c r="H307" s="174"/>
    </row>
    <row r="308" spans="1:8" s="12" customFormat="1" ht="13.5" customHeight="1" outlineLevel="1">
      <c r="A308" s="5">
        <v>153</v>
      </c>
      <c r="B308" s="22" t="s">
        <v>216</v>
      </c>
      <c r="C308" s="23">
        <v>42229</v>
      </c>
      <c r="D308" s="14" t="s">
        <v>163</v>
      </c>
      <c r="E308" s="5">
        <v>1</v>
      </c>
      <c r="F308" s="5">
        <v>1</v>
      </c>
      <c r="G308" s="65">
        <v>46.8</v>
      </c>
      <c r="H308" s="174"/>
    </row>
    <row r="309" spans="1:8" s="12" customFormat="1" ht="13.5" customHeight="1" outlineLevel="1">
      <c r="A309" s="5">
        <v>154</v>
      </c>
      <c r="B309" s="22" t="s">
        <v>268</v>
      </c>
      <c r="C309" s="23">
        <v>42229</v>
      </c>
      <c r="D309" s="14" t="s">
        <v>319</v>
      </c>
      <c r="E309" s="5">
        <v>1</v>
      </c>
      <c r="F309" s="5">
        <v>1</v>
      </c>
      <c r="G309" s="65">
        <v>56.2</v>
      </c>
      <c r="H309" s="174"/>
    </row>
    <row r="310" spans="1:8" s="12" customFormat="1" ht="13.5" customHeight="1" outlineLevel="1">
      <c r="A310" s="5">
        <v>155</v>
      </c>
      <c r="B310" s="22" t="s">
        <v>262</v>
      </c>
      <c r="C310" s="23">
        <v>42229</v>
      </c>
      <c r="D310" s="14" t="s">
        <v>315</v>
      </c>
      <c r="E310" s="5">
        <v>1</v>
      </c>
      <c r="F310" s="5">
        <v>0</v>
      </c>
      <c r="G310" s="65">
        <v>16.5</v>
      </c>
      <c r="H310" s="174"/>
    </row>
    <row r="311" spans="1:8" s="12" customFormat="1" ht="13.5" customHeight="1" outlineLevel="1">
      <c r="A311" s="5">
        <v>156</v>
      </c>
      <c r="B311" s="22" t="s">
        <v>262</v>
      </c>
      <c r="C311" s="23">
        <v>42229</v>
      </c>
      <c r="D311" s="14" t="s">
        <v>315</v>
      </c>
      <c r="E311" s="5">
        <v>1</v>
      </c>
      <c r="F311" s="5">
        <v>0</v>
      </c>
      <c r="G311" s="65">
        <v>12.3</v>
      </c>
      <c r="H311" s="174"/>
    </row>
    <row r="312" spans="1:8" s="12" customFormat="1" ht="13.5" customHeight="1" outlineLevel="1">
      <c r="A312" s="5">
        <v>157</v>
      </c>
      <c r="B312" s="22" t="s">
        <v>262</v>
      </c>
      <c r="C312" s="23">
        <v>42229</v>
      </c>
      <c r="D312" s="14" t="s">
        <v>315</v>
      </c>
      <c r="E312" s="5">
        <v>1</v>
      </c>
      <c r="F312" s="5">
        <v>0</v>
      </c>
      <c r="G312" s="65">
        <v>17</v>
      </c>
      <c r="H312" s="174"/>
    </row>
    <row r="313" spans="1:8" s="12" customFormat="1" ht="13.5" customHeight="1" outlineLevel="1">
      <c r="A313" s="5">
        <v>158</v>
      </c>
      <c r="B313" s="22" t="s">
        <v>158</v>
      </c>
      <c r="C313" s="23">
        <v>41586</v>
      </c>
      <c r="D313" s="14" t="s">
        <v>162</v>
      </c>
      <c r="E313" s="5">
        <v>1</v>
      </c>
      <c r="F313" s="5">
        <v>1</v>
      </c>
      <c r="G313" s="62">
        <v>43.8</v>
      </c>
      <c r="H313" s="174"/>
    </row>
    <row r="314" spans="1:9" s="12" customFormat="1" ht="13.5" customHeight="1" outlineLevel="1">
      <c r="A314" s="5">
        <v>159</v>
      </c>
      <c r="B314" s="22" t="s">
        <v>287</v>
      </c>
      <c r="C314" s="23">
        <v>41096</v>
      </c>
      <c r="D314" s="17" t="s">
        <v>318</v>
      </c>
      <c r="E314" s="5">
        <v>3</v>
      </c>
      <c r="F314" s="5">
        <v>4</v>
      </c>
      <c r="G314" s="61">
        <v>37.7</v>
      </c>
      <c r="H314" s="174"/>
      <c r="I314" s="7"/>
    </row>
    <row r="315" spans="1:8" s="12" customFormat="1" ht="13.5" customHeight="1" outlineLevel="1">
      <c r="A315" s="5">
        <v>160</v>
      </c>
      <c r="B315" s="22" t="s">
        <v>293</v>
      </c>
      <c r="C315" s="23">
        <v>42229</v>
      </c>
      <c r="D315" s="14" t="s">
        <v>319</v>
      </c>
      <c r="E315" s="5">
        <v>2</v>
      </c>
      <c r="F315" s="5">
        <v>2</v>
      </c>
      <c r="G315" s="65">
        <v>43.9</v>
      </c>
      <c r="H315" s="174"/>
    </row>
    <row r="316" spans="1:8" s="12" customFormat="1" ht="13.5" customHeight="1" outlineLevel="1">
      <c r="A316" s="5">
        <v>161</v>
      </c>
      <c r="B316" s="22" t="s">
        <v>298</v>
      </c>
      <c r="C316" s="18">
        <v>41005</v>
      </c>
      <c r="D316" s="33" t="s">
        <v>165</v>
      </c>
      <c r="E316" s="5">
        <v>1</v>
      </c>
      <c r="F316" s="5">
        <v>1</v>
      </c>
      <c r="G316" s="61">
        <v>37.7</v>
      </c>
      <c r="H316" s="174"/>
    </row>
    <row r="317" spans="1:8" s="12" customFormat="1" ht="13.5" customHeight="1" outlineLevel="1">
      <c r="A317" s="5">
        <v>162</v>
      </c>
      <c r="B317" s="22" t="s">
        <v>300</v>
      </c>
      <c r="C317" s="18">
        <v>41005</v>
      </c>
      <c r="D317" s="33" t="s">
        <v>165</v>
      </c>
      <c r="E317" s="5">
        <v>2</v>
      </c>
      <c r="F317" s="5">
        <v>2</v>
      </c>
      <c r="G317" s="61">
        <v>27</v>
      </c>
      <c r="H317" s="174"/>
    </row>
    <row r="318" spans="1:8" s="12" customFormat="1" ht="12.75" outlineLevel="1">
      <c r="A318" s="5">
        <v>163</v>
      </c>
      <c r="B318" s="25" t="s">
        <v>416</v>
      </c>
      <c r="C318" s="23">
        <v>41041</v>
      </c>
      <c r="D318" s="14" t="s">
        <v>168</v>
      </c>
      <c r="E318" s="5">
        <v>1</v>
      </c>
      <c r="F318" s="5">
        <v>3</v>
      </c>
      <c r="G318" s="5">
        <v>51.7</v>
      </c>
      <c r="H318" s="174"/>
    </row>
    <row r="319" spans="1:8" s="12" customFormat="1" ht="13.5" customHeight="1" outlineLevel="1">
      <c r="A319" s="5">
        <v>164</v>
      </c>
      <c r="B319" s="22" t="s">
        <v>250</v>
      </c>
      <c r="C319" s="23">
        <v>42229</v>
      </c>
      <c r="D319" s="14" t="s">
        <v>315</v>
      </c>
      <c r="E319" s="5">
        <v>1</v>
      </c>
      <c r="F319" s="5">
        <v>1</v>
      </c>
      <c r="G319" s="65">
        <v>45.7</v>
      </c>
      <c r="H319" s="174"/>
    </row>
    <row r="320" spans="1:8" s="12" customFormat="1" ht="13.5" customHeight="1" outlineLevel="1">
      <c r="A320" s="5">
        <v>165</v>
      </c>
      <c r="B320" s="22" t="s">
        <v>219</v>
      </c>
      <c r="C320" s="18">
        <v>42229</v>
      </c>
      <c r="D320" s="33" t="s">
        <v>163</v>
      </c>
      <c r="E320" s="5">
        <v>2</v>
      </c>
      <c r="F320" s="5">
        <v>2</v>
      </c>
      <c r="G320" s="65">
        <v>16.9</v>
      </c>
      <c r="H320" s="174"/>
    </row>
    <row r="321" spans="1:8" s="12" customFormat="1" ht="13.5" customHeight="1" outlineLevel="1">
      <c r="A321" s="5">
        <v>166</v>
      </c>
      <c r="B321" s="22" t="s">
        <v>417</v>
      </c>
      <c r="C321" s="23">
        <v>42304</v>
      </c>
      <c r="D321" s="14" t="s">
        <v>364</v>
      </c>
      <c r="E321" s="5">
        <v>1</v>
      </c>
      <c r="F321" s="5">
        <v>1</v>
      </c>
      <c r="G321" s="65">
        <v>36.2</v>
      </c>
      <c r="H321" s="174"/>
    </row>
    <row r="322" spans="1:8" s="12" customFormat="1" ht="13.5" customHeight="1" outlineLevel="1">
      <c r="A322" s="5">
        <v>167</v>
      </c>
      <c r="B322" s="22" t="s">
        <v>274</v>
      </c>
      <c r="C322" s="23">
        <v>42187</v>
      </c>
      <c r="D322" s="33" t="s">
        <v>310</v>
      </c>
      <c r="E322" s="5">
        <v>3</v>
      </c>
      <c r="F322" s="14">
        <v>3</v>
      </c>
      <c r="G322" s="61">
        <v>38.6</v>
      </c>
      <c r="H322" s="174"/>
    </row>
    <row r="323" spans="1:8" s="12" customFormat="1" ht="13.5" customHeight="1" outlineLevel="1">
      <c r="A323" s="5">
        <v>168</v>
      </c>
      <c r="B323" s="22" t="s">
        <v>295</v>
      </c>
      <c r="C323" s="23">
        <v>41586</v>
      </c>
      <c r="D323" s="14" t="s">
        <v>162</v>
      </c>
      <c r="E323" s="5">
        <v>3</v>
      </c>
      <c r="F323" s="5">
        <v>2</v>
      </c>
      <c r="G323" s="62">
        <v>52.7</v>
      </c>
      <c r="H323" s="174"/>
    </row>
    <row r="324" spans="1:8" s="12" customFormat="1" ht="13.5" customHeight="1" outlineLevel="1">
      <c r="A324" s="5">
        <v>169</v>
      </c>
      <c r="B324" s="22" t="s">
        <v>155</v>
      </c>
      <c r="C324" s="18">
        <v>40963</v>
      </c>
      <c r="D324" s="33" t="s">
        <v>89</v>
      </c>
      <c r="E324" s="4">
        <v>2</v>
      </c>
      <c r="F324" s="4">
        <v>0</v>
      </c>
      <c r="G324" s="67">
        <v>30.4</v>
      </c>
      <c r="H324" s="175"/>
    </row>
    <row r="325" spans="1:8" s="12" customFormat="1" ht="81" customHeight="1" outlineLevel="1">
      <c r="A325" s="3"/>
      <c r="B325" s="183" t="s">
        <v>583</v>
      </c>
      <c r="C325" s="157"/>
      <c r="D325" s="157"/>
      <c r="E325" s="157"/>
      <c r="F325" s="157"/>
      <c r="G325" s="157"/>
      <c r="H325" s="26">
        <v>122421.7</v>
      </c>
    </row>
    <row r="326" spans="1:8" s="12" customFormat="1" ht="16.5" customHeight="1" outlineLevel="1">
      <c r="A326" s="5"/>
      <c r="B326" s="70" t="s">
        <v>395</v>
      </c>
      <c r="C326" s="23"/>
      <c r="D326" s="14"/>
      <c r="E326" s="21">
        <f>SUM(E156:E324)</f>
        <v>289</v>
      </c>
      <c r="F326" s="21">
        <f>SUM(F156:F324)</f>
        <v>364</v>
      </c>
      <c r="G326" s="21">
        <f>SUM(G156:G324)</f>
        <v>6026.699999999996</v>
      </c>
      <c r="H326" s="71">
        <v>122241.7</v>
      </c>
    </row>
    <row r="327" spans="1:8" s="12" customFormat="1" ht="13.5" customHeight="1">
      <c r="A327" s="150">
        <v>2020</v>
      </c>
      <c r="B327" s="151"/>
      <c r="C327" s="151"/>
      <c r="D327" s="151"/>
      <c r="E327" s="151"/>
      <c r="F327" s="151"/>
      <c r="G327" s="151"/>
      <c r="H327" s="152"/>
    </row>
    <row r="328" spans="1:8" s="12" customFormat="1" ht="13.5" customHeight="1">
      <c r="A328" s="169" t="s">
        <v>648</v>
      </c>
      <c r="B328" s="169"/>
      <c r="C328" s="169"/>
      <c r="D328" s="169"/>
      <c r="E328" s="169"/>
      <c r="F328" s="169"/>
      <c r="G328" s="169"/>
      <c r="H328" s="169"/>
    </row>
    <row r="329" spans="1:11" s="12" customFormat="1" ht="13.5" customHeight="1">
      <c r="A329" s="5">
        <v>1</v>
      </c>
      <c r="B329" s="25" t="s">
        <v>633</v>
      </c>
      <c r="C329" s="56">
        <v>42304</v>
      </c>
      <c r="D329" s="17" t="s">
        <v>661</v>
      </c>
      <c r="E329" s="5">
        <v>2</v>
      </c>
      <c r="F329" s="5">
        <v>4</v>
      </c>
      <c r="G329" s="5">
        <v>32.2</v>
      </c>
      <c r="H329" s="166">
        <v>129515.3</v>
      </c>
      <c r="I329" s="3">
        <v>32.2</v>
      </c>
      <c r="J329" s="159" t="s">
        <v>445</v>
      </c>
      <c r="K329" s="159"/>
    </row>
    <row r="330" spans="1:11" s="12" customFormat="1" ht="13.5" customHeight="1">
      <c r="A330" s="19">
        <v>2</v>
      </c>
      <c r="B330" s="22" t="s">
        <v>477</v>
      </c>
      <c r="C330" s="23">
        <v>42355</v>
      </c>
      <c r="D330" s="17" t="s">
        <v>662</v>
      </c>
      <c r="E330" s="14">
        <v>2</v>
      </c>
      <c r="F330" s="14">
        <v>3</v>
      </c>
      <c r="G330" s="14">
        <v>39</v>
      </c>
      <c r="H330" s="181"/>
      <c r="I330" s="14">
        <v>39</v>
      </c>
      <c r="J330" s="159" t="s">
        <v>445</v>
      </c>
      <c r="K330" s="159"/>
    </row>
    <row r="331" spans="1:11" s="12" customFormat="1" ht="13.5" customHeight="1">
      <c r="A331" s="19">
        <v>3</v>
      </c>
      <c r="B331" s="22" t="s">
        <v>639</v>
      </c>
      <c r="C331" s="23">
        <v>41656</v>
      </c>
      <c r="D331" s="17" t="s">
        <v>663</v>
      </c>
      <c r="E331" s="14">
        <v>2</v>
      </c>
      <c r="F331" s="14">
        <v>2</v>
      </c>
      <c r="G331" s="14">
        <v>50.8</v>
      </c>
      <c r="H331" s="181"/>
      <c r="I331" s="14">
        <v>50.8</v>
      </c>
      <c r="J331" s="159" t="s">
        <v>445</v>
      </c>
      <c r="K331" s="159"/>
    </row>
    <row r="332" spans="1:11" s="12" customFormat="1" ht="13.5" customHeight="1">
      <c r="A332" s="19">
        <v>4</v>
      </c>
      <c r="B332" s="22" t="s">
        <v>640</v>
      </c>
      <c r="C332" s="23">
        <v>41824</v>
      </c>
      <c r="D332" s="29" t="s">
        <v>11</v>
      </c>
      <c r="E332" s="14">
        <v>1</v>
      </c>
      <c r="F332" s="14">
        <v>2</v>
      </c>
      <c r="G332" s="14">
        <v>51.7</v>
      </c>
      <c r="H332" s="181"/>
      <c r="I332" s="14">
        <v>51.7</v>
      </c>
      <c r="J332" s="159" t="s">
        <v>445</v>
      </c>
      <c r="K332" s="159"/>
    </row>
    <row r="333" spans="1:11" s="12" customFormat="1" ht="13.5" customHeight="1">
      <c r="A333" s="5">
        <v>5</v>
      </c>
      <c r="B333" s="22" t="s">
        <v>475</v>
      </c>
      <c r="C333" s="23">
        <v>41229</v>
      </c>
      <c r="D333" s="17" t="s">
        <v>378</v>
      </c>
      <c r="E333" s="14">
        <v>1</v>
      </c>
      <c r="F333" s="14">
        <v>1</v>
      </c>
      <c r="G333" s="14">
        <v>28.8</v>
      </c>
      <c r="H333" s="181"/>
      <c r="I333" s="14">
        <v>28.8</v>
      </c>
      <c r="J333" s="159" t="s">
        <v>445</v>
      </c>
      <c r="K333" s="159"/>
    </row>
    <row r="334" spans="1:11" s="12" customFormat="1" ht="13.5" customHeight="1">
      <c r="A334" s="19">
        <v>6</v>
      </c>
      <c r="B334" s="22" t="s">
        <v>476</v>
      </c>
      <c r="C334" s="23">
        <v>41229</v>
      </c>
      <c r="D334" s="17" t="s">
        <v>378</v>
      </c>
      <c r="E334" s="14">
        <v>1</v>
      </c>
      <c r="F334" s="14">
        <v>1</v>
      </c>
      <c r="G334" s="14">
        <v>28.5</v>
      </c>
      <c r="H334" s="181"/>
      <c r="I334" s="14">
        <v>28.5</v>
      </c>
      <c r="J334" s="159" t="s">
        <v>445</v>
      </c>
      <c r="K334" s="159"/>
    </row>
    <row r="335" spans="1:11" s="12" customFormat="1" ht="13.5" customHeight="1">
      <c r="A335" s="19">
        <v>7</v>
      </c>
      <c r="B335" s="22" t="s">
        <v>606</v>
      </c>
      <c r="C335" s="23">
        <v>43207</v>
      </c>
      <c r="D335" s="17" t="s">
        <v>664</v>
      </c>
      <c r="E335" s="14">
        <v>1</v>
      </c>
      <c r="F335" s="14">
        <v>1</v>
      </c>
      <c r="G335" s="14">
        <v>48.1</v>
      </c>
      <c r="H335" s="181"/>
      <c r="I335" s="14">
        <v>48.1</v>
      </c>
      <c r="J335" s="159" t="s">
        <v>445</v>
      </c>
      <c r="K335" s="159"/>
    </row>
    <row r="336" spans="1:11" s="12" customFormat="1" ht="13.5" customHeight="1">
      <c r="A336" s="19">
        <v>8</v>
      </c>
      <c r="B336" s="22" t="s">
        <v>621</v>
      </c>
      <c r="C336" s="23">
        <v>43207</v>
      </c>
      <c r="D336" s="17" t="s">
        <v>664</v>
      </c>
      <c r="E336" s="14">
        <v>2</v>
      </c>
      <c r="F336" s="14">
        <v>2</v>
      </c>
      <c r="G336" s="14">
        <v>39.1</v>
      </c>
      <c r="H336" s="181"/>
      <c r="I336" s="14">
        <v>39.1</v>
      </c>
      <c r="J336" s="159" t="s">
        <v>445</v>
      </c>
      <c r="K336" s="159"/>
    </row>
    <row r="337" spans="1:11" s="12" customFormat="1" ht="13.5" customHeight="1">
      <c r="A337" s="5">
        <v>9</v>
      </c>
      <c r="B337" s="22" t="s">
        <v>458</v>
      </c>
      <c r="C337" s="23">
        <v>42657</v>
      </c>
      <c r="D337" s="17" t="s">
        <v>665</v>
      </c>
      <c r="E337" s="14">
        <v>1</v>
      </c>
      <c r="F337" s="14">
        <v>3</v>
      </c>
      <c r="G337" s="14">
        <v>38.1</v>
      </c>
      <c r="H337" s="181"/>
      <c r="I337" s="14">
        <v>38.1</v>
      </c>
      <c r="J337" s="159" t="s">
        <v>445</v>
      </c>
      <c r="K337" s="159"/>
    </row>
    <row r="338" spans="1:11" s="12" customFormat="1" ht="13.5" customHeight="1">
      <c r="A338" s="19">
        <v>10</v>
      </c>
      <c r="B338" s="22" t="s">
        <v>628</v>
      </c>
      <c r="C338" s="23">
        <v>42901</v>
      </c>
      <c r="D338" s="17" t="s">
        <v>666</v>
      </c>
      <c r="E338" s="14">
        <v>1</v>
      </c>
      <c r="F338" s="14">
        <v>1</v>
      </c>
      <c r="G338" s="14" t="s">
        <v>629</v>
      </c>
      <c r="H338" s="181"/>
      <c r="I338" s="14">
        <v>36.67</v>
      </c>
      <c r="J338" s="159" t="s">
        <v>445</v>
      </c>
      <c r="K338" s="159"/>
    </row>
    <row r="339" spans="1:11" s="12" customFormat="1" ht="13.5" customHeight="1">
      <c r="A339" s="19">
        <v>11</v>
      </c>
      <c r="B339" s="22" t="s">
        <v>459</v>
      </c>
      <c r="C339" s="23">
        <v>42657</v>
      </c>
      <c r="D339" s="17" t="s">
        <v>667</v>
      </c>
      <c r="E339" s="14">
        <v>1</v>
      </c>
      <c r="F339" s="14">
        <v>1</v>
      </c>
      <c r="G339" s="14">
        <v>48.6</v>
      </c>
      <c r="H339" s="181"/>
      <c r="I339" s="14">
        <v>48.6</v>
      </c>
      <c r="J339" s="159" t="s">
        <v>445</v>
      </c>
      <c r="K339" s="159"/>
    </row>
    <row r="340" spans="1:11" s="12" customFormat="1" ht="13.5" customHeight="1">
      <c r="A340" s="19">
        <v>12</v>
      </c>
      <c r="B340" s="22" t="s">
        <v>460</v>
      </c>
      <c r="C340" s="23">
        <v>41229</v>
      </c>
      <c r="D340" s="17" t="s">
        <v>668</v>
      </c>
      <c r="E340" s="14">
        <v>5</v>
      </c>
      <c r="F340" s="14">
        <v>5</v>
      </c>
      <c r="G340" s="14">
        <v>47.8</v>
      </c>
      <c r="H340" s="181"/>
      <c r="I340" s="14">
        <v>47.8</v>
      </c>
      <c r="J340" s="159" t="s">
        <v>445</v>
      </c>
      <c r="K340" s="159"/>
    </row>
    <row r="341" spans="1:11" s="12" customFormat="1" ht="13.5" customHeight="1">
      <c r="A341" s="5">
        <v>13</v>
      </c>
      <c r="B341" s="22" t="s">
        <v>630</v>
      </c>
      <c r="C341" s="23">
        <v>43146</v>
      </c>
      <c r="D341" s="17" t="s">
        <v>669</v>
      </c>
      <c r="E341" s="14">
        <v>1</v>
      </c>
      <c r="F341" s="14">
        <v>1</v>
      </c>
      <c r="G341" s="14">
        <v>46.4</v>
      </c>
      <c r="H341" s="181"/>
      <c r="I341" s="14">
        <v>46.4</v>
      </c>
      <c r="J341" s="159" t="s">
        <v>445</v>
      </c>
      <c r="K341" s="159"/>
    </row>
    <row r="342" spans="1:11" s="12" customFormat="1" ht="13.5" customHeight="1">
      <c r="A342" s="19">
        <v>14</v>
      </c>
      <c r="B342" s="22" t="s">
        <v>634</v>
      </c>
      <c r="C342" s="23">
        <v>41872</v>
      </c>
      <c r="D342" s="17" t="s">
        <v>87</v>
      </c>
      <c r="E342" s="14">
        <v>1</v>
      </c>
      <c r="F342" s="14">
        <v>1</v>
      </c>
      <c r="G342" s="14">
        <v>19.7</v>
      </c>
      <c r="H342" s="181"/>
      <c r="I342" s="14">
        <v>19.7</v>
      </c>
      <c r="J342" s="159" t="s">
        <v>445</v>
      </c>
      <c r="K342" s="159"/>
    </row>
    <row r="343" spans="1:11" s="12" customFormat="1" ht="13.5" customHeight="1">
      <c r="A343" s="19">
        <v>15</v>
      </c>
      <c r="B343" s="22" t="s">
        <v>461</v>
      </c>
      <c r="C343" s="23">
        <v>42535</v>
      </c>
      <c r="D343" s="17" t="s">
        <v>15</v>
      </c>
      <c r="E343" s="14">
        <v>2</v>
      </c>
      <c r="F343" s="14">
        <v>8</v>
      </c>
      <c r="G343" s="14">
        <v>43.1</v>
      </c>
      <c r="H343" s="181"/>
      <c r="I343" s="14">
        <v>43.1</v>
      </c>
      <c r="J343" s="159" t="s">
        <v>445</v>
      </c>
      <c r="K343" s="159"/>
    </row>
    <row r="344" spans="1:11" s="12" customFormat="1" ht="14.25" customHeight="1">
      <c r="A344" s="19">
        <v>16</v>
      </c>
      <c r="B344" s="22" t="s">
        <v>462</v>
      </c>
      <c r="C344" s="23">
        <v>42535</v>
      </c>
      <c r="D344" s="17" t="s">
        <v>15</v>
      </c>
      <c r="E344" s="14">
        <v>4</v>
      </c>
      <c r="F344" s="14">
        <v>4</v>
      </c>
      <c r="G344" s="14">
        <v>16.5</v>
      </c>
      <c r="H344" s="181"/>
      <c r="I344" s="14">
        <v>16.5</v>
      </c>
      <c r="J344" s="159" t="s">
        <v>445</v>
      </c>
      <c r="K344" s="159"/>
    </row>
    <row r="345" spans="1:11" s="12" customFormat="1" ht="13.5" customHeight="1">
      <c r="A345" s="5">
        <v>17</v>
      </c>
      <c r="B345" s="22" t="s">
        <v>463</v>
      </c>
      <c r="C345" s="23">
        <v>41996</v>
      </c>
      <c r="D345" s="17" t="s">
        <v>670</v>
      </c>
      <c r="E345" s="14">
        <v>1</v>
      </c>
      <c r="F345" s="14">
        <v>3</v>
      </c>
      <c r="G345" s="14">
        <v>29.7</v>
      </c>
      <c r="H345" s="181"/>
      <c r="I345" s="14">
        <v>29.7</v>
      </c>
      <c r="J345" s="159" t="s">
        <v>445</v>
      </c>
      <c r="K345" s="159"/>
    </row>
    <row r="346" spans="1:11" s="12" customFormat="1" ht="13.5" customHeight="1">
      <c r="A346" s="19">
        <v>18</v>
      </c>
      <c r="B346" s="22" t="s">
        <v>607</v>
      </c>
      <c r="C346" s="15">
        <v>43052</v>
      </c>
      <c r="D346" s="3" t="s">
        <v>671</v>
      </c>
      <c r="E346" s="14">
        <v>1</v>
      </c>
      <c r="F346" s="14">
        <v>1</v>
      </c>
      <c r="G346" s="14">
        <v>39.6</v>
      </c>
      <c r="H346" s="181"/>
      <c r="I346" s="14">
        <v>39.6</v>
      </c>
      <c r="J346" s="159" t="s">
        <v>445</v>
      </c>
      <c r="K346" s="159"/>
    </row>
    <row r="347" spans="1:11" s="12" customFormat="1" ht="13.5" customHeight="1">
      <c r="A347" s="19">
        <v>19</v>
      </c>
      <c r="B347" s="22" t="s">
        <v>448</v>
      </c>
      <c r="C347" s="15">
        <v>43052</v>
      </c>
      <c r="D347" s="3" t="s">
        <v>671</v>
      </c>
      <c r="E347" s="14">
        <v>1</v>
      </c>
      <c r="F347" s="14">
        <v>1</v>
      </c>
      <c r="G347" s="14">
        <v>25.5</v>
      </c>
      <c r="H347" s="181"/>
      <c r="I347" s="14">
        <v>25.5</v>
      </c>
      <c r="J347" s="159" t="s">
        <v>445</v>
      </c>
      <c r="K347" s="159"/>
    </row>
    <row r="348" spans="1:11" s="12" customFormat="1" ht="13.5" customHeight="1">
      <c r="A348" s="19">
        <v>20</v>
      </c>
      <c r="B348" s="22" t="s">
        <v>626</v>
      </c>
      <c r="C348" s="15">
        <v>43052</v>
      </c>
      <c r="D348" s="3" t="s">
        <v>671</v>
      </c>
      <c r="E348" s="14">
        <v>1</v>
      </c>
      <c r="F348" s="14">
        <v>1</v>
      </c>
      <c r="G348" s="14">
        <v>16</v>
      </c>
      <c r="H348" s="181"/>
      <c r="I348" s="14">
        <v>16</v>
      </c>
      <c r="J348" s="159" t="s">
        <v>445</v>
      </c>
      <c r="K348" s="159"/>
    </row>
    <row r="349" spans="1:11" s="12" customFormat="1" ht="13.5" customHeight="1">
      <c r="A349" s="5">
        <v>21</v>
      </c>
      <c r="B349" s="22" t="s">
        <v>627</v>
      </c>
      <c r="C349" s="15">
        <v>43052</v>
      </c>
      <c r="D349" s="3" t="s">
        <v>671</v>
      </c>
      <c r="E349" s="14">
        <v>1</v>
      </c>
      <c r="F349" s="14">
        <v>2</v>
      </c>
      <c r="G349" s="14">
        <v>27.5</v>
      </c>
      <c r="H349" s="181"/>
      <c r="I349" s="14">
        <v>27.5</v>
      </c>
      <c r="J349" s="159" t="s">
        <v>445</v>
      </c>
      <c r="K349" s="159"/>
    </row>
    <row r="350" spans="1:11" s="12" customFormat="1" ht="13.5" customHeight="1">
      <c r="A350" s="19">
        <v>22</v>
      </c>
      <c r="B350" s="22" t="s">
        <v>442</v>
      </c>
      <c r="C350" s="15">
        <v>43052</v>
      </c>
      <c r="D350" s="3" t="s">
        <v>671</v>
      </c>
      <c r="E350" s="14">
        <v>3</v>
      </c>
      <c r="F350" s="14">
        <v>3</v>
      </c>
      <c r="G350" s="14">
        <v>27</v>
      </c>
      <c r="H350" s="181"/>
      <c r="I350" s="14">
        <v>27</v>
      </c>
      <c r="J350" s="207" t="s">
        <v>445</v>
      </c>
      <c r="K350" s="208"/>
    </row>
    <row r="351" spans="1:11" s="12" customFormat="1" ht="13.5" customHeight="1">
      <c r="A351" s="19">
        <v>23</v>
      </c>
      <c r="B351" s="22" t="s">
        <v>439</v>
      </c>
      <c r="C351" s="15">
        <v>43052</v>
      </c>
      <c r="D351" s="3" t="s">
        <v>671</v>
      </c>
      <c r="E351" s="14">
        <v>1</v>
      </c>
      <c r="F351" s="14">
        <v>2</v>
      </c>
      <c r="G351" s="14">
        <v>15.7</v>
      </c>
      <c r="H351" s="181"/>
      <c r="I351" s="14">
        <v>15.7</v>
      </c>
      <c r="J351" s="159" t="s">
        <v>445</v>
      </c>
      <c r="K351" s="159"/>
    </row>
    <row r="352" spans="1:11" s="12" customFormat="1" ht="13.5" customHeight="1">
      <c r="A352" s="19">
        <v>24</v>
      </c>
      <c r="B352" s="22" t="s">
        <v>610</v>
      </c>
      <c r="C352" s="15">
        <v>41544</v>
      </c>
      <c r="D352" s="3" t="s">
        <v>351</v>
      </c>
      <c r="E352" s="14">
        <v>1</v>
      </c>
      <c r="F352" s="14">
        <v>1</v>
      </c>
      <c r="G352" s="14" t="s">
        <v>609</v>
      </c>
      <c r="H352" s="181"/>
      <c r="I352" s="14">
        <f>39.9/2</f>
        <v>19.95</v>
      </c>
      <c r="J352" s="159" t="s">
        <v>445</v>
      </c>
      <c r="K352" s="159"/>
    </row>
    <row r="353" spans="1:11" s="12" customFormat="1" ht="13.5" customHeight="1">
      <c r="A353" s="5">
        <v>25</v>
      </c>
      <c r="B353" s="22" t="s">
        <v>436</v>
      </c>
      <c r="C353" s="15">
        <v>42100</v>
      </c>
      <c r="D353" s="3" t="s">
        <v>672</v>
      </c>
      <c r="E353" s="14">
        <v>1</v>
      </c>
      <c r="F353" s="14">
        <v>1</v>
      </c>
      <c r="G353" s="14" t="s">
        <v>437</v>
      </c>
      <c r="H353" s="181"/>
      <c r="I353" s="14">
        <v>20.5</v>
      </c>
      <c r="J353" s="159" t="s">
        <v>445</v>
      </c>
      <c r="K353" s="159"/>
    </row>
    <row r="354" spans="1:11" s="12" customFormat="1" ht="13.5" customHeight="1">
      <c r="A354" s="19">
        <v>26</v>
      </c>
      <c r="B354" s="22" t="s">
        <v>473</v>
      </c>
      <c r="C354" s="23">
        <v>41929</v>
      </c>
      <c r="D354" s="17" t="s">
        <v>673</v>
      </c>
      <c r="E354" s="14">
        <v>1</v>
      </c>
      <c r="F354" s="14">
        <v>1</v>
      </c>
      <c r="G354" s="14">
        <v>36.8</v>
      </c>
      <c r="H354" s="181"/>
      <c r="I354" s="14">
        <v>36.8</v>
      </c>
      <c r="J354" s="159" t="s">
        <v>445</v>
      </c>
      <c r="K354" s="159"/>
    </row>
    <row r="355" spans="1:11" s="12" customFormat="1" ht="13.5" customHeight="1">
      <c r="A355" s="19">
        <v>27</v>
      </c>
      <c r="B355" s="22" t="s">
        <v>473</v>
      </c>
      <c r="C355" s="23">
        <v>41929</v>
      </c>
      <c r="D355" s="17" t="s">
        <v>673</v>
      </c>
      <c r="E355" s="14">
        <v>1</v>
      </c>
      <c r="F355" s="14">
        <v>1</v>
      </c>
      <c r="G355" s="14">
        <v>42.3</v>
      </c>
      <c r="H355" s="181"/>
      <c r="I355" s="14">
        <v>42.3</v>
      </c>
      <c r="J355" s="159" t="s">
        <v>445</v>
      </c>
      <c r="K355" s="159"/>
    </row>
    <row r="356" spans="1:11" s="12" customFormat="1" ht="13.5" customHeight="1">
      <c r="A356" s="19">
        <v>28</v>
      </c>
      <c r="B356" s="22" t="s">
        <v>611</v>
      </c>
      <c r="C356" s="72">
        <v>42871</v>
      </c>
      <c r="D356" s="17" t="s">
        <v>674</v>
      </c>
      <c r="E356" s="14">
        <v>4</v>
      </c>
      <c r="F356" s="14">
        <v>4</v>
      </c>
      <c r="G356" s="14">
        <v>25.7</v>
      </c>
      <c r="H356" s="181"/>
      <c r="I356" s="14">
        <v>25.7</v>
      </c>
      <c r="J356" s="159" t="s">
        <v>445</v>
      </c>
      <c r="K356" s="159"/>
    </row>
    <row r="357" spans="1:11" s="12" customFormat="1" ht="13.5" customHeight="1">
      <c r="A357" s="5">
        <v>29</v>
      </c>
      <c r="B357" s="22" t="s">
        <v>641</v>
      </c>
      <c r="C357" s="23">
        <v>41418</v>
      </c>
      <c r="D357" s="17" t="s">
        <v>95</v>
      </c>
      <c r="E357" s="14">
        <v>2</v>
      </c>
      <c r="F357" s="14">
        <v>2</v>
      </c>
      <c r="G357" s="14">
        <v>43.9</v>
      </c>
      <c r="H357" s="181"/>
      <c r="I357" s="14">
        <v>43.9</v>
      </c>
      <c r="J357" s="159" t="s">
        <v>445</v>
      </c>
      <c r="K357" s="159"/>
    </row>
    <row r="358" spans="1:11" s="12" customFormat="1" ht="13.5" customHeight="1">
      <c r="A358" s="19">
        <v>30</v>
      </c>
      <c r="B358" s="22" t="s">
        <v>625</v>
      </c>
      <c r="C358" s="15">
        <v>42992</v>
      </c>
      <c r="D358" s="3" t="s">
        <v>675</v>
      </c>
      <c r="E358" s="14">
        <v>2</v>
      </c>
      <c r="F358" s="14">
        <v>5</v>
      </c>
      <c r="G358" s="14">
        <v>34.8</v>
      </c>
      <c r="H358" s="181"/>
      <c r="I358" s="14">
        <v>34.8</v>
      </c>
      <c r="J358" s="159" t="s">
        <v>445</v>
      </c>
      <c r="K358" s="159"/>
    </row>
    <row r="359" spans="1:11" s="12" customFormat="1" ht="14.25" customHeight="1">
      <c r="A359" s="19">
        <v>31</v>
      </c>
      <c r="B359" s="22" t="s">
        <v>464</v>
      </c>
      <c r="C359" s="56">
        <v>41996</v>
      </c>
      <c r="D359" s="17" t="s">
        <v>355</v>
      </c>
      <c r="E359" s="14">
        <v>4</v>
      </c>
      <c r="F359" s="14">
        <v>4</v>
      </c>
      <c r="G359" s="14">
        <v>52.9</v>
      </c>
      <c r="H359" s="181"/>
      <c r="I359" s="14">
        <v>52.9</v>
      </c>
      <c r="J359" s="159" t="s">
        <v>445</v>
      </c>
      <c r="K359" s="159"/>
    </row>
    <row r="360" spans="1:11" s="12" customFormat="1" ht="13.5" customHeight="1">
      <c r="A360" s="19">
        <v>32</v>
      </c>
      <c r="B360" s="22" t="s">
        <v>465</v>
      </c>
      <c r="C360" s="56">
        <v>41996</v>
      </c>
      <c r="D360" s="17" t="s">
        <v>355</v>
      </c>
      <c r="E360" s="14">
        <v>3</v>
      </c>
      <c r="F360" s="14">
        <v>3</v>
      </c>
      <c r="G360" s="14">
        <v>38</v>
      </c>
      <c r="H360" s="181"/>
      <c r="I360" s="14">
        <v>38</v>
      </c>
      <c r="J360" s="159" t="s">
        <v>445</v>
      </c>
      <c r="K360" s="159"/>
    </row>
    <row r="361" spans="1:11" s="12" customFormat="1" ht="13.5" customHeight="1">
      <c r="A361" s="5">
        <v>33</v>
      </c>
      <c r="B361" s="22" t="s">
        <v>635</v>
      </c>
      <c r="C361" s="23">
        <v>42291</v>
      </c>
      <c r="D361" s="17" t="s">
        <v>676</v>
      </c>
      <c r="E361" s="14">
        <v>2</v>
      </c>
      <c r="F361" s="14">
        <v>2</v>
      </c>
      <c r="G361" s="14">
        <v>37.2</v>
      </c>
      <c r="H361" s="181"/>
      <c r="I361" s="14">
        <v>37.2</v>
      </c>
      <c r="J361" s="159" t="s">
        <v>445</v>
      </c>
      <c r="K361" s="159"/>
    </row>
    <row r="362" spans="1:11" s="12" customFormat="1" ht="13.5" customHeight="1">
      <c r="A362" s="19">
        <v>34</v>
      </c>
      <c r="B362" s="22" t="s">
        <v>642</v>
      </c>
      <c r="C362" s="23">
        <v>41501</v>
      </c>
      <c r="D362" s="17" t="s">
        <v>677</v>
      </c>
      <c r="E362" s="14">
        <v>2</v>
      </c>
      <c r="F362" s="14">
        <v>2</v>
      </c>
      <c r="G362" s="14">
        <v>35.7</v>
      </c>
      <c r="H362" s="181"/>
      <c r="I362" s="14">
        <v>35.7</v>
      </c>
      <c r="J362" s="159" t="s">
        <v>445</v>
      </c>
      <c r="K362" s="159"/>
    </row>
    <row r="363" spans="1:11" s="12" customFormat="1" ht="15" customHeight="1">
      <c r="A363" s="19">
        <v>35</v>
      </c>
      <c r="B363" s="22" t="s">
        <v>636</v>
      </c>
      <c r="C363" s="23">
        <v>42416</v>
      </c>
      <c r="D363" s="14" t="s">
        <v>678</v>
      </c>
      <c r="E363" s="14">
        <v>2</v>
      </c>
      <c r="F363" s="14">
        <v>2</v>
      </c>
      <c r="G363" s="14">
        <v>30.2</v>
      </c>
      <c r="H363" s="181"/>
      <c r="I363" s="14">
        <v>30.2</v>
      </c>
      <c r="J363" s="159" t="s">
        <v>445</v>
      </c>
      <c r="K363" s="159"/>
    </row>
    <row r="364" spans="1:11" s="12" customFormat="1" ht="13.5" customHeight="1">
      <c r="A364" s="19">
        <v>36</v>
      </c>
      <c r="B364" s="22" t="s">
        <v>637</v>
      </c>
      <c r="C364" s="23">
        <v>42416</v>
      </c>
      <c r="D364" s="14" t="s">
        <v>678</v>
      </c>
      <c r="E364" s="14">
        <v>1</v>
      </c>
      <c r="F364" s="14">
        <v>6</v>
      </c>
      <c r="G364" s="14">
        <v>45.8</v>
      </c>
      <c r="H364" s="181"/>
      <c r="I364" s="14">
        <v>45.8</v>
      </c>
      <c r="J364" s="159" t="s">
        <v>445</v>
      </c>
      <c r="K364" s="159"/>
    </row>
    <row r="365" spans="1:11" s="12" customFormat="1" ht="13.5" customHeight="1">
      <c r="A365" s="5">
        <v>37</v>
      </c>
      <c r="B365" s="22" t="s">
        <v>466</v>
      </c>
      <c r="C365" s="23">
        <v>41229</v>
      </c>
      <c r="D365" s="14" t="s">
        <v>357</v>
      </c>
      <c r="E365" s="14">
        <v>2</v>
      </c>
      <c r="F365" s="14">
        <v>2</v>
      </c>
      <c r="G365" s="14">
        <v>40.5</v>
      </c>
      <c r="H365" s="181"/>
      <c r="I365" s="14">
        <v>40.5</v>
      </c>
      <c r="J365" s="159" t="s">
        <v>445</v>
      </c>
      <c r="K365" s="159"/>
    </row>
    <row r="366" spans="1:11" s="12" customFormat="1" ht="13.5" customHeight="1">
      <c r="A366" s="19">
        <v>38</v>
      </c>
      <c r="B366" s="22" t="s">
        <v>474</v>
      </c>
      <c r="C366" s="23">
        <v>41816</v>
      </c>
      <c r="D366" s="14" t="s">
        <v>679</v>
      </c>
      <c r="E366" s="14">
        <v>1</v>
      </c>
      <c r="F366" s="14">
        <v>5</v>
      </c>
      <c r="G366" s="14">
        <v>45.5</v>
      </c>
      <c r="H366" s="181"/>
      <c r="I366" s="14">
        <v>45.5</v>
      </c>
      <c r="J366" s="159" t="s">
        <v>445</v>
      </c>
      <c r="K366" s="159"/>
    </row>
    <row r="367" spans="1:11" s="12" customFormat="1" ht="13.5" customHeight="1">
      <c r="A367" s="19">
        <v>39</v>
      </c>
      <c r="B367" s="22" t="s">
        <v>638</v>
      </c>
      <c r="C367" s="56">
        <v>42503</v>
      </c>
      <c r="D367" s="17" t="s">
        <v>680</v>
      </c>
      <c r="E367" s="14">
        <v>1</v>
      </c>
      <c r="F367" s="14">
        <v>2</v>
      </c>
      <c r="G367" s="14">
        <v>23.4</v>
      </c>
      <c r="H367" s="181"/>
      <c r="I367" s="14">
        <v>23.4</v>
      </c>
      <c r="J367" s="159" t="s">
        <v>445</v>
      </c>
      <c r="K367" s="159"/>
    </row>
    <row r="368" spans="1:11" s="12" customFormat="1" ht="13.5" customHeight="1">
      <c r="A368" s="19">
        <v>40</v>
      </c>
      <c r="B368" s="22" t="s">
        <v>467</v>
      </c>
      <c r="C368" s="23">
        <v>42026</v>
      </c>
      <c r="D368" s="17" t="s">
        <v>681</v>
      </c>
      <c r="E368" s="14">
        <v>1</v>
      </c>
      <c r="F368" s="14">
        <v>1</v>
      </c>
      <c r="G368" s="14">
        <v>37.8</v>
      </c>
      <c r="H368" s="181"/>
      <c r="I368" s="14">
        <v>37.8</v>
      </c>
      <c r="J368" s="159" t="s">
        <v>445</v>
      </c>
      <c r="K368" s="159"/>
    </row>
    <row r="369" spans="1:11" s="12" customFormat="1" ht="13.5" customHeight="1">
      <c r="A369" s="5">
        <v>41</v>
      </c>
      <c r="B369" s="22" t="s">
        <v>468</v>
      </c>
      <c r="C369" s="23">
        <v>42026</v>
      </c>
      <c r="D369" s="17" t="s">
        <v>681</v>
      </c>
      <c r="E369" s="14">
        <v>2</v>
      </c>
      <c r="F369" s="14">
        <v>2</v>
      </c>
      <c r="G369" s="14">
        <v>37.6</v>
      </c>
      <c r="H369" s="181"/>
      <c r="I369" s="14">
        <v>37.6</v>
      </c>
      <c r="J369" s="159" t="s">
        <v>445</v>
      </c>
      <c r="K369" s="159"/>
    </row>
    <row r="370" spans="1:11" s="12" customFormat="1" ht="13.5" customHeight="1">
      <c r="A370" s="19">
        <v>42</v>
      </c>
      <c r="B370" s="22" t="s">
        <v>469</v>
      </c>
      <c r="C370" s="23">
        <v>41872</v>
      </c>
      <c r="D370" s="17" t="s">
        <v>127</v>
      </c>
      <c r="E370" s="14">
        <v>1</v>
      </c>
      <c r="F370" s="14">
        <v>1</v>
      </c>
      <c r="G370" s="14">
        <v>42.6</v>
      </c>
      <c r="H370" s="181"/>
      <c r="I370" s="14">
        <v>42.6</v>
      </c>
      <c r="J370" s="159" t="s">
        <v>445</v>
      </c>
      <c r="K370" s="159"/>
    </row>
    <row r="371" spans="1:11" s="12" customFormat="1" ht="13.5" customHeight="1">
      <c r="A371" s="19">
        <v>43</v>
      </c>
      <c r="B371" s="22" t="s">
        <v>434</v>
      </c>
      <c r="C371" s="15">
        <v>42992</v>
      </c>
      <c r="D371" s="3" t="s">
        <v>682</v>
      </c>
      <c r="E371" s="14">
        <v>1</v>
      </c>
      <c r="F371" s="3">
        <v>1</v>
      </c>
      <c r="G371" s="14">
        <v>40.5</v>
      </c>
      <c r="H371" s="181"/>
      <c r="I371" s="14">
        <v>40.5</v>
      </c>
      <c r="J371" s="159" t="s">
        <v>445</v>
      </c>
      <c r="K371" s="159"/>
    </row>
    <row r="372" spans="1:11" s="12" customFormat="1" ht="13.5" customHeight="1">
      <c r="A372" s="19">
        <v>44</v>
      </c>
      <c r="B372" s="22" t="s">
        <v>443</v>
      </c>
      <c r="C372" s="23">
        <v>43455</v>
      </c>
      <c r="D372" s="17" t="s">
        <v>683</v>
      </c>
      <c r="E372" s="14">
        <v>3</v>
      </c>
      <c r="F372" s="14">
        <v>3</v>
      </c>
      <c r="G372" s="14">
        <v>33.7</v>
      </c>
      <c r="H372" s="181"/>
      <c r="I372" s="14">
        <v>33.7</v>
      </c>
      <c r="J372" s="159" t="s">
        <v>445</v>
      </c>
      <c r="K372" s="159"/>
    </row>
    <row r="373" spans="1:11" s="12" customFormat="1" ht="13.5" customHeight="1">
      <c r="A373" s="5">
        <v>45</v>
      </c>
      <c r="B373" s="22" t="s">
        <v>624</v>
      </c>
      <c r="C373" s="23">
        <v>43455</v>
      </c>
      <c r="D373" s="17" t="s">
        <v>683</v>
      </c>
      <c r="E373" s="14">
        <v>1</v>
      </c>
      <c r="F373" s="14">
        <v>2</v>
      </c>
      <c r="G373" s="14">
        <v>33.3</v>
      </c>
      <c r="H373" s="181"/>
      <c r="I373" s="14">
        <v>33.3</v>
      </c>
      <c r="J373" s="159" t="s">
        <v>445</v>
      </c>
      <c r="K373" s="159"/>
    </row>
    <row r="374" spans="1:11" s="12" customFormat="1" ht="13.5" customHeight="1">
      <c r="A374" s="19">
        <v>46</v>
      </c>
      <c r="B374" s="22" t="s">
        <v>605</v>
      </c>
      <c r="C374" s="23">
        <v>43455</v>
      </c>
      <c r="D374" s="17" t="s">
        <v>683</v>
      </c>
      <c r="E374" s="14">
        <v>3</v>
      </c>
      <c r="F374" s="14">
        <v>3</v>
      </c>
      <c r="G374" s="14">
        <v>40.3</v>
      </c>
      <c r="H374" s="181"/>
      <c r="I374" s="14">
        <v>40.3</v>
      </c>
      <c r="J374" s="159" t="s">
        <v>445</v>
      </c>
      <c r="K374" s="159"/>
    </row>
    <row r="375" spans="1:11" s="12" customFormat="1" ht="13.5" customHeight="1">
      <c r="A375" s="19">
        <v>47</v>
      </c>
      <c r="B375" s="22" t="s">
        <v>441</v>
      </c>
      <c r="C375" s="23">
        <v>43455</v>
      </c>
      <c r="D375" s="17" t="s">
        <v>683</v>
      </c>
      <c r="E375" s="14">
        <v>1</v>
      </c>
      <c r="F375" s="14">
        <v>3</v>
      </c>
      <c r="G375" s="14">
        <v>33.5</v>
      </c>
      <c r="H375" s="181"/>
      <c r="I375" s="14">
        <v>33.5</v>
      </c>
      <c r="J375" s="159" t="s">
        <v>445</v>
      </c>
      <c r="K375" s="159"/>
    </row>
    <row r="376" spans="1:11" s="12" customFormat="1" ht="13.5" customHeight="1">
      <c r="A376" s="19">
        <v>48</v>
      </c>
      <c r="B376" s="22" t="s">
        <v>444</v>
      </c>
      <c r="C376" s="23">
        <v>43455</v>
      </c>
      <c r="D376" s="17" t="s">
        <v>683</v>
      </c>
      <c r="E376" s="14">
        <v>2</v>
      </c>
      <c r="F376" s="14">
        <v>2</v>
      </c>
      <c r="G376" s="14">
        <v>72.8</v>
      </c>
      <c r="H376" s="181"/>
      <c r="I376" s="14">
        <v>72.8</v>
      </c>
      <c r="J376" s="159" t="s">
        <v>445</v>
      </c>
      <c r="K376" s="159"/>
    </row>
    <row r="377" spans="1:11" s="12" customFormat="1" ht="13.5" customHeight="1">
      <c r="A377" s="5">
        <v>49</v>
      </c>
      <c r="B377" s="22" t="s">
        <v>446</v>
      </c>
      <c r="C377" s="23">
        <v>43455</v>
      </c>
      <c r="D377" s="17" t="s">
        <v>683</v>
      </c>
      <c r="E377" s="14">
        <v>1</v>
      </c>
      <c r="F377" s="14">
        <v>3</v>
      </c>
      <c r="G377" s="14">
        <v>32.3</v>
      </c>
      <c r="H377" s="181"/>
      <c r="I377" s="14">
        <v>32.3</v>
      </c>
      <c r="J377" s="159" t="s">
        <v>445</v>
      </c>
      <c r="K377" s="159"/>
    </row>
    <row r="378" spans="1:11" s="12" customFormat="1" ht="13.5" customHeight="1">
      <c r="A378" s="19">
        <v>50</v>
      </c>
      <c r="B378" s="22" t="s">
        <v>643</v>
      </c>
      <c r="C378" s="23">
        <v>42187</v>
      </c>
      <c r="D378" s="14" t="s">
        <v>380</v>
      </c>
      <c r="E378" s="14">
        <v>2</v>
      </c>
      <c r="F378" s="14">
        <v>2</v>
      </c>
      <c r="G378" s="14">
        <v>82.3</v>
      </c>
      <c r="H378" s="181"/>
      <c r="I378" s="14">
        <v>82.3</v>
      </c>
      <c r="J378" s="159" t="s">
        <v>445</v>
      </c>
      <c r="K378" s="159"/>
    </row>
    <row r="379" spans="1:11" s="12" customFormat="1" ht="13.5" customHeight="1">
      <c r="A379" s="19">
        <v>51</v>
      </c>
      <c r="B379" s="22" t="s">
        <v>470</v>
      </c>
      <c r="C379" s="23">
        <v>42100</v>
      </c>
      <c r="D379" s="14" t="s">
        <v>388</v>
      </c>
      <c r="E379" s="14">
        <v>1</v>
      </c>
      <c r="F379" s="14">
        <v>3</v>
      </c>
      <c r="G379" s="14">
        <v>31.9</v>
      </c>
      <c r="H379" s="181"/>
      <c r="I379" s="14">
        <v>31.9</v>
      </c>
      <c r="J379" s="159" t="s">
        <v>445</v>
      </c>
      <c r="K379" s="159"/>
    </row>
    <row r="380" spans="1:11" s="12" customFormat="1" ht="13.5" customHeight="1">
      <c r="A380" s="19">
        <v>52</v>
      </c>
      <c r="B380" s="22" t="s">
        <v>438</v>
      </c>
      <c r="C380" s="23">
        <v>42871</v>
      </c>
      <c r="D380" s="14" t="s">
        <v>126</v>
      </c>
      <c r="E380" s="14">
        <v>1</v>
      </c>
      <c r="F380" s="14">
        <v>3</v>
      </c>
      <c r="G380" s="14">
        <v>14.9</v>
      </c>
      <c r="H380" s="181"/>
      <c r="I380" s="14">
        <v>14.9</v>
      </c>
      <c r="J380" s="159" t="s">
        <v>445</v>
      </c>
      <c r="K380" s="159"/>
    </row>
    <row r="381" spans="1:11" s="12" customFormat="1" ht="13.5" customHeight="1">
      <c r="A381" s="5">
        <v>53</v>
      </c>
      <c r="B381" s="22" t="s">
        <v>447</v>
      </c>
      <c r="C381" s="23">
        <v>42871</v>
      </c>
      <c r="D381" s="14" t="s">
        <v>126</v>
      </c>
      <c r="E381" s="14">
        <v>2</v>
      </c>
      <c r="F381" s="14">
        <v>2</v>
      </c>
      <c r="G381" s="14">
        <v>28.3</v>
      </c>
      <c r="H381" s="181"/>
      <c r="I381" s="14">
        <v>28.3</v>
      </c>
      <c r="J381" s="159" t="s">
        <v>445</v>
      </c>
      <c r="K381" s="159"/>
    </row>
    <row r="382" spans="1:11" s="12" customFormat="1" ht="13.5" customHeight="1">
      <c r="A382" s="19">
        <v>54</v>
      </c>
      <c r="B382" s="22" t="s">
        <v>608</v>
      </c>
      <c r="C382" s="15">
        <v>42992</v>
      </c>
      <c r="D382" s="3" t="s">
        <v>684</v>
      </c>
      <c r="E382" s="14">
        <v>5</v>
      </c>
      <c r="F382" s="14">
        <v>5</v>
      </c>
      <c r="G382" s="14">
        <v>23.4</v>
      </c>
      <c r="H382" s="181"/>
      <c r="I382" s="14">
        <v>23.4</v>
      </c>
      <c r="J382" s="159" t="s">
        <v>445</v>
      </c>
      <c r="K382" s="159"/>
    </row>
    <row r="383" spans="1:11" s="12" customFormat="1" ht="13.5" customHeight="1">
      <c r="A383" s="19">
        <v>55</v>
      </c>
      <c r="B383" s="73" t="s">
        <v>644</v>
      </c>
      <c r="C383" s="23">
        <v>42187</v>
      </c>
      <c r="D383" s="17" t="s">
        <v>685</v>
      </c>
      <c r="E383" s="14">
        <v>3</v>
      </c>
      <c r="F383" s="14">
        <v>3</v>
      </c>
      <c r="G383" s="14">
        <v>39.8</v>
      </c>
      <c r="H383" s="181"/>
      <c r="I383" s="14">
        <v>39.8</v>
      </c>
      <c r="J383" s="159" t="s">
        <v>445</v>
      </c>
      <c r="K383" s="159"/>
    </row>
    <row r="384" spans="1:11" s="12" customFormat="1" ht="13.5" customHeight="1">
      <c r="A384" s="19">
        <v>56</v>
      </c>
      <c r="B384" s="22" t="s">
        <v>645</v>
      </c>
      <c r="C384" s="72">
        <v>42304</v>
      </c>
      <c r="D384" s="17" t="s">
        <v>364</v>
      </c>
      <c r="E384" s="14">
        <v>3</v>
      </c>
      <c r="F384" s="14">
        <v>5</v>
      </c>
      <c r="G384" s="14">
        <v>34.6</v>
      </c>
      <c r="H384" s="181"/>
      <c r="I384" s="14">
        <v>34.6</v>
      </c>
      <c r="J384" s="159" t="s">
        <v>445</v>
      </c>
      <c r="K384" s="159"/>
    </row>
    <row r="385" spans="1:11" s="12" customFormat="1" ht="13.5" customHeight="1">
      <c r="A385" s="5">
        <v>57</v>
      </c>
      <c r="B385" s="22" t="s">
        <v>440</v>
      </c>
      <c r="C385" s="15">
        <v>42723</v>
      </c>
      <c r="D385" s="3" t="s">
        <v>686</v>
      </c>
      <c r="E385" s="14">
        <v>1</v>
      </c>
      <c r="F385" s="14">
        <v>8</v>
      </c>
      <c r="G385" s="14">
        <v>26.8</v>
      </c>
      <c r="H385" s="181"/>
      <c r="I385" s="14">
        <v>26.8</v>
      </c>
      <c r="J385" s="159" t="s">
        <v>445</v>
      </c>
      <c r="K385" s="159"/>
    </row>
    <row r="386" spans="1:11" s="12" customFormat="1" ht="13.5" customHeight="1">
      <c r="A386" s="19">
        <v>58</v>
      </c>
      <c r="B386" s="22" t="s">
        <v>622</v>
      </c>
      <c r="C386" s="72">
        <v>43236</v>
      </c>
      <c r="D386" s="17" t="s">
        <v>687</v>
      </c>
      <c r="E386" s="14">
        <v>1</v>
      </c>
      <c r="F386" s="14">
        <v>1</v>
      </c>
      <c r="G386" s="14" t="s">
        <v>623</v>
      </c>
      <c r="H386" s="181"/>
      <c r="I386" s="14">
        <v>9.75</v>
      </c>
      <c r="J386" s="159" t="s">
        <v>445</v>
      </c>
      <c r="K386" s="159"/>
    </row>
    <row r="387" spans="1:11" s="12" customFormat="1" ht="13.5" customHeight="1">
      <c r="A387" s="19">
        <v>59</v>
      </c>
      <c r="B387" s="22" t="s">
        <v>435</v>
      </c>
      <c r="C387" s="72">
        <v>43236</v>
      </c>
      <c r="D387" s="17" t="s">
        <v>687</v>
      </c>
      <c r="E387" s="14">
        <v>1</v>
      </c>
      <c r="F387" s="14">
        <v>2</v>
      </c>
      <c r="G387" s="14">
        <v>28</v>
      </c>
      <c r="H387" s="181"/>
      <c r="I387" s="14">
        <v>28</v>
      </c>
      <c r="J387" s="159" t="s">
        <v>445</v>
      </c>
      <c r="K387" s="159"/>
    </row>
    <row r="388" spans="1:11" s="12" customFormat="1" ht="13.5" customHeight="1">
      <c r="A388" s="19">
        <v>60</v>
      </c>
      <c r="B388" s="22" t="s">
        <v>646</v>
      </c>
      <c r="C388" s="72">
        <v>42503</v>
      </c>
      <c r="D388" s="17" t="s">
        <v>688</v>
      </c>
      <c r="E388" s="14">
        <v>2</v>
      </c>
      <c r="F388" s="14">
        <v>2</v>
      </c>
      <c r="G388" s="14">
        <v>64.7</v>
      </c>
      <c r="H388" s="181"/>
      <c r="I388" s="14">
        <v>64.7</v>
      </c>
      <c r="J388" s="159" t="s">
        <v>445</v>
      </c>
      <c r="K388" s="159"/>
    </row>
    <row r="389" spans="1:11" s="12" customFormat="1" ht="13.5" customHeight="1">
      <c r="A389" s="5">
        <v>61</v>
      </c>
      <c r="B389" s="22" t="s">
        <v>647</v>
      </c>
      <c r="C389" s="23">
        <v>41922</v>
      </c>
      <c r="D389" s="17" t="s">
        <v>128</v>
      </c>
      <c r="E389" s="14">
        <v>3</v>
      </c>
      <c r="F389" s="14">
        <v>3</v>
      </c>
      <c r="G389" s="14">
        <v>33.9</v>
      </c>
      <c r="H389" s="181"/>
      <c r="I389" s="14">
        <v>33.9</v>
      </c>
      <c r="J389" s="159" t="s">
        <v>445</v>
      </c>
      <c r="K389" s="159"/>
    </row>
    <row r="390" spans="1:16" s="13" customFormat="1" ht="13.5" customHeight="1">
      <c r="A390" s="19">
        <v>62</v>
      </c>
      <c r="B390" s="22" t="s">
        <v>471</v>
      </c>
      <c r="C390" s="23">
        <v>42100</v>
      </c>
      <c r="D390" s="17" t="s">
        <v>689</v>
      </c>
      <c r="E390" s="14">
        <v>4</v>
      </c>
      <c r="F390" s="14">
        <v>6</v>
      </c>
      <c r="G390" s="14">
        <f>9.15+27.45</f>
        <v>36.6</v>
      </c>
      <c r="H390" s="181"/>
      <c r="I390" s="14">
        <f>9.15+27.45</f>
        <v>36.6</v>
      </c>
      <c r="J390" s="159" t="s">
        <v>445</v>
      </c>
      <c r="K390" s="159"/>
      <c r="L390" s="12"/>
      <c r="M390" s="12"/>
      <c r="N390" s="12"/>
      <c r="O390" s="12"/>
      <c r="P390" s="12"/>
    </row>
    <row r="391" spans="1:11" s="12" customFormat="1" ht="13.5" customHeight="1">
      <c r="A391" s="19">
        <v>63</v>
      </c>
      <c r="B391" s="22" t="s">
        <v>472</v>
      </c>
      <c r="C391" s="72">
        <v>42387</v>
      </c>
      <c r="D391" s="17" t="s">
        <v>690</v>
      </c>
      <c r="E391" s="14">
        <v>1</v>
      </c>
      <c r="F391" s="14">
        <v>6</v>
      </c>
      <c r="G391" s="14">
        <v>36.6</v>
      </c>
      <c r="H391" s="181"/>
      <c r="I391" s="14">
        <v>36.6</v>
      </c>
      <c r="J391" s="159" t="s">
        <v>445</v>
      </c>
      <c r="K391" s="159"/>
    </row>
    <row r="392" spans="1:11" s="12" customFormat="1" ht="13.5" customHeight="1">
      <c r="A392" s="19">
        <v>64</v>
      </c>
      <c r="B392" s="22" t="s">
        <v>631</v>
      </c>
      <c r="C392" s="23">
        <v>42591</v>
      </c>
      <c r="D392" s="17" t="s">
        <v>360</v>
      </c>
      <c r="E392" s="14">
        <v>1</v>
      </c>
      <c r="F392" s="14">
        <v>1</v>
      </c>
      <c r="G392" s="14">
        <v>47.3</v>
      </c>
      <c r="H392" s="181"/>
      <c r="I392" s="14">
        <v>47.3</v>
      </c>
      <c r="J392" s="159" t="s">
        <v>445</v>
      </c>
      <c r="K392" s="159"/>
    </row>
    <row r="393" spans="1:11" s="12" customFormat="1" ht="13.5" customHeight="1">
      <c r="A393" s="5">
        <v>65</v>
      </c>
      <c r="B393" s="22" t="s">
        <v>632</v>
      </c>
      <c r="C393" s="23">
        <v>42591</v>
      </c>
      <c r="D393" s="17" t="s">
        <v>360</v>
      </c>
      <c r="E393" s="14">
        <v>3</v>
      </c>
      <c r="F393" s="14">
        <v>3</v>
      </c>
      <c r="G393" s="14">
        <v>60.6</v>
      </c>
      <c r="H393" s="181"/>
      <c r="I393" s="14">
        <v>60.6</v>
      </c>
      <c r="J393" s="159" t="s">
        <v>445</v>
      </c>
      <c r="K393" s="159"/>
    </row>
    <row r="394" spans="1:11" s="12" customFormat="1" ht="13.5" customHeight="1">
      <c r="A394" s="19">
        <v>66</v>
      </c>
      <c r="B394" s="22" t="s">
        <v>449</v>
      </c>
      <c r="C394" s="23">
        <v>42965</v>
      </c>
      <c r="D394" s="17" t="s">
        <v>691</v>
      </c>
      <c r="E394" s="14">
        <v>1</v>
      </c>
      <c r="F394" s="3">
        <v>1</v>
      </c>
      <c r="G394" s="14">
        <v>45.1</v>
      </c>
      <c r="H394" s="181"/>
      <c r="I394" s="14">
        <v>45.1</v>
      </c>
      <c r="J394" s="159" t="s">
        <v>445</v>
      </c>
      <c r="K394" s="159"/>
    </row>
    <row r="395" spans="1:11" s="12" customFormat="1" ht="13.5" customHeight="1">
      <c r="A395" s="19">
        <v>67</v>
      </c>
      <c r="B395" s="22" t="s">
        <v>612</v>
      </c>
      <c r="C395" s="15">
        <v>41362</v>
      </c>
      <c r="D395" s="20" t="s">
        <v>692</v>
      </c>
      <c r="E395" s="14">
        <v>3</v>
      </c>
      <c r="F395" s="14">
        <v>3</v>
      </c>
      <c r="G395" s="14">
        <v>38.5</v>
      </c>
      <c r="H395" s="182"/>
      <c r="I395" s="14">
        <v>38.5</v>
      </c>
      <c r="J395" s="159" t="s">
        <v>445</v>
      </c>
      <c r="K395" s="159"/>
    </row>
    <row r="396" spans="1:9" ht="12.75" customHeight="1">
      <c r="A396" s="156" t="s">
        <v>431</v>
      </c>
      <c r="B396" s="157"/>
      <c r="C396" s="157"/>
      <c r="D396" s="157"/>
      <c r="E396" s="157"/>
      <c r="F396" s="157"/>
      <c r="G396" s="14"/>
      <c r="H396" s="38">
        <v>886.8</v>
      </c>
      <c r="I396" s="8">
        <f>SUM(I329:I395)</f>
        <v>2456.67</v>
      </c>
    </row>
    <row r="397" spans="1:8" ht="24.75" customHeight="1">
      <c r="A397" s="28"/>
      <c r="B397" s="41" t="s">
        <v>376</v>
      </c>
      <c r="C397" s="29"/>
      <c r="D397" s="29"/>
      <c r="E397" s="41">
        <f>SUM(E329:E395)</f>
        <v>121</v>
      </c>
      <c r="F397" s="41">
        <f>SUM(F329:F395)</f>
        <v>176</v>
      </c>
      <c r="G397" s="41">
        <f>SUM(I329:I395)</f>
        <v>2456.67</v>
      </c>
      <c r="H397" s="58">
        <f>H329+H396</f>
        <v>130402.1</v>
      </c>
    </row>
    <row r="398" spans="1:8" s="12" customFormat="1" ht="42" customHeight="1">
      <c r="A398" s="169" t="s">
        <v>382</v>
      </c>
      <c r="B398" s="169"/>
      <c r="C398" s="169"/>
      <c r="D398" s="169"/>
      <c r="E398" s="169"/>
      <c r="F398" s="169"/>
      <c r="G398" s="169"/>
      <c r="H398" s="169"/>
    </row>
    <row r="399" spans="1:11" s="12" customFormat="1" ht="12.75">
      <c r="A399" s="5">
        <v>1</v>
      </c>
      <c r="B399" s="22" t="s">
        <v>479</v>
      </c>
      <c r="C399" s="56">
        <v>42416</v>
      </c>
      <c r="D399" s="17" t="s">
        <v>419</v>
      </c>
      <c r="E399" s="5">
        <v>5</v>
      </c>
      <c r="F399" s="5">
        <v>5</v>
      </c>
      <c r="G399" s="5">
        <v>64.8</v>
      </c>
      <c r="H399" s="184">
        <v>21329</v>
      </c>
      <c r="I399" s="5">
        <v>64.8</v>
      </c>
      <c r="J399" s="159" t="s">
        <v>445</v>
      </c>
      <c r="K399" s="159"/>
    </row>
    <row r="400" spans="1:11" s="12" customFormat="1" ht="12.75">
      <c r="A400" s="5">
        <v>2</v>
      </c>
      <c r="B400" s="22" t="s">
        <v>615</v>
      </c>
      <c r="C400" s="56">
        <v>42304</v>
      </c>
      <c r="D400" s="17" t="s">
        <v>661</v>
      </c>
      <c r="E400" s="5">
        <v>1</v>
      </c>
      <c r="F400" s="5">
        <v>1</v>
      </c>
      <c r="G400" s="5">
        <v>36</v>
      </c>
      <c r="H400" s="185"/>
      <c r="I400" s="3">
        <v>36</v>
      </c>
      <c r="J400" s="159" t="s">
        <v>445</v>
      </c>
      <c r="K400" s="159"/>
    </row>
    <row r="401" spans="1:11" s="12" customFormat="1" ht="12.75">
      <c r="A401" s="5">
        <v>3</v>
      </c>
      <c r="B401" s="22" t="s">
        <v>451</v>
      </c>
      <c r="C401" s="23">
        <v>42153</v>
      </c>
      <c r="D401" s="17" t="s">
        <v>425</v>
      </c>
      <c r="E401" s="5">
        <v>1</v>
      </c>
      <c r="F401" s="5">
        <v>1</v>
      </c>
      <c r="G401" s="5">
        <v>45.8</v>
      </c>
      <c r="H401" s="185"/>
      <c r="I401" s="5">
        <v>45.8</v>
      </c>
      <c r="J401" s="159" t="s">
        <v>445</v>
      </c>
      <c r="K401" s="159"/>
    </row>
    <row r="402" spans="1:11" s="12" customFormat="1" ht="12.75">
      <c r="A402" s="5">
        <v>4</v>
      </c>
      <c r="B402" s="22" t="s">
        <v>589</v>
      </c>
      <c r="C402" s="23">
        <v>41943</v>
      </c>
      <c r="D402" s="17" t="s">
        <v>693</v>
      </c>
      <c r="E402" s="5">
        <v>1</v>
      </c>
      <c r="F402" s="5">
        <v>1</v>
      </c>
      <c r="G402" s="5">
        <v>63.3</v>
      </c>
      <c r="H402" s="185"/>
      <c r="I402" s="5">
        <v>63.3</v>
      </c>
      <c r="J402" s="159" t="s">
        <v>445</v>
      </c>
      <c r="K402" s="159"/>
    </row>
    <row r="403" spans="1:11" s="12" customFormat="1" ht="12.75">
      <c r="A403" s="5">
        <v>5</v>
      </c>
      <c r="B403" s="22" t="s">
        <v>510</v>
      </c>
      <c r="C403" s="23">
        <v>41996</v>
      </c>
      <c r="D403" s="17" t="s">
        <v>694</v>
      </c>
      <c r="E403" s="5">
        <v>3</v>
      </c>
      <c r="F403" s="5">
        <v>3</v>
      </c>
      <c r="G403" s="5">
        <v>34.1</v>
      </c>
      <c r="H403" s="185"/>
      <c r="I403" s="5">
        <v>34.1</v>
      </c>
      <c r="J403" s="159" t="s">
        <v>445</v>
      </c>
      <c r="K403" s="159"/>
    </row>
    <row r="404" spans="1:11" s="12" customFormat="1" ht="12.75">
      <c r="A404" s="5">
        <v>6</v>
      </c>
      <c r="B404" s="22" t="s">
        <v>613</v>
      </c>
      <c r="C404" s="23">
        <v>42591</v>
      </c>
      <c r="D404" s="17" t="s">
        <v>695</v>
      </c>
      <c r="E404" s="5">
        <v>1</v>
      </c>
      <c r="F404" s="5">
        <v>1</v>
      </c>
      <c r="G404" s="5">
        <v>44.2</v>
      </c>
      <c r="H404" s="185"/>
      <c r="I404" s="5">
        <v>44.2</v>
      </c>
      <c r="J404" s="159" t="s">
        <v>445</v>
      </c>
      <c r="K404" s="159"/>
    </row>
    <row r="405" spans="1:11" s="12" customFormat="1" ht="12.75">
      <c r="A405" s="5">
        <v>7</v>
      </c>
      <c r="B405" s="22" t="s">
        <v>590</v>
      </c>
      <c r="C405" s="23">
        <v>41908</v>
      </c>
      <c r="D405" s="17" t="s">
        <v>696</v>
      </c>
      <c r="E405" s="5">
        <v>4</v>
      </c>
      <c r="F405" s="5">
        <v>4</v>
      </c>
      <c r="G405" s="5">
        <v>30.5</v>
      </c>
      <c r="H405" s="185"/>
      <c r="I405" s="5">
        <v>30.5</v>
      </c>
      <c r="J405" s="159" t="s">
        <v>445</v>
      </c>
      <c r="K405" s="159"/>
    </row>
    <row r="406" spans="1:11" s="12" customFormat="1" ht="12.75">
      <c r="A406" s="5">
        <v>8</v>
      </c>
      <c r="B406" s="22" t="s">
        <v>591</v>
      </c>
      <c r="C406" s="23">
        <v>41729</v>
      </c>
      <c r="D406" s="17" t="s">
        <v>697</v>
      </c>
      <c r="E406" s="5">
        <v>2</v>
      </c>
      <c r="F406" s="5">
        <v>2</v>
      </c>
      <c r="G406" s="5">
        <v>35.8</v>
      </c>
      <c r="H406" s="185"/>
      <c r="I406" s="5">
        <v>35.8</v>
      </c>
      <c r="J406" s="159" t="s">
        <v>445</v>
      </c>
      <c r="K406" s="159"/>
    </row>
    <row r="407" spans="1:11" s="12" customFormat="1" ht="12.75">
      <c r="A407" s="5">
        <v>9</v>
      </c>
      <c r="B407" s="22" t="s">
        <v>614</v>
      </c>
      <c r="C407" s="23">
        <v>41729</v>
      </c>
      <c r="D407" s="17" t="s">
        <v>697</v>
      </c>
      <c r="E407" s="5">
        <v>1</v>
      </c>
      <c r="F407" s="5">
        <v>1</v>
      </c>
      <c r="G407" s="5">
        <v>33.6</v>
      </c>
      <c r="H407" s="185"/>
      <c r="I407" s="5">
        <v>33.6</v>
      </c>
      <c r="J407" s="159" t="s">
        <v>445</v>
      </c>
      <c r="K407" s="159"/>
    </row>
    <row r="408" spans="1:11" s="12" customFormat="1" ht="12.75">
      <c r="A408" s="5">
        <v>10</v>
      </c>
      <c r="B408" s="22" t="s">
        <v>592</v>
      </c>
      <c r="C408" s="23">
        <v>41729</v>
      </c>
      <c r="D408" s="17" t="s">
        <v>697</v>
      </c>
      <c r="E408" s="5">
        <v>5</v>
      </c>
      <c r="F408" s="5">
        <v>5</v>
      </c>
      <c r="G408" s="5">
        <v>62.8</v>
      </c>
      <c r="H408" s="185"/>
      <c r="I408" s="5">
        <v>62.8</v>
      </c>
      <c r="J408" s="159" t="s">
        <v>445</v>
      </c>
      <c r="K408" s="159"/>
    </row>
    <row r="409" spans="1:11" s="12" customFormat="1" ht="12.75">
      <c r="A409" s="5">
        <v>11</v>
      </c>
      <c r="B409" s="22" t="s">
        <v>433</v>
      </c>
      <c r="C409" s="15">
        <v>42100</v>
      </c>
      <c r="D409" s="3" t="s">
        <v>672</v>
      </c>
      <c r="E409" s="5">
        <v>4</v>
      </c>
      <c r="F409" s="5">
        <v>4</v>
      </c>
      <c r="G409" s="5">
        <v>70.6</v>
      </c>
      <c r="H409" s="185"/>
      <c r="I409" s="5">
        <v>70.6</v>
      </c>
      <c r="J409" s="159" t="s">
        <v>445</v>
      </c>
      <c r="K409" s="159"/>
    </row>
    <row r="410" spans="1:11" s="12" customFormat="1" ht="12.75">
      <c r="A410" s="5">
        <v>12</v>
      </c>
      <c r="B410" s="22" t="s">
        <v>593</v>
      </c>
      <c r="C410" s="15">
        <v>42100</v>
      </c>
      <c r="D410" s="3" t="s">
        <v>672</v>
      </c>
      <c r="E410" s="5">
        <v>1</v>
      </c>
      <c r="F410" s="5">
        <v>1</v>
      </c>
      <c r="G410" s="5">
        <v>17.6</v>
      </c>
      <c r="H410" s="185"/>
      <c r="I410" s="5">
        <v>17.6</v>
      </c>
      <c r="J410" s="159" t="s">
        <v>445</v>
      </c>
      <c r="K410" s="159"/>
    </row>
    <row r="411" spans="1:11" s="12" customFormat="1" ht="12.75">
      <c r="A411" s="5">
        <v>13</v>
      </c>
      <c r="B411" s="22" t="s">
        <v>594</v>
      </c>
      <c r="C411" s="15">
        <v>42100</v>
      </c>
      <c r="D411" s="3" t="s">
        <v>698</v>
      </c>
      <c r="E411" s="5">
        <v>1</v>
      </c>
      <c r="F411" s="5">
        <v>1</v>
      </c>
      <c r="G411" s="5">
        <v>14.2</v>
      </c>
      <c r="H411" s="185"/>
      <c r="I411" s="5">
        <v>14.2</v>
      </c>
      <c r="J411" s="159" t="s">
        <v>445</v>
      </c>
      <c r="K411" s="159"/>
    </row>
    <row r="412" spans="1:16" s="77" customFormat="1" ht="12.75">
      <c r="A412" s="5">
        <v>14</v>
      </c>
      <c r="B412" s="22" t="s">
        <v>478</v>
      </c>
      <c r="C412" s="23">
        <v>42535</v>
      </c>
      <c r="D412" s="17" t="s">
        <v>699</v>
      </c>
      <c r="E412" s="5">
        <v>1</v>
      </c>
      <c r="F412" s="5">
        <v>1</v>
      </c>
      <c r="G412" s="5">
        <v>19.4</v>
      </c>
      <c r="H412" s="185"/>
      <c r="I412" s="5">
        <v>19.4</v>
      </c>
      <c r="J412" s="159" t="s">
        <v>445</v>
      </c>
      <c r="K412" s="159"/>
      <c r="L412" s="12"/>
      <c r="M412" s="12"/>
      <c r="N412" s="12"/>
      <c r="O412" s="12"/>
      <c r="P412" s="12"/>
    </row>
    <row r="413" spans="1:11" s="12" customFormat="1" ht="12.75">
      <c r="A413" s="5">
        <v>15</v>
      </c>
      <c r="B413" s="22" t="s">
        <v>452</v>
      </c>
      <c r="C413" s="23">
        <v>42535</v>
      </c>
      <c r="D413" s="17" t="s">
        <v>699</v>
      </c>
      <c r="E413" s="5">
        <v>2</v>
      </c>
      <c r="F413" s="5">
        <v>3</v>
      </c>
      <c r="G413" s="5">
        <v>65.5</v>
      </c>
      <c r="H413" s="185"/>
      <c r="I413" s="5">
        <v>65.5</v>
      </c>
      <c r="J413" s="159" t="s">
        <v>445</v>
      </c>
      <c r="K413" s="159"/>
    </row>
    <row r="414" spans="1:11" s="12" customFormat="1" ht="12.75">
      <c r="A414" s="5">
        <v>16</v>
      </c>
      <c r="B414" s="25" t="s">
        <v>450</v>
      </c>
      <c r="C414" s="23">
        <v>42416</v>
      </c>
      <c r="D414" s="17" t="s">
        <v>76</v>
      </c>
      <c r="E414" s="5">
        <v>1</v>
      </c>
      <c r="F414" s="5">
        <v>1</v>
      </c>
      <c r="G414" s="5">
        <v>41.8</v>
      </c>
      <c r="H414" s="185"/>
      <c r="I414" s="5">
        <v>41.8</v>
      </c>
      <c r="J414" s="159" t="s">
        <v>445</v>
      </c>
      <c r="K414" s="159"/>
    </row>
    <row r="415" spans="1:11" s="12" customFormat="1" ht="12.75">
      <c r="A415" s="5">
        <v>17</v>
      </c>
      <c r="B415" s="25" t="s">
        <v>595</v>
      </c>
      <c r="C415" s="23">
        <v>42689</v>
      </c>
      <c r="D415" s="17" t="s">
        <v>700</v>
      </c>
      <c r="E415" s="5">
        <v>1</v>
      </c>
      <c r="F415" s="5">
        <v>1</v>
      </c>
      <c r="G415" s="5">
        <v>20.6</v>
      </c>
      <c r="H415" s="185"/>
      <c r="I415" s="5">
        <v>20.6</v>
      </c>
      <c r="J415" s="159" t="s">
        <v>445</v>
      </c>
      <c r="K415" s="159"/>
    </row>
    <row r="416" spans="1:11" s="12" customFormat="1" ht="12.75">
      <c r="A416" s="5">
        <v>18</v>
      </c>
      <c r="B416" s="22" t="s">
        <v>596</v>
      </c>
      <c r="C416" s="23">
        <v>41922</v>
      </c>
      <c r="D416" s="14" t="s">
        <v>422</v>
      </c>
      <c r="E416" s="5">
        <v>1</v>
      </c>
      <c r="F416" s="5">
        <v>1</v>
      </c>
      <c r="G416" s="5">
        <v>27.3</v>
      </c>
      <c r="H416" s="185"/>
      <c r="I416" s="5">
        <v>27.3</v>
      </c>
      <c r="J416" s="159" t="s">
        <v>445</v>
      </c>
      <c r="K416" s="159"/>
    </row>
    <row r="417" spans="1:11" s="12" customFormat="1" ht="12.75">
      <c r="A417" s="5">
        <v>19</v>
      </c>
      <c r="B417" s="22" t="s">
        <v>597</v>
      </c>
      <c r="C417" s="23">
        <v>41229</v>
      </c>
      <c r="D417" s="14" t="s">
        <v>357</v>
      </c>
      <c r="E417" s="5">
        <v>1</v>
      </c>
      <c r="F417" s="5">
        <v>1</v>
      </c>
      <c r="G417" s="5">
        <v>19.5</v>
      </c>
      <c r="H417" s="185"/>
      <c r="I417" s="5">
        <v>19.5</v>
      </c>
      <c r="J417" s="159" t="s">
        <v>445</v>
      </c>
      <c r="K417" s="159"/>
    </row>
    <row r="418" spans="1:11" s="12" customFormat="1" ht="12.75">
      <c r="A418" s="5">
        <v>20</v>
      </c>
      <c r="B418" s="22" t="s">
        <v>598</v>
      </c>
      <c r="C418" s="23">
        <v>42689</v>
      </c>
      <c r="D418" s="14" t="s">
        <v>701</v>
      </c>
      <c r="E418" s="5">
        <v>2</v>
      </c>
      <c r="F418" s="5">
        <v>2</v>
      </c>
      <c r="G418" s="5">
        <v>44.5</v>
      </c>
      <c r="H418" s="185"/>
      <c r="I418" s="5">
        <v>44.5</v>
      </c>
      <c r="J418" s="159" t="s">
        <v>445</v>
      </c>
      <c r="K418" s="159"/>
    </row>
    <row r="419" spans="1:11" s="12" customFormat="1" ht="12.75">
      <c r="A419" s="5">
        <v>21</v>
      </c>
      <c r="B419" s="54" t="s">
        <v>454</v>
      </c>
      <c r="C419" s="23">
        <v>42229</v>
      </c>
      <c r="D419" s="17" t="s">
        <v>702</v>
      </c>
      <c r="E419" s="5">
        <v>1</v>
      </c>
      <c r="F419" s="5">
        <v>1</v>
      </c>
      <c r="G419" s="5">
        <v>48.4</v>
      </c>
      <c r="H419" s="185"/>
      <c r="I419" s="5">
        <v>48.4</v>
      </c>
      <c r="J419" s="159" t="s">
        <v>445</v>
      </c>
      <c r="K419" s="159"/>
    </row>
    <row r="420" spans="1:11" s="12" customFormat="1" ht="12.75">
      <c r="A420" s="5">
        <v>22</v>
      </c>
      <c r="B420" s="22" t="s">
        <v>455</v>
      </c>
      <c r="C420" s="23">
        <v>42355</v>
      </c>
      <c r="D420" s="17" t="s">
        <v>703</v>
      </c>
      <c r="E420" s="5">
        <v>5</v>
      </c>
      <c r="F420" s="5">
        <v>5</v>
      </c>
      <c r="G420" s="5">
        <v>29.9</v>
      </c>
      <c r="H420" s="185"/>
      <c r="I420" s="5">
        <v>29.9</v>
      </c>
      <c r="J420" s="159" t="s">
        <v>445</v>
      </c>
      <c r="K420" s="159"/>
    </row>
    <row r="421" spans="1:11" s="12" customFormat="1" ht="12.75">
      <c r="A421" s="5">
        <v>23</v>
      </c>
      <c r="B421" s="22" t="s">
        <v>599</v>
      </c>
      <c r="C421" s="23">
        <v>41236</v>
      </c>
      <c r="D421" s="17" t="s">
        <v>17</v>
      </c>
      <c r="E421" s="5">
        <v>2</v>
      </c>
      <c r="F421" s="5">
        <v>2</v>
      </c>
      <c r="G421" s="5">
        <v>38.7</v>
      </c>
      <c r="H421" s="185"/>
      <c r="I421" s="5">
        <v>38.7</v>
      </c>
      <c r="J421" s="159" t="s">
        <v>445</v>
      </c>
      <c r="K421" s="159"/>
    </row>
    <row r="422" spans="1:11" s="12" customFormat="1" ht="13.5" customHeight="1">
      <c r="A422" s="5">
        <v>24</v>
      </c>
      <c r="B422" s="54" t="s">
        <v>511</v>
      </c>
      <c r="C422" s="23">
        <v>42503</v>
      </c>
      <c r="D422" s="17" t="s">
        <v>704</v>
      </c>
      <c r="E422" s="5">
        <v>4</v>
      </c>
      <c r="F422" s="5">
        <v>4</v>
      </c>
      <c r="G422" s="5">
        <v>40.5</v>
      </c>
      <c r="H422" s="185"/>
      <c r="I422" s="5">
        <v>40.5</v>
      </c>
      <c r="J422" s="159" t="s">
        <v>445</v>
      </c>
      <c r="K422" s="159"/>
    </row>
    <row r="423" spans="1:11" s="12" customFormat="1" ht="12.75">
      <c r="A423" s="5">
        <v>25</v>
      </c>
      <c r="B423" s="22" t="s">
        <v>456</v>
      </c>
      <c r="C423" s="23">
        <v>42445</v>
      </c>
      <c r="D423" s="17" t="s">
        <v>705</v>
      </c>
      <c r="E423" s="5">
        <v>3</v>
      </c>
      <c r="F423" s="5">
        <v>3</v>
      </c>
      <c r="G423" s="5">
        <v>48.4</v>
      </c>
      <c r="H423" s="185"/>
      <c r="I423" s="5">
        <v>48.4</v>
      </c>
      <c r="J423" s="159" t="s">
        <v>445</v>
      </c>
      <c r="K423" s="159"/>
    </row>
    <row r="424" spans="1:11" s="12" customFormat="1" ht="12.75">
      <c r="A424" s="5">
        <v>26</v>
      </c>
      <c r="B424" s="22" t="s">
        <v>512</v>
      </c>
      <c r="C424" s="23">
        <v>41501</v>
      </c>
      <c r="D424" s="17" t="s">
        <v>706</v>
      </c>
      <c r="E424" s="5">
        <v>3</v>
      </c>
      <c r="F424" s="5">
        <v>3</v>
      </c>
      <c r="G424" s="5">
        <v>26.1</v>
      </c>
      <c r="H424" s="185"/>
      <c r="I424" s="5">
        <v>26.1</v>
      </c>
      <c r="J424" s="159" t="s">
        <v>445</v>
      </c>
      <c r="K424" s="159"/>
    </row>
    <row r="425" spans="1:11" s="12" customFormat="1" ht="12.75">
      <c r="A425" s="5">
        <v>27</v>
      </c>
      <c r="B425" s="22" t="s">
        <v>453</v>
      </c>
      <c r="C425" s="23">
        <v>42304</v>
      </c>
      <c r="D425" s="14" t="s">
        <v>707</v>
      </c>
      <c r="E425" s="5">
        <v>1</v>
      </c>
      <c r="F425" s="5">
        <v>1</v>
      </c>
      <c r="G425" s="5">
        <v>27</v>
      </c>
      <c r="H425" s="185"/>
      <c r="I425" s="5">
        <v>27</v>
      </c>
      <c r="J425" s="159" t="s">
        <v>445</v>
      </c>
      <c r="K425" s="159"/>
    </row>
    <row r="426" spans="1:11" s="12" customFormat="1" ht="12.75">
      <c r="A426" s="5">
        <v>28</v>
      </c>
      <c r="B426" s="74" t="s">
        <v>600</v>
      </c>
      <c r="C426" s="23">
        <v>42901</v>
      </c>
      <c r="D426" s="14" t="s">
        <v>166</v>
      </c>
      <c r="E426" s="5">
        <v>1</v>
      </c>
      <c r="F426" s="5">
        <v>1</v>
      </c>
      <c r="G426" s="5" t="s">
        <v>457</v>
      </c>
      <c r="H426" s="185"/>
      <c r="I426" s="5">
        <f>41.4/2</f>
        <v>20.7</v>
      </c>
      <c r="J426" s="159" t="s">
        <v>445</v>
      </c>
      <c r="K426" s="159"/>
    </row>
    <row r="427" spans="1:11" s="12" customFormat="1" ht="12.75">
      <c r="A427" s="5">
        <v>29</v>
      </c>
      <c r="B427" s="74" t="s">
        <v>601</v>
      </c>
      <c r="C427" s="23">
        <v>41005</v>
      </c>
      <c r="D427" s="17" t="s">
        <v>165</v>
      </c>
      <c r="E427" s="5">
        <v>3</v>
      </c>
      <c r="F427" s="5">
        <v>3</v>
      </c>
      <c r="G427" s="5">
        <v>51.6</v>
      </c>
      <c r="H427" s="185"/>
      <c r="I427" s="5">
        <v>51.6</v>
      </c>
      <c r="J427" s="159" t="s">
        <v>445</v>
      </c>
      <c r="K427" s="159"/>
    </row>
    <row r="428" spans="1:11" s="12" customFormat="1" ht="12.75">
      <c r="A428" s="5">
        <v>30</v>
      </c>
      <c r="B428" s="22" t="s">
        <v>509</v>
      </c>
      <c r="C428" s="72">
        <v>42503</v>
      </c>
      <c r="D428" s="17" t="s">
        <v>688</v>
      </c>
      <c r="E428" s="5">
        <v>2</v>
      </c>
      <c r="F428" s="5">
        <v>3</v>
      </c>
      <c r="G428" s="5">
        <v>46.8</v>
      </c>
      <c r="H428" s="185"/>
      <c r="I428" s="5">
        <v>46.8</v>
      </c>
      <c r="J428" s="159" t="s">
        <v>445</v>
      </c>
      <c r="K428" s="159"/>
    </row>
    <row r="429" spans="1:11" s="12" customFormat="1" ht="12.75">
      <c r="A429" s="5">
        <v>31</v>
      </c>
      <c r="B429" s="39" t="s">
        <v>602</v>
      </c>
      <c r="C429" s="23">
        <v>41544</v>
      </c>
      <c r="D429" s="17" t="s">
        <v>708</v>
      </c>
      <c r="E429" s="5">
        <v>3</v>
      </c>
      <c r="F429" s="5">
        <v>4</v>
      </c>
      <c r="G429" s="5">
        <v>37.2</v>
      </c>
      <c r="H429" s="185"/>
      <c r="I429" s="5">
        <v>37.2</v>
      </c>
      <c r="J429" s="159" t="s">
        <v>445</v>
      </c>
      <c r="K429" s="159"/>
    </row>
    <row r="430" spans="1:11" s="12" customFormat="1" ht="12.75">
      <c r="A430" s="5">
        <v>32</v>
      </c>
      <c r="B430" s="39" t="s">
        <v>603</v>
      </c>
      <c r="C430" s="23">
        <v>42535</v>
      </c>
      <c r="D430" s="14" t="s">
        <v>709</v>
      </c>
      <c r="E430" s="5">
        <v>1</v>
      </c>
      <c r="F430" s="5">
        <v>1</v>
      </c>
      <c r="G430" s="5">
        <v>31.6</v>
      </c>
      <c r="H430" s="185"/>
      <c r="I430" s="5">
        <v>31.6</v>
      </c>
      <c r="J430" s="159" t="s">
        <v>445</v>
      </c>
      <c r="K430" s="159"/>
    </row>
    <row r="431" spans="1:11" s="12" customFormat="1" ht="12.75">
      <c r="A431" s="5">
        <v>33</v>
      </c>
      <c r="B431" s="39" t="s">
        <v>620</v>
      </c>
      <c r="C431" s="23">
        <v>42445</v>
      </c>
      <c r="D431" s="17" t="s">
        <v>710</v>
      </c>
      <c r="E431" s="5">
        <v>1</v>
      </c>
      <c r="F431" s="5">
        <v>1</v>
      </c>
      <c r="G431" s="5">
        <v>48.6</v>
      </c>
      <c r="H431" s="185"/>
      <c r="I431" s="5">
        <v>48.6</v>
      </c>
      <c r="J431" s="159" t="s">
        <v>445</v>
      </c>
      <c r="K431" s="159"/>
    </row>
    <row r="432" spans="1:9" s="12" customFormat="1" ht="12.75">
      <c r="A432" s="5">
        <v>34</v>
      </c>
      <c r="B432" s="22" t="s">
        <v>650</v>
      </c>
      <c r="C432" s="23">
        <v>41229</v>
      </c>
      <c r="D432" s="17" t="s">
        <v>378</v>
      </c>
      <c r="E432" s="53">
        <v>2</v>
      </c>
      <c r="F432" s="53">
        <v>2</v>
      </c>
      <c r="G432" s="26">
        <v>28.7</v>
      </c>
      <c r="H432" s="166">
        <v>58502</v>
      </c>
      <c r="I432" s="26">
        <v>28.7</v>
      </c>
    </row>
    <row r="433" spans="1:9" s="12" customFormat="1" ht="12.75">
      <c r="A433" s="5">
        <v>35</v>
      </c>
      <c r="B433" s="22" t="s">
        <v>651</v>
      </c>
      <c r="C433" s="23">
        <v>41229</v>
      </c>
      <c r="D433" s="17" t="s">
        <v>378</v>
      </c>
      <c r="E433" s="53">
        <v>1</v>
      </c>
      <c r="F433" s="53">
        <v>1</v>
      </c>
      <c r="G433" s="26">
        <v>28.3</v>
      </c>
      <c r="H433" s="167"/>
      <c r="I433" s="26">
        <v>28.3</v>
      </c>
    </row>
    <row r="434" spans="1:9" s="12" customFormat="1" ht="12.75">
      <c r="A434" s="5">
        <v>36</v>
      </c>
      <c r="B434" s="22" t="s">
        <v>652</v>
      </c>
      <c r="C434" s="23">
        <v>41229</v>
      </c>
      <c r="D434" s="17" t="s">
        <v>378</v>
      </c>
      <c r="E434" s="53">
        <v>1</v>
      </c>
      <c r="F434" s="53">
        <v>1</v>
      </c>
      <c r="G434" s="26">
        <v>28.6</v>
      </c>
      <c r="H434" s="167"/>
      <c r="I434" s="26">
        <v>28.6</v>
      </c>
    </row>
    <row r="435" spans="1:9" s="12" customFormat="1" ht="12.75">
      <c r="A435" s="5">
        <v>37</v>
      </c>
      <c r="B435" s="22" t="s">
        <v>653</v>
      </c>
      <c r="C435" s="23">
        <v>41229</v>
      </c>
      <c r="D435" s="17" t="s">
        <v>378</v>
      </c>
      <c r="E435" s="53">
        <v>1</v>
      </c>
      <c r="F435" s="53">
        <v>1</v>
      </c>
      <c r="G435" s="26">
        <v>29.2</v>
      </c>
      <c r="H435" s="167"/>
      <c r="I435" s="26">
        <v>29.2</v>
      </c>
    </row>
    <row r="436" spans="1:9" s="12" customFormat="1" ht="12.75">
      <c r="A436" s="5">
        <v>38</v>
      </c>
      <c r="B436" s="22" t="s">
        <v>654</v>
      </c>
      <c r="C436" s="23">
        <v>41229</v>
      </c>
      <c r="D436" s="17" t="s">
        <v>378</v>
      </c>
      <c r="E436" s="53">
        <v>1</v>
      </c>
      <c r="F436" s="53">
        <v>1</v>
      </c>
      <c r="G436" s="26">
        <v>28.3</v>
      </c>
      <c r="H436" s="167"/>
      <c r="I436" s="26">
        <v>28.3</v>
      </c>
    </row>
    <row r="437" spans="1:9" s="12" customFormat="1" ht="12.75">
      <c r="A437" s="5">
        <v>39</v>
      </c>
      <c r="B437" s="22" t="s">
        <v>655</v>
      </c>
      <c r="C437" s="23">
        <v>41229</v>
      </c>
      <c r="D437" s="17" t="s">
        <v>378</v>
      </c>
      <c r="E437" s="53">
        <v>1</v>
      </c>
      <c r="F437" s="53">
        <v>1</v>
      </c>
      <c r="G437" s="26">
        <v>28.9</v>
      </c>
      <c r="H437" s="167"/>
      <c r="I437" s="26">
        <v>28.9</v>
      </c>
    </row>
    <row r="438" spans="1:9" s="12" customFormat="1" ht="12.75">
      <c r="A438" s="5">
        <v>40</v>
      </c>
      <c r="B438" s="22" t="s">
        <v>656</v>
      </c>
      <c r="C438" s="23">
        <v>41229</v>
      </c>
      <c r="D438" s="17" t="s">
        <v>378</v>
      </c>
      <c r="E438" s="53">
        <v>1</v>
      </c>
      <c r="F438" s="53">
        <v>1</v>
      </c>
      <c r="G438" s="26">
        <v>28.5</v>
      </c>
      <c r="H438" s="167"/>
      <c r="I438" s="26">
        <v>28.5</v>
      </c>
    </row>
    <row r="439" spans="1:9" s="12" customFormat="1" ht="12.75">
      <c r="A439" s="5">
        <v>41</v>
      </c>
      <c r="B439" s="22" t="s">
        <v>657</v>
      </c>
      <c r="C439" s="23">
        <v>41229</v>
      </c>
      <c r="D439" s="17" t="s">
        <v>378</v>
      </c>
      <c r="E439" s="53">
        <v>1</v>
      </c>
      <c r="F439" s="53">
        <v>1</v>
      </c>
      <c r="G439" s="26">
        <v>29.1</v>
      </c>
      <c r="H439" s="167"/>
      <c r="I439" s="26">
        <v>29.1</v>
      </c>
    </row>
    <row r="440" spans="1:9" s="12" customFormat="1" ht="12.75">
      <c r="A440" s="5">
        <v>42</v>
      </c>
      <c r="B440" s="22" t="s">
        <v>658</v>
      </c>
      <c r="C440" s="23">
        <v>41229</v>
      </c>
      <c r="D440" s="17" t="s">
        <v>378</v>
      </c>
      <c r="E440" s="53">
        <v>2</v>
      </c>
      <c r="F440" s="53">
        <v>2</v>
      </c>
      <c r="G440" s="26">
        <v>28.4</v>
      </c>
      <c r="H440" s="167"/>
      <c r="I440" s="26">
        <v>28.4</v>
      </c>
    </row>
    <row r="441" spans="1:9" s="12" customFormat="1" ht="12.75">
      <c r="A441" s="5">
        <v>43</v>
      </c>
      <c r="B441" s="22" t="s">
        <v>659</v>
      </c>
      <c r="C441" s="23">
        <v>41229</v>
      </c>
      <c r="D441" s="17" t="s">
        <v>378</v>
      </c>
      <c r="E441" s="53">
        <v>1</v>
      </c>
      <c r="F441" s="53">
        <v>1</v>
      </c>
      <c r="G441" s="26">
        <v>28.4</v>
      </c>
      <c r="H441" s="167"/>
      <c r="I441" s="26">
        <v>28.4</v>
      </c>
    </row>
    <row r="442" spans="1:9" s="12" customFormat="1" ht="12.75">
      <c r="A442" s="5">
        <v>44</v>
      </c>
      <c r="B442" s="22" t="s">
        <v>660</v>
      </c>
      <c r="C442" s="23">
        <v>41229</v>
      </c>
      <c r="D442" s="17" t="s">
        <v>378</v>
      </c>
      <c r="E442" s="53">
        <v>2</v>
      </c>
      <c r="F442" s="53">
        <v>2</v>
      </c>
      <c r="G442" s="26">
        <v>28.3</v>
      </c>
      <c r="H442" s="167"/>
      <c r="I442" s="26">
        <v>28.3</v>
      </c>
    </row>
    <row r="443" spans="1:9" s="12" customFormat="1" ht="12.75">
      <c r="A443" s="5">
        <v>45</v>
      </c>
      <c r="B443" s="22" t="s">
        <v>225</v>
      </c>
      <c r="C443" s="23">
        <v>42229</v>
      </c>
      <c r="D443" s="14" t="s">
        <v>163</v>
      </c>
      <c r="E443" s="53">
        <v>1</v>
      </c>
      <c r="F443" s="53">
        <v>1</v>
      </c>
      <c r="G443" s="26">
        <v>37.6</v>
      </c>
      <c r="H443" s="167"/>
      <c r="I443" s="26">
        <v>37.6</v>
      </c>
    </row>
    <row r="444" spans="1:9" s="12" customFormat="1" ht="12.75">
      <c r="A444" s="5">
        <v>46</v>
      </c>
      <c r="B444" s="22" t="s">
        <v>283</v>
      </c>
      <c r="C444" s="23">
        <v>42229</v>
      </c>
      <c r="D444" s="14" t="s">
        <v>315</v>
      </c>
      <c r="E444" s="53">
        <v>2</v>
      </c>
      <c r="F444" s="53">
        <v>2</v>
      </c>
      <c r="G444" s="26">
        <v>39.4</v>
      </c>
      <c r="H444" s="167"/>
      <c r="I444" s="26">
        <v>39.4</v>
      </c>
    </row>
    <row r="445" spans="1:9" s="12" customFormat="1" ht="12.75">
      <c r="A445" s="5">
        <v>47</v>
      </c>
      <c r="B445" s="22" t="s">
        <v>496</v>
      </c>
      <c r="C445" s="23">
        <v>42115</v>
      </c>
      <c r="D445" s="17" t="s">
        <v>561</v>
      </c>
      <c r="E445" s="53">
        <v>2</v>
      </c>
      <c r="F445" s="53">
        <v>2</v>
      </c>
      <c r="G445" s="26">
        <v>47.4</v>
      </c>
      <c r="H445" s="167"/>
      <c r="I445" s="26">
        <v>47.4</v>
      </c>
    </row>
    <row r="446" spans="1:9" s="12" customFormat="1" ht="12.75">
      <c r="A446" s="5">
        <v>48</v>
      </c>
      <c r="B446" s="22" t="s">
        <v>497</v>
      </c>
      <c r="C446" s="23">
        <v>42115</v>
      </c>
      <c r="D446" s="17" t="s">
        <v>561</v>
      </c>
      <c r="E446" s="53">
        <v>1</v>
      </c>
      <c r="F446" s="53">
        <v>1</v>
      </c>
      <c r="G446" s="26">
        <v>47.9</v>
      </c>
      <c r="H446" s="167"/>
      <c r="I446" s="26">
        <v>47.9</v>
      </c>
    </row>
    <row r="447" spans="1:9" s="12" customFormat="1" ht="12.75">
      <c r="A447" s="5">
        <v>49</v>
      </c>
      <c r="B447" s="22" t="s">
        <v>498</v>
      </c>
      <c r="C447" s="23">
        <v>42115</v>
      </c>
      <c r="D447" s="17" t="s">
        <v>561</v>
      </c>
      <c r="E447" s="53">
        <v>1</v>
      </c>
      <c r="F447" s="53">
        <v>1</v>
      </c>
      <c r="G447" s="26">
        <v>50.3</v>
      </c>
      <c r="H447" s="167"/>
      <c r="I447" s="26">
        <v>50.3</v>
      </c>
    </row>
    <row r="448" spans="1:9" s="12" customFormat="1" ht="12.75">
      <c r="A448" s="5">
        <v>50</v>
      </c>
      <c r="B448" s="22" t="s">
        <v>499</v>
      </c>
      <c r="C448" s="23">
        <v>42115</v>
      </c>
      <c r="D448" s="17" t="s">
        <v>561</v>
      </c>
      <c r="E448" s="53">
        <v>1</v>
      </c>
      <c r="F448" s="53">
        <v>1</v>
      </c>
      <c r="G448" s="26">
        <v>49.5</v>
      </c>
      <c r="H448" s="167"/>
      <c r="I448" s="26">
        <v>49.5</v>
      </c>
    </row>
    <row r="449" spans="1:9" s="12" customFormat="1" ht="12.75">
      <c r="A449" s="5">
        <v>51</v>
      </c>
      <c r="B449" s="22" t="s">
        <v>500</v>
      </c>
      <c r="C449" s="23">
        <v>42115</v>
      </c>
      <c r="D449" s="17" t="s">
        <v>561</v>
      </c>
      <c r="E449" s="53">
        <v>4</v>
      </c>
      <c r="F449" s="53">
        <v>4</v>
      </c>
      <c r="G449" s="26">
        <v>48.1</v>
      </c>
      <c r="H449" s="167"/>
      <c r="I449" s="26">
        <v>48.1</v>
      </c>
    </row>
    <row r="450" spans="1:9" s="12" customFormat="1" ht="12" customHeight="1">
      <c r="A450" s="5">
        <v>52</v>
      </c>
      <c r="B450" s="22" t="s">
        <v>501</v>
      </c>
      <c r="C450" s="23">
        <v>42115</v>
      </c>
      <c r="D450" s="17" t="s">
        <v>561</v>
      </c>
      <c r="E450" s="53">
        <v>1</v>
      </c>
      <c r="F450" s="53">
        <v>1</v>
      </c>
      <c r="G450" s="26">
        <v>50.4</v>
      </c>
      <c r="H450" s="167"/>
      <c r="I450" s="26">
        <v>50.4</v>
      </c>
    </row>
    <row r="451" spans="1:9" s="12" customFormat="1" ht="12.75">
      <c r="A451" s="5">
        <v>53</v>
      </c>
      <c r="B451" s="54" t="s">
        <v>502</v>
      </c>
      <c r="C451" s="23">
        <v>42068</v>
      </c>
      <c r="D451" s="17" t="s">
        <v>562</v>
      </c>
      <c r="E451" s="53">
        <v>1</v>
      </c>
      <c r="F451" s="53">
        <v>1</v>
      </c>
      <c r="G451" s="26">
        <v>50.4</v>
      </c>
      <c r="H451" s="167"/>
      <c r="I451" s="26">
        <v>50.4</v>
      </c>
    </row>
    <row r="452" spans="1:9" s="12" customFormat="1" ht="12.75">
      <c r="A452" s="5">
        <v>54</v>
      </c>
      <c r="B452" s="54" t="s">
        <v>503</v>
      </c>
      <c r="C452" s="23">
        <v>42068</v>
      </c>
      <c r="D452" s="17" t="s">
        <v>562</v>
      </c>
      <c r="E452" s="53">
        <v>1</v>
      </c>
      <c r="F452" s="53">
        <v>1</v>
      </c>
      <c r="G452" s="26">
        <v>47.8</v>
      </c>
      <c r="H452" s="167"/>
      <c r="I452" s="26">
        <v>47.8</v>
      </c>
    </row>
    <row r="453" spans="1:9" s="12" customFormat="1" ht="12.75">
      <c r="A453" s="5">
        <v>55</v>
      </c>
      <c r="B453" s="54" t="s">
        <v>504</v>
      </c>
      <c r="C453" s="23">
        <v>42068</v>
      </c>
      <c r="D453" s="17" t="s">
        <v>562</v>
      </c>
      <c r="E453" s="53">
        <v>2</v>
      </c>
      <c r="F453" s="53">
        <v>2</v>
      </c>
      <c r="G453" s="26">
        <v>47.6</v>
      </c>
      <c r="H453" s="167"/>
      <c r="I453" s="26">
        <v>47.6</v>
      </c>
    </row>
    <row r="454" spans="1:9" s="12" customFormat="1" ht="12.75">
      <c r="A454" s="5">
        <v>56</v>
      </c>
      <c r="B454" s="54" t="s">
        <v>505</v>
      </c>
      <c r="C454" s="23">
        <v>42068</v>
      </c>
      <c r="D454" s="17" t="s">
        <v>562</v>
      </c>
      <c r="E454" s="53">
        <v>1</v>
      </c>
      <c r="F454" s="53">
        <v>1</v>
      </c>
      <c r="G454" s="26">
        <v>50.3</v>
      </c>
      <c r="H454" s="167"/>
      <c r="I454" s="26">
        <v>50.3</v>
      </c>
    </row>
    <row r="455" spans="1:9" s="12" customFormat="1" ht="12.75">
      <c r="A455" s="5">
        <v>57</v>
      </c>
      <c r="B455" s="54" t="s">
        <v>506</v>
      </c>
      <c r="C455" s="23">
        <v>42068</v>
      </c>
      <c r="D455" s="17" t="s">
        <v>562</v>
      </c>
      <c r="E455" s="53">
        <v>2</v>
      </c>
      <c r="F455" s="53">
        <v>2</v>
      </c>
      <c r="G455" s="26">
        <v>64.2</v>
      </c>
      <c r="H455" s="167"/>
      <c r="I455" s="26">
        <v>64.2</v>
      </c>
    </row>
    <row r="456" spans="1:9" s="12" customFormat="1" ht="12.75">
      <c r="A456" s="5">
        <v>58</v>
      </c>
      <c r="B456" s="54" t="s">
        <v>576</v>
      </c>
      <c r="C456" s="23">
        <v>42115</v>
      </c>
      <c r="D456" s="14" t="s">
        <v>563</v>
      </c>
      <c r="E456" s="3">
        <v>1</v>
      </c>
      <c r="F456" s="3">
        <v>1</v>
      </c>
      <c r="G456" s="3">
        <v>63.4</v>
      </c>
      <c r="H456" s="167"/>
      <c r="I456" s="3">
        <v>63.4</v>
      </c>
    </row>
    <row r="457" spans="1:9" s="12" customFormat="1" ht="12.75">
      <c r="A457" s="5">
        <v>59</v>
      </c>
      <c r="B457" s="54" t="s">
        <v>577</v>
      </c>
      <c r="C457" s="23">
        <v>42115</v>
      </c>
      <c r="D457" s="14" t="s">
        <v>563</v>
      </c>
      <c r="E457" s="3">
        <v>1</v>
      </c>
      <c r="F457" s="3">
        <v>1</v>
      </c>
      <c r="G457" s="3">
        <v>48.1</v>
      </c>
      <c r="H457" s="167"/>
      <c r="I457" s="3">
        <v>48.1</v>
      </c>
    </row>
    <row r="458" spans="1:9" s="12" customFormat="1" ht="12.75">
      <c r="A458" s="5">
        <v>60</v>
      </c>
      <c r="B458" s="54" t="s">
        <v>507</v>
      </c>
      <c r="C458" s="23">
        <v>42115</v>
      </c>
      <c r="D458" s="17" t="s">
        <v>563</v>
      </c>
      <c r="E458" s="53">
        <v>3</v>
      </c>
      <c r="F458" s="53">
        <v>3</v>
      </c>
      <c r="G458" s="26">
        <v>49.2</v>
      </c>
      <c r="H458" s="167"/>
      <c r="I458" s="26">
        <v>49.2</v>
      </c>
    </row>
    <row r="459" spans="1:9" s="12" customFormat="1" ht="12.75">
      <c r="A459" s="5">
        <v>61</v>
      </c>
      <c r="B459" s="54" t="s">
        <v>508</v>
      </c>
      <c r="C459" s="23">
        <v>41698</v>
      </c>
      <c r="D459" s="17" t="s">
        <v>564</v>
      </c>
      <c r="E459" s="53">
        <v>3</v>
      </c>
      <c r="F459" s="53">
        <v>3</v>
      </c>
      <c r="G459" s="26">
        <v>40.9</v>
      </c>
      <c r="H459" s="167"/>
      <c r="I459" s="26">
        <v>40.9</v>
      </c>
    </row>
    <row r="460" spans="1:9" s="12" customFormat="1" ht="12.75">
      <c r="A460" s="5">
        <v>62</v>
      </c>
      <c r="B460" s="54" t="s">
        <v>514</v>
      </c>
      <c r="C460" s="23">
        <v>41698</v>
      </c>
      <c r="D460" s="17" t="s">
        <v>564</v>
      </c>
      <c r="E460" s="53">
        <v>1</v>
      </c>
      <c r="F460" s="53">
        <v>1</v>
      </c>
      <c r="G460" s="26">
        <v>20.7</v>
      </c>
      <c r="H460" s="167"/>
      <c r="I460" s="26">
        <v>20.7</v>
      </c>
    </row>
    <row r="461" spans="1:9" s="12" customFormat="1" ht="12.75">
      <c r="A461" s="5">
        <v>63</v>
      </c>
      <c r="B461" s="54" t="s">
        <v>515</v>
      </c>
      <c r="C461" s="23">
        <v>41698</v>
      </c>
      <c r="D461" s="17" t="s">
        <v>564</v>
      </c>
      <c r="E461" s="53">
        <v>1</v>
      </c>
      <c r="F461" s="53">
        <v>1</v>
      </c>
      <c r="G461" s="26">
        <v>13.8</v>
      </c>
      <c r="H461" s="167"/>
      <c r="I461" s="26">
        <v>13.8</v>
      </c>
    </row>
    <row r="462" spans="1:9" s="12" customFormat="1" ht="12.75">
      <c r="A462" s="5">
        <v>64</v>
      </c>
      <c r="B462" s="22" t="s">
        <v>284</v>
      </c>
      <c r="C462" s="31">
        <v>41838</v>
      </c>
      <c r="D462" s="29" t="s">
        <v>60</v>
      </c>
      <c r="E462" s="53">
        <v>4</v>
      </c>
      <c r="F462" s="53">
        <v>4</v>
      </c>
      <c r="G462" s="26">
        <v>39.3</v>
      </c>
      <c r="H462" s="167"/>
      <c r="I462" s="26">
        <v>39.3</v>
      </c>
    </row>
    <row r="463" spans="1:9" s="12" customFormat="1" ht="12.75">
      <c r="A463" s="5">
        <v>65</v>
      </c>
      <c r="B463" s="22" t="s">
        <v>516</v>
      </c>
      <c r="C463" s="72">
        <v>41872</v>
      </c>
      <c r="D463" s="14" t="s">
        <v>565</v>
      </c>
      <c r="E463" s="53">
        <v>2</v>
      </c>
      <c r="F463" s="53">
        <v>2</v>
      </c>
      <c r="G463" s="26">
        <v>36.8</v>
      </c>
      <c r="H463" s="167"/>
      <c r="I463" s="26">
        <v>36.8</v>
      </c>
    </row>
    <row r="464" spans="1:9" s="12" customFormat="1" ht="12.75">
      <c r="A464" s="5">
        <v>66</v>
      </c>
      <c r="B464" s="22" t="s">
        <v>517</v>
      </c>
      <c r="C464" s="72">
        <v>41872</v>
      </c>
      <c r="D464" s="14" t="s">
        <v>565</v>
      </c>
      <c r="E464" s="53">
        <v>1</v>
      </c>
      <c r="F464" s="53">
        <v>1</v>
      </c>
      <c r="G464" s="26">
        <v>20.7</v>
      </c>
      <c r="H464" s="167"/>
      <c r="I464" s="26">
        <v>20.7</v>
      </c>
    </row>
    <row r="465" spans="1:9" s="12" customFormat="1" ht="12.75">
      <c r="A465" s="5">
        <v>67</v>
      </c>
      <c r="B465" s="22" t="s">
        <v>518</v>
      </c>
      <c r="C465" s="72">
        <v>41872</v>
      </c>
      <c r="D465" s="14" t="s">
        <v>565</v>
      </c>
      <c r="E465" s="53">
        <v>1</v>
      </c>
      <c r="F465" s="53">
        <v>1</v>
      </c>
      <c r="G465" s="26">
        <v>40</v>
      </c>
      <c r="H465" s="167"/>
      <c r="I465" s="26">
        <v>40</v>
      </c>
    </row>
    <row r="466" spans="1:9" s="12" customFormat="1" ht="12.75">
      <c r="A466" s="5">
        <v>68</v>
      </c>
      <c r="B466" s="22" t="s">
        <v>519</v>
      </c>
      <c r="C466" s="72">
        <v>41872</v>
      </c>
      <c r="D466" s="14" t="s">
        <v>565</v>
      </c>
      <c r="E466" s="53">
        <v>3</v>
      </c>
      <c r="F466" s="53">
        <v>3</v>
      </c>
      <c r="G466" s="26">
        <v>57.1</v>
      </c>
      <c r="H466" s="167"/>
      <c r="I466" s="26">
        <v>57.1</v>
      </c>
    </row>
    <row r="467" spans="1:9" s="12" customFormat="1" ht="12.75">
      <c r="A467" s="5">
        <v>69</v>
      </c>
      <c r="B467" s="22" t="s">
        <v>520</v>
      </c>
      <c r="C467" s="72">
        <v>41872</v>
      </c>
      <c r="D467" s="14" t="s">
        <v>565</v>
      </c>
      <c r="E467" s="53">
        <v>1</v>
      </c>
      <c r="F467" s="53">
        <v>1</v>
      </c>
      <c r="G467" s="26">
        <v>40</v>
      </c>
      <c r="H467" s="167"/>
      <c r="I467" s="26">
        <v>40</v>
      </c>
    </row>
    <row r="468" spans="1:9" s="12" customFormat="1" ht="12.75">
      <c r="A468" s="5">
        <v>70</v>
      </c>
      <c r="B468" s="22" t="s">
        <v>521</v>
      </c>
      <c r="C468" s="23">
        <v>42115</v>
      </c>
      <c r="D468" s="17" t="s">
        <v>566</v>
      </c>
      <c r="E468" s="53">
        <v>2</v>
      </c>
      <c r="F468" s="53">
        <v>2</v>
      </c>
      <c r="G468" s="26">
        <v>45.5</v>
      </c>
      <c r="H468" s="167"/>
      <c r="I468" s="26">
        <v>45.5</v>
      </c>
    </row>
    <row r="469" spans="1:9" s="12" customFormat="1" ht="12.75">
      <c r="A469" s="5">
        <v>71</v>
      </c>
      <c r="B469" s="22" t="s">
        <v>522</v>
      </c>
      <c r="C469" s="23">
        <v>42115</v>
      </c>
      <c r="D469" s="17" t="s">
        <v>566</v>
      </c>
      <c r="E469" s="53">
        <v>1</v>
      </c>
      <c r="F469" s="53">
        <v>1</v>
      </c>
      <c r="G469" s="26">
        <v>24.5</v>
      </c>
      <c r="H469" s="167"/>
      <c r="I469" s="26">
        <v>24.5</v>
      </c>
    </row>
    <row r="470" spans="1:9" s="12" customFormat="1" ht="12.75">
      <c r="A470" s="5">
        <v>72</v>
      </c>
      <c r="B470" s="22" t="s">
        <v>523</v>
      </c>
      <c r="C470" s="23">
        <v>42115</v>
      </c>
      <c r="D470" s="17" t="s">
        <v>566</v>
      </c>
      <c r="E470" s="53">
        <v>2</v>
      </c>
      <c r="F470" s="53">
        <v>2</v>
      </c>
      <c r="G470" s="26">
        <v>45.2</v>
      </c>
      <c r="H470" s="167"/>
      <c r="I470" s="26">
        <v>45.2</v>
      </c>
    </row>
    <row r="471" spans="1:9" s="12" customFormat="1" ht="12.75">
      <c r="A471" s="5">
        <v>73</v>
      </c>
      <c r="B471" s="22" t="s">
        <v>524</v>
      </c>
      <c r="C471" s="23">
        <v>42115</v>
      </c>
      <c r="D471" s="17" t="s">
        <v>566</v>
      </c>
      <c r="E471" s="53">
        <v>3</v>
      </c>
      <c r="F471" s="53">
        <v>3</v>
      </c>
      <c r="G471" s="26">
        <v>42.5</v>
      </c>
      <c r="H471" s="167"/>
      <c r="I471" s="26">
        <v>42.5</v>
      </c>
    </row>
    <row r="472" spans="1:9" s="12" customFormat="1" ht="12.75">
      <c r="A472" s="5">
        <v>74</v>
      </c>
      <c r="B472" s="22" t="s">
        <v>525</v>
      </c>
      <c r="C472" s="23">
        <v>42115</v>
      </c>
      <c r="D472" s="17" t="s">
        <v>566</v>
      </c>
      <c r="E472" s="53">
        <v>1</v>
      </c>
      <c r="F472" s="53">
        <v>1</v>
      </c>
      <c r="G472" s="26">
        <v>45.9</v>
      </c>
      <c r="H472" s="167"/>
      <c r="I472" s="26">
        <v>45.9</v>
      </c>
    </row>
    <row r="473" spans="1:9" s="12" customFormat="1" ht="12.75">
      <c r="A473" s="5">
        <v>75</v>
      </c>
      <c r="B473" s="22" t="s">
        <v>526</v>
      </c>
      <c r="C473" s="23">
        <v>42115</v>
      </c>
      <c r="D473" s="17" t="s">
        <v>567</v>
      </c>
      <c r="E473" s="53">
        <v>1</v>
      </c>
      <c r="F473" s="53">
        <v>1</v>
      </c>
      <c r="G473" s="26">
        <v>45.6</v>
      </c>
      <c r="H473" s="167"/>
      <c r="I473" s="26">
        <v>45.6</v>
      </c>
    </row>
    <row r="474" spans="1:9" s="12" customFormat="1" ht="12.75">
      <c r="A474" s="5">
        <v>76</v>
      </c>
      <c r="B474" s="22" t="s">
        <v>527</v>
      </c>
      <c r="C474" s="23">
        <v>42115</v>
      </c>
      <c r="D474" s="17" t="s">
        <v>567</v>
      </c>
      <c r="E474" s="53">
        <v>3</v>
      </c>
      <c r="F474" s="53">
        <v>3</v>
      </c>
      <c r="G474" s="26">
        <v>46</v>
      </c>
      <c r="H474" s="167"/>
      <c r="I474" s="26">
        <v>46</v>
      </c>
    </row>
    <row r="475" spans="1:9" s="12" customFormat="1" ht="12.75">
      <c r="A475" s="5">
        <v>77</v>
      </c>
      <c r="B475" s="22" t="s">
        <v>618</v>
      </c>
      <c r="C475" s="23">
        <v>42115</v>
      </c>
      <c r="D475" s="17" t="s">
        <v>567</v>
      </c>
      <c r="E475" s="53">
        <v>7</v>
      </c>
      <c r="F475" s="53">
        <v>7</v>
      </c>
      <c r="G475" s="26">
        <v>59.6</v>
      </c>
      <c r="H475" s="167"/>
      <c r="I475" s="26">
        <v>59.6</v>
      </c>
    </row>
    <row r="476" spans="1:9" s="12" customFormat="1" ht="12.75">
      <c r="A476" s="5">
        <v>78</v>
      </c>
      <c r="B476" s="22" t="s">
        <v>291</v>
      </c>
      <c r="C476" s="23">
        <v>41383</v>
      </c>
      <c r="D476" s="14" t="s">
        <v>167</v>
      </c>
      <c r="E476" s="53">
        <v>1</v>
      </c>
      <c r="F476" s="53">
        <v>1</v>
      </c>
      <c r="G476" s="26">
        <v>32.7</v>
      </c>
      <c r="H476" s="167"/>
      <c r="I476" s="26">
        <v>32.7</v>
      </c>
    </row>
    <row r="477" spans="1:9" s="12" customFormat="1" ht="12.75">
      <c r="A477" s="5">
        <v>79</v>
      </c>
      <c r="B477" s="22" t="s">
        <v>491</v>
      </c>
      <c r="C477" s="23">
        <v>41236</v>
      </c>
      <c r="D477" s="17" t="s">
        <v>560</v>
      </c>
      <c r="E477" s="53">
        <v>3</v>
      </c>
      <c r="F477" s="53">
        <v>3</v>
      </c>
      <c r="G477" s="26">
        <v>35</v>
      </c>
      <c r="H477" s="167"/>
      <c r="I477" s="26">
        <v>35</v>
      </c>
    </row>
    <row r="478" spans="1:9" s="12" customFormat="1" ht="12.75">
      <c r="A478" s="5">
        <v>80</v>
      </c>
      <c r="B478" s="22" t="s">
        <v>494</v>
      </c>
      <c r="C478" s="23">
        <v>41236</v>
      </c>
      <c r="D478" s="17" t="s">
        <v>560</v>
      </c>
      <c r="E478" s="53">
        <v>1</v>
      </c>
      <c r="F478" s="53">
        <v>1</v>
      </c>
      <c r="G478" s="26">
        <v>26.4</v>
      </c>
      <c r="H478" s="167"/>
      <c r="I478" s="26">
        <v>26.4</v>
      </c>
    </row>
    <row r="479" spans="1:9" s="12" customFormat="1" ht="12.75">
      <c r="A479" s="5">
        <v>81</v>
      </c>
      <c r="B479" s="22" t="s">
        <v>495</v>
      </c>
      <c r="C479" s="23">
        <v>41236</v>
      </c>
      <c r="D479" s="17" t="s">
        <v>560</v>
      </c>
      <c r="E479" s="53">
        <v>2</v>
      </c>
      <c r="F479" s="53">
        <v>2</v>
      </c>
      <c r="G479" s="26">
        <v>35.8</v>
      </c>
      <c r="H479" s="167"/>
      <c r="I479" s="26">
        <v>35.8</v>
      </c>
    </row>
    <row r="480" spans="1:9" s="12" customFormat="1" ht="12.75">
      <c r="A480" s="5">
        <v>82</v>
      </c>
      <c r="B480" s="22" t="s">
        <v>493</v>
      </c>
      <c r="C480" s="23">
        <v>41236</v>
      </c>
      <c r="D480" s="17" t="s">
        <v>560</v>
      </c>
      <c r="E480" s="53">
        <v>1</v>
      </c>
      <c r="F480" s="53">
        <v>1</v>
      </c>
      <c r="G480" s="26">
        <v>27.5</v>
      </c>
      <c r="H480" s="167"/>
      <c r="I480" s="26">
        <v>27.5</v>
      </c>
    </row>
    <row r="481" spans="1:9" s="12" customFormat="1" ht="12.75">
      <c r="A481" s="5">
        <v>83</v>
      </c>
      <c r="B481" s="22" t="s">
        <v>490</v>
      </c>
      <c r="C481" s="23">
        <v>41236</v>
      </c>
      <c r="D481" s="17" t="s">
        <v>560</v>
      </c>
      <c r="E481" s="53">
        <v>2</v>
      </c>
      <c r="F481" s="53">
        <v>2</v>
      </c>
      <c r="G481" s="26">
        <v>35.1</v>
      </c>
      <c r="H481" s="167"/>
      <c r="I481" s="26">
        <v>35.1</v>
      </c>
    </row>
    <row r="482" spans="1:9" s="12" customFormat="1" ht="12.75">
      <c r="A482" s="5">
        <v>84</v>
      </c>
      <c r="B482" s="22" t="s">
        <v>555</v>
      </c>
      <c r="C482" s="23">
        <v>41586</v>
      </c>
      <c r="D482" s="17" t="s">
        <v>568</v>
      </c>
      <c r="E482" s="53">
        <v>1</v>
      </c>
      <c r="F482" s="53">
        <v>1</v>
      </c>
      <c r="G482" s="26">
        <v>53.6</v>
      </c>
      <c r="H482" s="167"/>
      <c r="I482" s="26">
        <v>53.6</v>
      </c>
    </row>
    <row r="483" spans="1:9" s="12" customFormat="1" ht="12.75">
      <c r="A483" s="5">
        <v>85</v>
      </c>
      <c r="B483" s="22" t="s">
        <v>294</v>
      </c>
      <c r="C483" s="23">
        <v>41586</v>
      </c>
      <c r="D483" s="17" t="s">
        <v>556</v>
      </c>
      <c r="E483" s="53">
        <v>1</v>
      </c>
      <c r="F483" s="53">
        <v>1</v>
      </c>
      <c r="G483" s="26">
        <v>42.7</v>
      </c>
      <c r="H483" s="167"/>
      <c r="I483" s="26">
        <v>42.7</v>
      </c>
    </row>
    <row r="484" spans="1:10" s="12" customFormat="1" ht="12.75">
      <c r="A484" s="5">
        <v>86</v>
      </c>
      <c r="B484" s="22" t="s">
        <v>575</v>
      </c>
      <c r="C484" s="23">
        <v>41041</v>
      </c>
      <c r="D484" s="14" t="s">
        <v>168</v>
      </c>
      <c r="E484" s="53">
        <v>1</v>
      </c>
      <c r="F484" s="53">
        <v>1</v>
      </c>
      <c r="G484" s="26">
        <v>51.8</v>
      </c>
      <c r="H484" s="167"/>
      <c r="I484" s="26">
        <v>51.8</v>
      </c>
      <c r="J484" s="12" t="s">
        <v>513</v>
      </c>
    </row>
    <row r="485" spans="1:9" s="12" customFormat="1" ht="12.75">
      <c r="A485" s="5">
        <v>87</v>
      </c>
      <c r="B485" s="22" t="s">
        <v>617</v>
      </c>
      <c r="C485" s="23">
        <v>41236</v>
      </c>
      <c r="D485" s="14" t="s">
        <v>569</v>
      </c>
      <c r="E485" s="53">
        <v>1</v>
      </c>
      <c r="F485" s="53">
        <v>1</v>
      </c>
      <c r="G485" s="26">
        <v>19.57</v>
      </c>
      <c r="H485" s="167"/>
      <c r="I485" s="26">
        <v>19.57</v>
      </c>
    </row>
    <row r="486" spans="1:9" s="12" customFormat="1" ht="12.75">
      <c r="A486" s="5">
        <v>88</v>
      </c>
      <c r="B486" s="22" t="s">
        <v>617</v>
      </c>
      <c r="C486" s="23">
        <v>41236</v>
      </c>
      <c r="D486" s="14" t="s">
        <v>569</v>
      </c>
      <c r="E486" s="53">
        <v>1</v>
      </c>
      <c r="F486" s="53">
        <v>1</v>
      </c>
      <c r="G486" s="26">
        <v>19.56</v>
      </c>
      <c r="H486" s="167"/>
      <c r="I486" s="26">
        <v>19.56</v>
      </c>
    </row>
    <row r="487" spans="1:9" s="12" customFormat="1" ht="12.75">
      <c r="A487" s="5">
        <v>89</v>
      </c>
      <c r="B487" s="22" t="s">
        <v>528</v>
      </c>
      <c r="C487" s="23">
        <v>41236</v>
      </c>
      <c r="D487" s="14" t="s">
        <v>569</v>
      </c>
      <c r="E487" s="53">
        <v>1</v>
      </c>
      <c r="F487" s="53">
        <v>1</v>
      </c>
      <c r="G487" s="26">
        <v>23.27</v>
      </c>
      <c r="H487" s="167"/>
      <c r="I487" s="26">
        <v>23.27</v>
      </c>
    </row>
    <row r="488" spans="1:9" s="12" customFormat="1" ht="12.75">
      <c r="A488" s="5">
        <v>90</v>
      </c>
      <c r="B488" s="22" t="s">
        <v>528</v>
      </c>
      <c r="C488" s="23">
        <v>41236</v>
      </c>
      <c r="D488" s="14" t="s">
        <v>569</v>
      </c>
      <c r="E488" s="53">
        <v>1</v>
      </c>
      <c r="F488" s="53">
        <v>1</v>
      </c>
      <c r="G488" s="26">
        <v>45.74</v>
      </c>
      <c r="H488" s="167"/>
      <c r="I488" s="26">
        <v>45.74</v>
      </c>
    </row>
    <row r="489" spans="1:9" s="12" customFormat="1" ht="12.75">
      <c r="A489" s="5">
        <v>91</v>
      </c>
      <c r="B489" s="22" t="s">
        <v>529</v>
      </c>
      <c r="C489" s="23">
        <v>41306</v>
      </c>
      <c r="D489" s="14" t="s">
        <v>570</v>
      </c>
      <c r="E489" s="53">
        <v>1</v>
      </c>
      <c r="F489" s="53">
        <v>1</v>
      </c>
      <c r="G489" s="26">
        <v>27.1</v>
      </c>
      <c r="H489" s="167"/>
      <c r="I489" s="26">
        <v>27.1</v>
      </c>
    </row>
    <row r="490" spans="1:9" s="12" customFormat="1" ht="12.75">
      <c r="A490" s="5">
        <v>92</v>
      </c>
      <c r="B490" s="22" t="s">
        <v>530</v>
      </c>
      <c r="C490" s="23">
        <v>41306</v>
      </c>
      <c r="D490" s="14" t="s">
        <v>570</v>
      </c>
      <c r="E490" s="53">
        <v>1</v>
      </c>
      <c r="F490" s="53">
        <v>1</v>
      </c>
      <c r="G490" s="26">
        <v>24.8</v>
      </c>
      <c r="H490" s="167"/>
      <c r="I490" s="26">
        <v>24.8</v>
      </c>
    </row>
    <row r="491" spans="1:9" s="12" customFormat="1" ht="12.75">
      <c r="A491" s="5">
        <v>93</v>
      </c>
      <c r="B491" s="22" t="s">
        <v>531</v>
      </c>
      <c r="C491" s="23">
        <v>41229</v>
      </c>
      <c r="D491" s="14" t="s">
        <v>571</v>
      </c>
      <c r="E491" s="53">
        <v>1</v>
      </c>
      <c r="F491" s="53">
        <v>1</v>
      </c>
      <c r="G491" s="26">
        <v>24.2</v>
      </c>
      <c r="H491" s="167"/>
      <c r="I491" s="26">
        <v>24.2</v>
      </c>
    </row>
    <row r="492" spans="1:9" s="12" customFormat="1" ht="12.75">
      <c r="A492" s="5">
        <v>94</v>
      </c>
      <c r="B492" s="22" t="s">
        <v>532</v>
      </c>
      <c r="C492" s="23">
        <v>41229</v>
      </c>
      <c r="D492" s="14" t="s">
        <v>571</v>
      </c>
      <c r="E492" s="53">
        <v>1</v>
      </c>
      <c r="F492" s="53">
        <v>1</v>
      </c>
      <c r="G492" s="26">
        <v>19</v>
      </c>
      <c r="H492" s="167"/>
      <c r="I492" s="26">
        <v>19</v>
      </c>
    </row>
    <row r="493" spans="1:9" s="12" customFormat="1" ht="12.75">
      <c r="A493" s="5">
        <v>95</v>
      </c>
      <c r="B493" s="22" t="s">
        <v>533</v>
      </c>
      <c r="C493" s="23">
        <v>41229</v>
      </c>
      <c r="D493" s="14" t="s">
        <v>571</v>
      </c>
      <c r="E493" s="53">
        <v>1</v>
      </c>
      <c r="F493" s="53">
        <v>1</v>
      </c>
      <c r="G493" s="26">
        <v>23.9</v>
      </c>
      <c r="H493" s="167"/>
      <c r="I493" s="26">
        <v>23.9</v>
      </c>
    </row>
    <row r="494" spans="1:9" s="12" customFormat="1" ht="12.75">
      <c r="A494" s="5">
        <v>96</v>
      </c>
      <c r="B494" s="22" t="s">
        <v>480</v>
      </c>
      <c r="C494" s="23">
        <v>41501</v>
      </c>
      <c r="D494" s="17" t="s">
        <v>557</v>
      </c>
      <c r="E494" s="53">
        <v>2</v>
      </c>
      <c r="F494" s="53">
        <v>2</v>
      </c>
      <c r="G494" s="26">
        <v>39.6</v>
      </c>
      <c r="H494" s="167"/>
      <c r="I494" s="26">
        <v>39.6</v>
      </c>
    </row>
    <row r="495" spans="1:9" s="12" customFormat="1" ht="12.75">
      <c r="A495" s="5">
        <v>97</v>
      </c>
      <c r="B495" s="22" t="s">
        <v>481</v>
      </c>
      <c r="C495" s="23">
        <v>41501</v>
      </c>
      <c r="D495" s="17" t="s">
        <v>557</v>
      </c>
      <c r="E495" s="53">
        <v>1</v>
      </c>
      <c r="F495" s="53">
        <v>1</v>
      </c>
      <c r="G495" s="26">
        <v>40.9</v>
      </c>
      <c r="H495" s="167"/>
      <c r="I495" s="26">
        <v>40.9</v>
      </c>
    </row>
    <row r="496" spans="1:9" s="12" customFormat="1" ht="12.75">
      <c r="A496" s="5">
        <v>98</v>
      </c>
      <c r="B496" s="22" t="s">
        <v>482</v>
      </c>
      <c r="C496" s="23">
        <v>41501</v>
      </c>
      <c r="D496" s="17" t="s">
        <v>557</v>
      </c>
      <c r="E496" s="53">
        <v>1</v>
      </c>
      <c r="F496" s="53">
        <v>1</v>
      </c>
      <c r="G496" s="26">
        <v>39.7</v>
      </c>
      <c r="H496" s="167"/>
      <c r="I496" s="26">
        <v>39.7</v>
      </c>
    </row>
    <row r="497" spans="1:9" s="12" customFormat="1" ht="12.75">
      <c r="A497" s="5">
        <v>99</v>
      </c>
      <c r="B497" s="22" t="s">
        <v>483</v>
      </c>
      <c r="C497" s="23">
        <v>41501</v>
      </c>
      <c r="D497" s="17" t="s">
        <v>557</v>
      </c>
      <c r="E497" s="53">
        <v>2</v>
      </c>
      <c r="F497" s="53">
        <v>2</v>
      </c>
      <c r="G497" s="26">
        <v>39.2</v>
      </c>
      <c r="H497" s="167"/>
      <c r="I497" s="26">
        <v>39.2</v>
      </c>
    </row>
    <row r="498" spans="1:9" s="12" customFormat="1" ht="12.75">
      <c r="A498" s="5">
        <v>100</v>
      </c>
      <c r="B498" s="22" t="s">
        <v>484</v>
      </c>
      <c r="C498" s="23">
        <v>41501</v>
      </c>
      <c r="D498" s="17" t="s">
        <v>557</v>
      </c>
      <c r="E498" s="53">
        <v>2</v>
      </c>
      <c r="F498" s="53">
        <v>2</v>
      </c>
      <c r="G498" s="26">
        <v>40.2</v>
      </c>
      <c r="H498" s="167"/>
      <c r="I498" s="26">
        <v>40.2</v>
      </c>
    </row>
    <row r="499" spans="1:9" s="12" customFormat="1" ht="12.75">
      <c r="A499" s="5">
        <v>101</v>
      </c>
      <c r="B499" s="22" t="s">
        <v>485</v>
      </c>
      <c r="C499" s="23">
        <v>41586</v>
      </c>
      <c r="D499" s="17" t="s">
        <v>558</v>
      </c>
      <c r="E499" s="53">
        <v>4</v>
      </c>
      <c r="F499" s="53">
        <v>4</v>
      </c>
      <c r="G499" s="26">
        <v>40.9</v>
      </c>
      <c r="H499" s="167"/>
      <c r="I499" s="26">
        <v>40.9</v>
      </c>
    </row>
    <row r="500" spans="1:9" s="12" customFormat="1" ht="12.75">
      <c r="A500" s="5">
        <v>102</v>
      </c>
      <c r="B500" s="22" t="s">
        <v>486</v>
      </c>
      <c r="C500" s="23">
        <v>41586</v>
      </c>
      <c r="D500" s="17" t="s">
        <v>558</v>
      </c>
      <c r="E500" s="53">
        <v>1</v>
      </c>
      <c r="F500" s="53">
        <v>1</v>
      </c>
      <c r="G500" s="26">
        <v>50.8</v>
      </c>
      <c r="H500" s="167"/>
      <c r="I500" s="26">
        <v>50.8</v>
      </c>
    </row>
    <row r="501" spans="1:9" s="12" customFormat="1" ht="12.75">
      <c r="A501" s="5">
        <v>103</v>
      </c>
      <c r="B501" s="22" t="s">
        <v>487</v>
      </c>
      <c r="C501" s="23">
        <v>41586</v>
      </c>
      <c r="D501" s="17" t="s">
        <v>558</v>
      </c>
      <c r="E501" s="53">
        <v>2</v>
      </c>
      <c r="F501" s="53">
        <v>2</v>
      </c>
      <c r="G501" s="26">
        <v>40</v>
      </c>
      <c r="H501" s="167"/>
      <c r="I501" s="26">
        <v>40</v>
      </c>
    </row>
    <row r="502" spans="1:9" s="12" customFormat="1" ht="12.75">
      <c r="A502" s="5">
        <v>104</v>
      </c>
      <c r="B502" s="22" t="s">
        <v>488</v>
      </c>
      <c r="C502" s="23">
        <v>41586</v>
      </c>
      <c r="D502" s="17" t="s">
        <v>558</v>
      </c>
      <c r="E502" s="53">
        <v>1</v>
      </c>
      <c r="F502" s="53">
        <v>1</v>
      </c>
      <c r="G502" s="26">
        <v>39.6</v>
      </c>
      <c r="H502" s="167"/>
      <c r="I502" s="26">
        <v>39.6</v>
      </c>
    </row>
    <row r="503" spans="1:9" s="12" customFormat="1" ht="12.75">
      <c r="A503" s="5">
        <v>105</v>
      </c>
      <c r="B503" s="22" t="s">
        <v>489</v>
      </c>
      <c r="C503" s="23">
        <v>41586</v>
      </c>
      <c r="D503" s="17" t="s">
        <v>558</v>
      </c>
      <c r="E503" s="53">
        <v>1</v>
      </c>
      <c r="F503" s="53">
        <v>1</v>
      </c>
      <c r="G503" s="26">
        <v>38.8</v>
      </c>
      <c r="H503" s="167"/>
      <c r="I503" s="26">
        <v>38.8</v>
      </c>
    </row>
    <row r="504" spans="1:9" s="12" customFormat="1" ht="12.75">
      <c r="A504" s="5">
        <v>106</v>
      </c>
      <c r="B504" s="22" t="s">
        <v>492</v>
      </c>
      <c r="C504" s="23">
        <v>41586</v>
      </c>
      <c r="D504" s="24" t="s">
        <v>559</v>
      </c>
      <c r="E504" s="53">
        <v>1</v>
      </c>
      <c r="F504" s="53">
        <v>1</v>
      </c>
      <c r="G504" s="26">
        <v>39.5</v>
      </c>
      <c r="H504" s="167"/>
      <c r="I504" s="26">
        <v>39.5</v>
      </c>
    </row>
    <row r="505" spans="1:9" s="12" customFormat="1" ht="12.75">
      <c r="A505" s="5">
        <v>107</v>
      </c>
      <c r="B505" s="22" t="s">
        <v>534</v>
      </c>
      <c r="C505" s="23">
        <v>41501</v>
      </c>
      <c r="D505" s="14" t="s">
        <v>572</v>
      </c>
      <c r="E505" s="53">
        <v>1</v>
      </c>
      <c r="F505" s="53">
        <v>1</v>
      </c>
      <c r="G505" s="26">
        <v>28.3</v>
      </c>
      <c r="H505" s="167"/>
      <c r="I505" s="26">
        <v>28.3</v>
      </c>
    </row>
    <row r="506" spans="1:9" s="12" customFormat="1" ht="12.75">
      <c r="A506" s="5">
        <v>108</v>
      </c>
      <c r="B506" s="22" t="s">
        <v>535</v>
      </c>
      <c r="C506" s="23">
        <v>41501</v>
      </c>
      <c r="D506" s="14" t="s">
        <v>572</v>
      </c>
      <c r="E506" s="53">
        <v>1</v>
      </c>
      <c r="F506" s="53">
        <v>1</v>
      </c>
      <c r="G506" s="26">
        <v>59.1</v>
      </c>
      <c r="H506" s="167"/>
      <c r="I506" s="26">
        <v>59.1</v>
      </c>
    </row>
    <row r="507" spans="1:9" s="12" customFormat="1" ht="12.75">
      <c r="A507" s="5">
        <v>109</v>
      </c>
      <c r="B507" s="22" t="s">
        <v>536</v>
      </c>
      <c r="C507" s="23">
        <v>41501</v>
      </c>
      <c r="D507" s="14" t="s">
        <v>572</v>
      </c>
      <c r="E507" s="53">
        <v>2</v>
      </c>
      <c r="F507" s="53">
        <v>2</v>
      </c>
      <c r="G507" s="26">
        <v>15.9</v>
      </c>
      <c r="H507" s="167"/>
      <c r="I507" s="26">
        <v>15.9</v>
      </c>
    </row>
    <row r="508" spans="1:9" s="12" customFormat="1" ht="12.75">
      <c r="A508" s="5">
        <v>110</v>
      </c>
      <c r="B508" s="22" t="s">
        <v>537</v>
      </c>
      <c r="C508" s="23">
        <v>41162</v>
      </c>
      <c r="D508" s="14" t="s">
        <v>573</v>
      </c>
      <c r="E508" s="53">
        <v>1</v>
      </c>
      <c r="F508" s="53">
        <v>1</v>
      </c>
      <c r="G508" s="26">
        <v>15.6</v>
      </c>
      <c r="H508" s="167"/>
      <c r="I508" s="26">
        <v>15.6</v>
      </c>
    </row>
    <row r="509" spans="1:9" s="12" customFormat="1" ht="12.75">
      <c r="A509" s="5">
        <v>111</v>
      </c>
      <c r="B509" s="22" t="s">
        <v>538</v>
      </c>
      <c r="C509" s="23">
        <v>41162</v>
      </c>
      <c r="D509" s="14" t="s">
        <v>573</v>
      </c>
      <c r="E509" s="53">
        <v>1</v>
      </c>
      <c r="F509" s="53">
        <v>1</v>
      </c>
      <c r="G509" s="26">
        <v>16.1</v>
      </c>
      <c r="H509" s="167"/>
      <c r="I509" s="26">
        <v>16.1</v>
      </c>
    </row>
    <row r="510" spans="1:9" s="12" customFormat="1" ht="12.75">
      <c r="A510" s="5">
        <v>112</v>
      </c>
      <c r="B510" s="22" t="s">
        <v>539</v>
      </c>
      <c r="C510" s="23">
        <v>41162</v>
      </c>
      <c r="D510" s="14" t="s">
        <v>573</v>
      </c>
      <c r="E510" s="53">
        <v>3</v>
      </c>
      <c r="F510" s="53">
        <v>3</v>
      </c>
      <c r="G510" s="26">
        <v>28.3</v>
      </c>
      <c r="H510" s="167"/>
      <c r="I510" s="26">
        <v>28.3</v>
      </c>
    </row>
    <row r="511" spans="1:9" s="12" customFormat="1" ht="12.75">
      <c r="A511" s="5">
        <v>113</v>
      </c>
      <c r="B511" s="22" t="s">
        <v>604</v>
      </c>
      <c r="C511" s="23">
        <v>41162</v>
      </c>
      <c r="D511" s="14" t="s">
        <v>573</v>
      </c>
      <c r="E511" s="53">
        <v>4</v>
      </c>
      <c r="F511" s="53">
        <v>4</v>
      </c>
      <c r="G511" s="26">
        <v>30.9</v>
      </c>
      <c r="H511" s="167"/>
      <c r="I511" s="26">
        <v>30.9</v>
      </c>
    </row>
    <row r="512" spans="1:9" s="12" customFormat="1" ht="12.75">
      <c r="A512" s="5">
        <v>114</v>
      </c>
      <c r="B512" s="22" t="s">
        <v>540</v>
      </c>
      <c r="C512" s="23">
        <v>41162</v>
      </c>
      <c r="D512" s="14" t="s">
        <v>573</v>
      </c>
      <c r="E512" s="53">
        <v>1</v>
      </c>
      <c r="F512" s="53">
        <v>1</v>
      </c>
      <c r="G512" s="26">
        <v>15.4</v>
      </c>
      <c r="H512" s="167"/>
      <c r="I512" s="26">
        <v>15.4</v>
      </c>
    </row>
    <row r="513" spans="1:9" s="12" customFormat="1" ht="12.75">
      <c r="A513" s="5">
        <v>115</v>
      </c>
      <c r="B513" s="22" t="s">
        <v>541</v>
      </c>
      <c r="C513" s="23">
        <v>41162</v>
      </c>
      <c r="D513" s="14" t="s">
        <v>573</v>
      </c>
      <c r="E513" s="53">
        <v>1</v>
      </c>
      <c r="F513" s="53">
        <v>1</v>
      </c>
      <c r="G513" s="26">
        <v>15.8</v>
      </c>
      <c r="H513" s="167"/>
      <c r="I513" s="26">
        <v>15.8</v>
      </c>
    </row>
    <row r="514" spans="1:9" s="12" customFormat="1" ht="12.75">
      <c r="A514" s="5">
        <v>116</v>
      </c>
      <c r="B514" s="22" t="s">
        <v>542</v>
      </c>
      <c r="C514" s="23">
        <v>41162</v>
      </c>
      <c r="D514" s="14" t="s">
        <v>573</v>
      </c>
      <c r="E514" s="53">
        <v>1</v>
      </c>
      <c r="F514" s="53">
        <v>1</v>
      </c>
      <c r="G514" s="26">
        <v>15.6</v>
      </c>
      <c r="H514" s="167"/>
      <c r="I514" s="26">
        <v>15.6</v>
      </c>
    </row>
    <row r="515" spans="1:9" s="12" customFormat="1" ht="12.75">
      <c r="A515" s="5">
        <v>117</v>
      </c>
      <c r="B515" s="22" t="s">
        <v>543</v>
      </c>
      <c r="C515" s="23">
        <v>41162</v>
      </c>
      <c r="D515" s="14" t="s">
        <v>573</v>
      </c>
      <c r="E515" s="53">
        <v>1</v>
      </c>
      <c r="F515" s="53">
        <v>1</v>
      </c>
      <c r="G515" s="26">
        <v>15.6</v>
      </c>
      <c r="H515" s="167"/>
      <c r="I515" s="26">
        <v>15.6</v>
      </c>
    </row>
    <row r="516" spans="1:9" s="12" customFormat="1" ht="12.75">
      <c r="A516" s="5">
        <v>118</v>
      </c>
      <c r="B516" s="22" t="s">
        <v>544</v>
      </c>
      <c r="C516" s="23">
        <v>41162</v>
      </c>
      <c r="D516" s="14" t="s">
        <v>573</v>
      </c>
      <c r="E516" s="53">
        <v>1</v>
      </c>
      <c r="F516" s="53">
        <v>1</v>
      </c>
      <c r="G516" s="26">
        <v>16.1</v>
      </c>
      <c r="H516" s="167"/>
      <c r="I516" s="26">
        <v>16.1</v>
      </c>
    </row>
    <row r="517" spans="1:9" s="12" customFormat="1" ht="12.75">
      <c r="A517" s="5">
        <v>119</v>
      </c>
      <c r="B517" s="22" t="s">
        <v>545</v>
      </c>
      <c r="C517" s="23">
        <v>41162</v>
      </c>
      <c r="D517" s="14" t="s">
        <v>573</v>
      </c>
      <c r="E517" s="53">
        <v>3</v>
      </c>
      <c r="F517" s="53">
        <v>3</v>
      </c>
      <c r="G517" s="26">
        <v>7.9</v>
      </c>
      <c r="H517" s="167"/>
      <c r="I517" s="26">
        <v>7.9</v>
      </c>
    </row>
    <row r="518" spans="1:9" s="12" customFormat="1" ht="12.75">
      <c r="A518" s="5">
        <v>120</v>
      </c>
      <c r="B518" s="22" t="s">
        <v>546</v>
      </c>
      <c r="C518" s="23">
        <v>41162</v>
      </c>
      <c r="D518" s="14" t="s">
        <v>573</v>
      </c>
      <c r="E518" s="53">
        <v>1</v>
      </c>
      <c r="F518" s="53">
        <v>1</v>
      </c>
      <c r="G518" s="26">
        <v>15.9</v>
      </c>
      <c r="H518" s="167"/>
      <c r="I518" s="26">
        <v>15.9</v>
      </c>
    </row>
    <row r="519" spans="1:9" s="12" customFormat="1" ht="12.75">
      <c r="A519" s="5">
        <v>121</v>
      </c>
      <c r="B519" s="22" t="s">
        <v>547</v>
      </c>
      <c r="C519" s="23">
        <v>41656</v>
      </c>
      <c r="D519" s="14" t="s">
        <v>619</v>
      </c>
      <c r="E519" s="53">
        <v>2</v>
      </c>
      <c r="F519" s="53">
        <v>2</v>
      </c>
      <c r="G519" s="26">
        <v>40.6</v>
      </c>
      <c r="H519" s="167"/>
      <c r="I519" s="26">
        <v>40.6</v>
      </c>
    </row>
    <row r="520" spans="1:9" s="12" customFormat="1" ht="12.75">
      <c r="A520" s="5">
        <v>122</v>
      </c>
      <c r="B520" s="22" t="s">
        <v>548</v>
      </c>
      <c r="C520" s="23">
        <v>41656</v>
      </c>
      <c r="D520" s="14" t="s">
        <v>619</v>
      </c>
      <c r="E520" s="53">
        <v>1</v>
      </c>
      <c r="F520" s="53">
        <v>1</v>
      </c>
      <c r="G520" s="26">
        <v>39.7</v>
      </c>
      <c r="H520" s="167"/>
      <c r="I520" s="26">
        <v>39.7</v>
      </c>
    </row>
    <row r="521" spans="1:9" s="12" customFormat="1" ht="12.75">
      <c r="A521" s="5">
        <v>123</v>
      </c>
      <c r="B521" s="22" t="s">
        <v>549</v>
      </c>
      <c r="C521" s="23">
        <v>41656</v>
      </c>
      <c r="D521" s="14" t="s">
        <v>619</v>
      </c>
      <c r="E521" s="53">
        <v>2</v>
      </c>
      <c r="F521" s="53">
        <v>2</v>
      </c>
      <c r="G521" s="26">
        <v>53.7</v>
      </c>
      <c r="H521" s="167"/>
      <c r="I521" s="26">
        <v>53.7</v>
      </c>
    </row>
    <row r="522" spans="1:9" s="12" customFormat="1" ht="12.75">
      <c r="A522" s="5">
        <v>124</v>
      </c>
      <c r="B522" s="22" t="s">
        <v>550</v>
      </c>
      <c r="C522" s="23">
        <v>41656</v>
      </c>
      <c r="D522" s="14" t="s">
        <v>619</v>
      </c>
      <c r="E522" s="53">
        <v>1</v>
      </c>
      <c r="F522" s="53">
        <v>1</v>
      </c>
      <c r="G522" s="26">
        <v>41.8</v>
      </c>
      <c r="H522" s="167"/>
      <c r="I522" s="26">
        <v>41.8</v>
      </c>
    </row>
    <row r="523" spans="1:9" s="12" customFormat="1" ht="12.75">
      <c r="A523" s="5">
        <v>125</v>
      </c>
      <c r="B523" s="22" t="s">
        <v>551</v>
      </c>
      <c r="C523" s="23">
        <v>41656</v>
      </c>
      <c r="D523" s="14" t="s">
        <v>619</v>
      </c>
      <c r="E523" s="53">
        <v>1</v>
      </c>
      <c r="F523" s="53">
        <v>1</v>
      </c>
      <c r="G523" s="26">
        <v>41.6</v>
      </c>
      <c r="H523" s="167"/>
      <c r="I523" s="26">
        <v>41.6</v>
      </c>
    </row>
    <row r="524" spans="1:9" s="12" customFormat="1" ht="12.75">
      <c r="A524" s="5">
        <v>126</v>
      </c>
      <c r="B524" s="22" t="s">
        <v>552</v>
      </c>
      <c r="C524" s="23">
        <v>41656</v>
      </c>
      <c r="D524" s="14" t="s">
        <v>619</v>
      </c>
      <c r="E524" s="53">
        <v>2</v>
      </c>
      <c r="F524" s="53">
        <v>2</v>
      </c>
      <c r="G524" s="26">
        <v>53.2</v>
      </c>
      <c r="H524" s="167"/>
      <c r="I524" s="26">
        <v>53.2</v>
      </c>
    </row>
    <row r="525" spans="1:9" s="12" customFormat="1" ht="12.75">
      <c r="A525" s="5">
        <v>127</v>
      </c>
      <c r="B525" s="22" t="s">
        <v>553</v>
      </c>
      <c r="C525" s="23">
        <v>41656</v>
      </c>
      <c r="D525" s="14" t="s">
        <v>619</v>
      </c>
      <c r="E525" s="53">
        <v>3</v>
      </c>
      <c r="F525" s="53">
        <v>3</v>
      </c>
      <c r="G525" s="26">
        <v>41.4</v>
      </c>
      <c r="H525" s="167"/>
      <c r="I525" s="26">
        <v>41.4</v>
      </c>
    </row>
    <row r="526" spans="1:9" s="12" customFormat="1" ht="12.75">
      <c r="A526" s="5">
        <v>128</v>
      </c>
      <c r="B526" s="22" t="s">
        <v>554</v>
      </c>
      <c r="C526" s="23">
        <v>41138</v>
      </c>
      <c r="D526" s="14" t="s">
        <v>574</v>
      </c>
      <c r="E526" s="53">
        <v>2</v>
      </c>
      <c r="F526" s="53">
        <v>2</v>
      </c>
      <c r="G526" s="26">
        <v>52.3</v>
      </c>
      <c r="H526" s="168"/>
      <c r="I526" s="26">
        <v>52.3</v>
      </c>
    </row>
    <row r="527" spans="1:9" s="12" customFormat="1" ht="12.75">
      <c r="A527" s="163" t="s">
        <v>581</v>
      </c>
      <c r="B527" s="164"/>
      <c r="C527" s="164"/>
      <c r="D527" s="164"/>
      <c r="E527" s="164"/>
      <c r="F527" s="164"/>
      <c r="G527" s="165"/>
      <c r="H527" s="7">
        <f>21433.4-21329</f>
        <v>104.40000000000146</v>
      </c>
      <c r="I527" s="9">
        <f>SUM(I399:I526)</f>
        <v>4735.54</v>
      </c>
    </row>
    <row r="528" spans="1:8" s="12" customFormat="1" ht="99.75" customHeight="1">
      <c r="A528" s="140" t="s">
        <v>616</v>
      </c>
      <c r="B528" s="141"/>
      <c r="C528" s="141"/>
      <c r="D528" s="142"/>
      <c r="E528" s="75">
        <f>SUM(E399:E526)</f>
        <v>221</v>
      </c>
      <c r="F528" s="75">
        <f>SUM(F399:F526)</f>
        <v>224</v>
      </c>
      <c r="G528" s="75">
        <f>SUM(I399:I526)</f>
        <v>4735.54</v>
      </c>
      <c r="H528" s="71">
        <f>H399+H432+H527</f>
        <v>79935.4</v>
      </c>
    </row>
    <row r="529" spans="1:8" s="12" customFormat="1" ht="18" customHeight="1">
      <c r="A529" s="150">
        <v>2021</v>
      </c>
      <c r="B529" s="151"/>
      <c r="C529" s="151"/>
      <c r="D529" s="151"/>
      <c r="E529" s="151"/>
      <c r="F529" s="151"/>
      <c r="G529" s="151"/>
      <c r="H529" s="152"/>
    </row>
    <row r="530" spans="1:8" s="12" customFormat="1" ht="13.5" customHeight="1">
      <c r="A530" s="169" t="s">
        <v>648</v>
      </c>
      <c r="B530" s="169"/>
      <c r="C530" s="169"/>
      <c r="D530" s="169"/>
      <c r="E530" s="169"/>
      <c r="F530" s="169"/>
      <c r="G530" s="169"/>
      <c r="H530" s="169"/>
    </row>
    <row r="531" spans="1:11" s="12" customFormat="1" ht="13.5" customHeight="1">
      <c r="A531" s="19">
        <v>1</v>
      </c>
      <c r="B531" s="84" t="s">
        <v>780</v>
      </c>
      <c r="C531" s="56">
        <v>43115</v>
      </c>
      <c r="D531" s="17" t="s">
        <v>797</v>
      </c>
      <c r="E531" s="85">
        <v>3</v>
      </c>
      <c r="F531" s="85">
        <v>5</v>
      </c>
      <c r="G531" s="86">
        <v>83.6</v>
      </c>
      <c r="H531" s="154">
        <v>279595.5</v>
      </c>
      <c r="I531" s="76"/>
      <c r="J531" s="159"/>
      <c r="K531" s="159"/>
    </row>
    <row r="532" spans="1:11" s="12" customFormat="1" ht="13.5" customHeight="1">
      <c r="A532" s="19">
        <v>2</v>
      </c>
      <c r="B532" s="84" t="s">
        <v>888</v>
      </c>
      <c r="C532" s="87">
        <v>43115</v>
      </c>
      <c r="D532" s="14" t="s">
        <v>797</v>
      </c>
      <c r="E532" s="88">
        <v>2</v>
      </c>
      <c r="F532" s="88">
        <v>1</v>
      </c>
      <c r="G532" s="89">
        <v>79.2</v>
      </c>
      <c r="H532" s="155"/>
      <c r="I532" s="14"/>
      <c r="J532" s="159"/>
      <c r="K532" s="159"/>
    </row>
    <row r="533" spans="1:11" s="12" customFormat="1" ht="13.5" customHeight="1">
      <c r="A533" s="19">
        <v>3</v>
      </c>
      <c r="B533" s="84" t="s">
        <v>789</v>
      </c>
      <c r="C533" s="23">
        <v>43115</v>
      </c>
      <c r="D533" s="17" t="s">
        <v>797</v>
      </c>
      <c r="E533" s="85">
        <v>2</v>
      </c>
      <c r="F533" s="85">
        <v>2</v>
      </c>
      <c r="G533" s="86">
        <v>82.6</v>
      </c>
      <c r="H533" s="155"/>
      <c r="I533" s="14"/>
      <c r="J533" s="159"/>
      <c r="K533" s="159"/>
    </row>
    <row r="534" spans="1:11" s="12" customFormat="1" ht="13.5" customHeight="1">
      <c r="A534" s="19">
        <v>4</v>
      </c>
      <c r="B534" s="90" t="s">
        <v>1025</v>
      </c>
      <c r="C534" s="23">
        <v>43115</v>
      </c>
      <c r="D534" s="17" t="s">
        <v>797</v>
      </c>
      <c r="E534" s="91">
        <v>1</v>
      </c>
      <c r="F534" s="85">
        <v>1</v>
      </c>
      <c r="G534" s="55" t="s">
        <v>1007</v>
      </c>
      <c r="H534" s="155"/>
      <c r="I534" s="14"/>
      <c r="J534" s="159"/>
      <c r="K534" s="159"/>
    </row>
    <row r="535" spans="1:11" s="12" customFormat="1" ht="13.5" customHeight="1">
      <c r="A535" s="19">
        <v>5</v>
      </c>
      <c r="B535" s="84" t="s">
        <v>889</v>
      </c>
      <c r="C535" s="23">
        <v>43115</v>
      </c>
      <c r="D535" s="17" t="s">
        <v>797</v>
      </c>
      <c r="E535" s="85">
        <v>1</v>
      </c>
      <c r="F535" s="85">
        <v>4</v>
      </c>
      <c r="G535" s="86">
        <v>64.6</v>
      </c>
      <c r="H535" s="155"/>
      <c r="I535" s="55"/>
      <c r="J535" s="159"/>
      <c r="K535" s="159"/>
    </row>
    <row r="536" spans="1:11" s="12" customFormat="1" ht="13.5" customHeight="1">
      <c r="A536" s="19">
        <v>6</v>
      </c>
      <c r="B536" s="92" t="s">
        <v>1022</v>
      </c>
      <c r="C536" s="23">
        <v>43115</v>
      </c>
      <c r="D536" s="17" t="s">
        <v>797</v>
      </c>
      <c r="E536" s="91">
        <v>3</v>
      </c>
      <c r="F536" s="85">
        <v>2</v>
      </c>
      <c r="G536" s="55">
        <v>60</v>
      </c>
      <c r="H536" s="155"/>
      <c r="I536" s="14"/>
      <c r="J536" s="159"/>
      <c r="K536" s="159"/>
    </row>
    <row r="537" spans="1:11" s="12" customFormat="1" ht="13.5" customHeight="1">
      <c r="A537" s="19">
        <v>7</v>
      </c>
      <c r="B537" s="84" t="s">
        <v>1004</v>
      </c>
      <c r="C537" s="23">
        <v>43115</v>
      </c>
      <c r="D537" s="17" t="s">
        <v>797</v>
      </c>
      <c r="E537" s="85">
        <v>3</v>
      </c>
      <c r="F537" s="85">
        <v>5</v>
      </c>
      <c r="G537" s="93">
        <v>76.2</v>
      </c>
      <c r="H537" s="155"/>
      <c r="I537" s="14"/>
      <c r="J537" s="159"/>
      <c r="K537" s="159"/>
    </row>
    <row r="538" spans="1:11" s="12" customFormat="1" ht="13.5" customHeight="1">
      <c r="A538" s="19">
        <v>8</v>
      </c>
      <c r="B538" s="84" t="s">
        <v>828</v>
      </c>
      <c r="C538" s="18">
        <v>43115</v>
      </c>
      <c r="D538" s="24" t="s">
        <v>797</v>
      </c>
      <c r="E538" s="85">
        <v>2</v>
      </c>
      <c r="F538" s="85">
        <v>3</v>
      </c>
      <c r="G538" s="55">
        <v>82.8</v>
      </c>
      <c r="H538" s="155"/>
      <c r="I538" s="14"/>
      <c r="J538" s="159"/>
      <c r="K538" s="159"/>
    </row>
    <row r="539" spans="1:11" s="12" customFormat="1" ht="13.5" customHeight="1">
      <c r="A539" s="19">
        <v>9</v>
      </c>
      <c r="B539" s="84" t="s">
        <v>844</v>
      </c>
      <c r="C539" s="18">
        <v>42871</v>
      </c>
      <c r="D539" s="24" t="s">
        <v>845</v>
      </c>
      <c r="E539" s="85">
        <v>2</v>
      </c>
      <c r="F539" s="85">
        <v>3</v>
      </c>
      <c r="G539" s="93">
        <v>39.3</v>
      </c>
      <c r="H539" s="155"/>
      <c r="I539" s="14"/>
      <c r="J539" s="159"/>
      <c r="K539" s="159"/>
    </row>
    <row r="540" spans="1:11" s="12" customFormat="1" ht="13.5" customHeight="1">
      <c r="A540" s="19">
        <v>10</v>
      </c>
      <c r="B540" s="22" t="s">
        <v>822</v>
      </c>
      <c r="C540" s="18">
        <v>42473</v>
      </c>
      <c r="D540" s="33" t="s">
        <v>423</v>
      </c>
      <c r="E540" s="85">
        <v>1</v>
      </c>
      <c r="F540" s="85">
        <v>1</v>
      </c>
      <c r="G540" s="55" t="s">
        <v>890</v>
      </c>
      <c r="H540" s="155"/>
      <c r="I540" s="14"/>
      <c r="J540" s="159"/>
      <c r="K540" s="159"/>
    </row>
    <row r="541" spans="1:11" s="12" customFormat="1" ht="13.5" customHeight="1">
      <c r="A541" s="19">
        <v>11</v>
      </c>
      <c r="B541" s="22" t="s">
        <v>1003</v>
      </c>
      <c r="C541" s="94">
        <v>42753</v>
      </c>
      <c r="D541" s="61" t="s">
        <v>798</v>
      </c>
      <c r="E541" s="14">
        <v>4</v>
      </c>
      <c r="F541" s="14">
        <v>4</v>
      </c>
      <c r="G541" s="55">
        <v>51.2</v>
      </c>
      <c r="H541" s="155"/>
      <c r="I541" s="14"/>
      <c r="J541" s="159"/>
      <c r="K541" s="159"/>
    </row>
    <row r="542" spans="1:11" s="12" customFormat="1" ht="13.5" customHeight="1">
      <c r="A542" s="19">
        <v>12</v>
      </c>
      <c r="B542" s="92" t="s">
        <v>1017</v>
      </c>
      <c r="C542" s="94">
        <v>42753</v>
      </c>
      <c r="D542" s="61" t="s">
        <v>798</v>
      </c>
      <c r="E542" s="91">
        <v>1</v>
      </c>
      <c r="F542" s="91">
        <v>1</v>
      </c>
      <c r="G542" s="55">
        <v>16.2</v>
      </c>
      <c r="H542" s="155"/>
      <c r="I542" s="14"/>
      <c r="J542" s="159"/>
      <c r="K542" s="159"/>
    </row>
    <row r="543" spans="1:11" s="12" customFormat="1" ht="13.5" customHeight="1">
      <c r="A543" s="19">
        <v>13</v>
      </c>
      <c r="B543" s="84" t="s">
        <v>846</v>
      </c>
      <c r="C543" s="18">
        <v>43567</v>
      </c>
      <c r="D543" s="33" t="s">
        <v>847</v>
      </c>
      <c r="E543" s="85">
        <v>3</v>
      </c>
      <c r="F543" s="85">
        <v>1</v>
      </c>
      <c r="G543" s="93">
        <v>22.4</v>
      </c>
      <c r="H543" s="155"/>
      <c r="I543" s="76"/>
      <c r="J543" s="159"/>
      <c r="K543" s="159"/>
    </row>
    <row r="544" spans="1:11" s="12" customFormat="1" ht="13.5" customHeight="1">
      <c r="A544" s="19">
        <v>14</v>
      </c>
      <c r="B544" s="84" t="s">
        <v>848</v>
      </c>
      <c r="C544" s="23">
        <v>41943</v>
      </c>
      <c r="D544" s="95" t="s">
        <v>849</v>
      </c>
      <c r="E544" s="88">
        <v>1</v>
      </c>
      <c r="F544" s="88">
        <v>1</v>
      </c>
      <c r="G544" s="89">
        <v>18.6</v>
      </c>
      <c r="H544" s="155"/>
      <c r="I544" s="14"/>
      <c r="J544" s="159"/>
      <c r="K544" s="159"/>
    </row>
    <row r="545" spans="1:11" s="12" customFormat="1" ht="13.5" customHeight="1">
      <c r="A545" s="19">
        <v>15</v>
      </c>
      <c r="B545" s="22" t="s">
        <v>783</v>
      </c>
      <c r="C545" s="18">
        <v>43174</v>
      </c>
      <c r="D545" s="24" t="s">
        <v>799</v>
      </c>
      <c r="E545" s="14">
        <v>1</v>
      </c>
      <c r="F545" s="85">
        <v>1</v>
      </c>
      <c r="G545" s="55">
        <v>14.2</v>
      </c>
      <c r="H545" s="155"/>
      <c r="I545" s="14"/>
      <c r="J545" s="159"/>
      <c r="K545" s="159"/>
    </row>
    <row r="546" spans="1:11" s="12" customFormat="1" ht="13.5" customHeight="1">
      <c r="A546" s="19">
        <v>16</v>
      </c>
      <c r="B546" s="84" t="s">
        <v>850</v>
      </c>
      <c r="C546" s="18">
        <v>43174</v>
      </c>
      <c r="D546" s="24" t="s">
        <v>799</v>
      </c>
      <c r="E546" s="88">
        <v>2</v>
      </c>
      <c r="F546" s="88">
        <v>2</v>
      </c>
      <c r="G546" s="89">
        <v>39</v>
      </c>
      <c r="H546" s="155"/>
      <c r="I546" s="14"/>
      <c r="J546" s="159"/>
      <c r="K546" s="159"/>
    </row>
    <row r="547" spans="1:11" s="12" customFormat="1" ht="13.5" customHeight="1">
      <c r="A547" s="19">
        <v>17</v>
      </c>
      <c r="B547" s="84" t="s">
        <v>851</v>
      </c>
      <c r="C547" s="18">
        <v>43174</v>
      </c>
      <c r="D547" s="24" t="s">
        <v>799</v>
      </c>
      <c r="E547" s="96">
        <v>1</v>
      </c>
      <c r="F547" s="96">
        <v>3</v>
      </c>
      <c r="G547" s="93">
        <v>18.9</v>
      </c>
      <c r="H547" s="155"/>
      <c r="I547" s="76"/>
      <c r="J547" s="159"/>
      <c r="K547" s="159"/>
    </row>
    <row r="548" spans="1:11" s="12" customFormat="1" ht="13.5" customHeight="1">
      <c r="A548" s="19">
        <v>18</v>
      </c>
      <c r="B548" s="92" t="s">
        <v>1014</v>
      </c>
      <c r="C548" s="18">
        <v>43174</v>
      </c>
      <c r="D548" s="24" t="s">
        <v>799</v>
      </c>
      <c r="E548" s="91">
        <v>1</v>
      </c>
      <c r="F548" s="85">
        <v>1</v>
      </c>
      <c r="G548" s="55">
        <v>14.3</v>
      </c>
      <c r="H548" s="155"/>
      <c r="I548" s="14"/>
      <c r="J548" s="159"/>
      <c r="K548" s="159"/>
    </row>
    <row r="549" spans="1:11" s="12" customFormat="1" ht="13.5" customHeight="1">
      <c r="A549" s="19">
        <v>19</v>
      </c>
      <c r="B549" s="92" t="s">
        <v>852</v>
      </c>
      <c r="C549" s="97">
        <v>43174</v>
      </c>
      <c r="D549" s="24" t="s">
        <v>799</v>
      </c>
      <c r="E549" s="96">
        <v>1</v>
      </c>
      <c r="F549" s="96">
        <v>2</v>
      </c>
      <c r="G549" s="93">
        <v>33.6</v>
      </c>
      <c r="H549" s="155"/>
      <c r="I549" s="76"/>
      <c r="J549" s="159"/>
      <c r="K549" s="159"/>
    </row>
    <row r="550" spans="1:11" s="12" customFormat="1" ht="13.5" customHeight="1">
      <c r="A550" s="19">
        <v>20</v>
      </c>
      <c r="B550" s="84" t="s">
        <v>853</v>
      </c>
      <c r="C550" s="97">
        <v>43207</v>
      </c>
      <c r="D550" s="24" t="s">
        <v>854</v>
      </c>
      <c r="E550" s="85">
        <v>1</v>
      </c>
      <c r="F550" s="85">
        <v>2</v>
      </c>
      <c r="G550" s="86">
        <v>45.4</v>
      </c>
      <c r="H550" s="155"/>
      <c r="I550" s="76"/>
      <c r="J550" s="159"/>
      <c r="K550" s="159"/>
    </row>
    <row r="551" spans="1:11" s="12" customFormat="1" ht="13.5" customHeight="1">
      <c r="A551" s="19">
        <v>21</v>
      </c>
      <c r="B551" s="84" t="s">
        <v>1027</v>
      </c>
      <c r="C551" s="23">
        <v>43207</v>
      </c>
      <c r="D551" s="17" t="s">
        <v>664</v>
      </c>
      <c r="E551" s="91">
        <v>1</v>
      </c>
      <c r="F551" s="85">
        <v>1</v>
      </c>
      <c r="G551" s="55">
        <v>37.9</v>
      </c>
      <c r="H551" s="155"/>
      <c r="I551" s="14"/>
      <c r="J551" s="159"/>
      <c r="K551" s="159"/>
    </row>
    <row r="552" spans="1:9" ht="12" customHeight="1">
      <c r="A552" s="19">
        <v>22</v>
      </c>
      <c r="B552" s="22" t="s">
        <v>823</v>
      </c>
      <c r="C552" s="18">
        <v>43306</v>
      </c>
      <c r="D552" s="24" t="s">
        <v>837</v>
      </c>
      <c r="E552" s="85">
        <v>4</v>
      </c>
      <c r="F552" s="85">
        <v>5</v>
      </c>
      <c r="G552" s="55">
        <v>39.1</v>
      </c>
      <c r="H552" s="155"/>
      <c r="I552" s="55"/>
    </row>
    <row r="553" spans="1:8" ht="14.25" customHeight="1">
      <c r="A553" s="19">
        <v>23</v>
      </c>
      <c r="B553" s="22" t="s">
        <v>782</v>
      </c>
      <c r="C553" s="18">
        <v>42153</v>
      </c>
      <c r="D553" s="24" t="s">
        <v>425</v>
      </c>
      <c r="E553" s="14">
        <v>1</v>
      </c>
      <c r="F553" s="16">
        <v>1</v>
      </c>
      <c r="G553" s="55">
        <v>46.9</v>
      </c>
      <c r="H553" s="155"/>
    </row>
    <row r="554" spans="1:8" s="12" customFormat="1" ht="15" customHeight="1">
      <c r="A554" s="19">
        <v>24</v>
      </c>
      <c r="B554" s="92" t="s">
        <v>855</v>
      </c>
      <c r="C554" s="18">
        <v>42901</v>
      </c>
      <c r="D554" s="95" t="s">
        <v>666</v>
      </c>
      <c r="E554" s="96">
        <v>1</v>
      </c>
      <c r="F554" s="96">
        <v>3</v>
      </c>
      <c r="G554" s="93">
        <v>44.5</v>
      </c>
      <c r="H554" s="155"/>
    </row>
    <row r="555" spans="1:11" s="12" customFormat="1" ht="19.5" customHeight="1">
      <c r="A555" s="19">
        <v>25</v>
      </c>
      <c r="B555" s="22" t="s">
        <v>628</v>
      </c>
      <c r="C555" s="18">
        <v>42901</v>
      </c>
      <c r="D555" s="24" t="s">
        <v>666</v>
      </c>
      <c r="E555" s="14">
        <v>1</v>
      </c>
      <c r="F555" s="16">
        <v>2</v>
      </c>
      <c r="G555" s="55" t="s">
        <v>1009</v>
      </c>
      <c r="H555" s="155"/>
      <c r="J555" s="206"/>
      <c r="K555" s="206"/>
    </row>
    <row r="556" spans="1:11" s="12" customFormat="1" ht="12.75">
      <c r="A556" s="19">
        <v>26</v>
      </c>
      <c r="B556" s="92" t="s">
        <v>1019</v>
      </c>
      <c r="C556" s="18">
        <v>43812</v>
      </c>
      <c r="D556" s="24" t="s">
        <v>1037</v>
      </c>
      <c r="E556" s="91">
        <v>1</v>
      </c>
      <c r="F556" s="85">
        <v>1</v>
      </c>
      <c r="G556" s="55">
        <v>57.3</v>
      </c>
      <c r="H556" s="155"/>
      <c r="J556" s="206"/>
      <c r="K556" s="206"/>
    </row>
    <row r="557" spans="1:11" s="12" customFormat="1" ht="12.75">
      <c r="A557" s="19">
        <v>27</v>
      </c>
      <c r="B557" s="84" t="s">
        <v>1035</v>
      </c>
      <c r="C557" s="23">
        <v>43623</v>
      </c>
      <c r="D557" s="95" t="s">
        <v>856</v>
      </c>
      <c r="E557" s="85">
        <v>1</v>
      </c>
      <c r="F557" s="85">
        <v>1</v>
      </c>
      <c r="G557" s="93">
        <v>52.3</v>
      </c>
      <c r="H557" s="155"/>
      <c r="J557" s="9"/>
      <c r="K557" s="9"/>
    </row>
    <row r="558" spans="1:11" s="12" customFormat="1" ht="12.75">
      <c r="A558" s="19">
        <v>28</v>
      </c>
      <c r="B558" s="92" t="s">
        <v>1024</v>
      </c>
      <c r="C558" s="18">
        <v>43623</v>
      </c>
      <c r="D558" s="24" t="s">
        <v>856</v>
      </c>
      <c r="E558" s="91">
        <v>1</v>
      </c>
      <c r="F558" s="85">
        <v>5</v>
      </c>
      <c r="G558" s="55">
        <v>51.4</v>
      </c>
      <c r="H558" s="155"/>
      <c r="J558" s="9"/>
      <c r="K558" s="9"/>
    </row>
    <row r="559" spans="1:11" s="12" customFormat="1" ht="12.75">
      <c r="A559" s="19">
        <v>29</v>
      </c>
      <c r="B559" s="90" t="s">
        <v>1033</v>
      </c>
      <c r="C559" s="18">
        <v>43538</v>
      </c>
      <c r="D559" s="24" t="s">
        <v>1038</v>
      </c>
      <c r="E559" s="91">
        <v>1</v>
      </c>
      <c r="F559" s="85">
        <v>1</v>
      </c>
      <c r="G559" s="55">
        <v>27.3</v>
      </c>
      <c r="H559" s="155"/>
      <c r="J559" s="9"/>
      <c r="K559" s="9"/>
    </row>
    <row r="560" spans="1:11" s="12" customFormat="1" ht="12.75">
      <c r="A560" s="19">
        <v>30</v>
      </c>
      <c r="B560" s="22" t="s">
        <v>814</v>
      </c>
      <c r="C560" s="18">
        <v>42073</v>
      </c>
      <c r="D560" s="24" t="s">
        <v>815</v>
      </c>
      <c r="E560" s="85">
        <v>2</v>
      </c>
      <c r="F560" s="85">
        <v>2</v>
      </c>
      <c r="G560" s="55">
        <v>34.1</v>
      </c>
      <c r="H560" s="155"/>
      <c r="J560" s="9"/>
      <c r="K560" s="9"/>
    </row>
    <row r="561" spans="1:11" s="12" customFormat="1" ht="12.75">
      <c r="A561" s="19">
        <v>31</v>
      </c>
      <c r="B561" s="84" t="s">
        <v>1034</v>
      </c>
      <c r="C561" s="18">
        <v>43370</v>
      </c>
      <c r="D561" s="24" t="s">
        <v>1039</v>
      </c>
      <c r="E561" s="91">
        <v>1</v>
      </c>
      <c r="F561" s="85">
        <v>1</v>
      </c>
      <c r="G561" s="55">
        <v>40.3</v>
      </c>
      <c r="H561" s="155"/>
      <c r="J561" s="9"/>
      <c r="K561" s="9"/>
    </row>
    <row r="562" spans="1:11" s="12" customFormat="1" ht="12.75">
      <c r="A562" s="19">
        <v>32</v>
      </c>
      <c r="B562" s="84" t="s">
        <v>857</v>
      </c>
      <c r="C562" s="18">
        <v>43082</v>
      </c>
      <c r="D562" s="24" t="s">
        <v>858</v>
      </c>
      <c r="E562" s="85">
        <v>3</v>
      </c>
      <c r="F562" s="85">
        <v>3</v>
      </c>
      <c r="G562" s="98" t="s">
        <v>986</v>
      </c>
      <c r="H562" s="155"/>
      <c r="J562" s="9"/>
      <c r="K562" s="9"/>
    </row>
    <row r="563" spans="1:11" s="12" customFormat="1" ht="12.75">
      <c r="A563" s="19">
        <v>33</v>
      </c>
      <c r="B563" s="22" t="s">
        <v>791</v>
      </c>
      <c r="C563" s="18">
        <v>42591</v>
      </c>
      <c r="D563" s="24" t="s">
        <v>695</v>
      </c>
      <c r="E563" s="85">
        <v>3</v>
      </c>
      <c r="F563" s="85">
        <v>3</v>
      </c>
      <c r="G563" s="55">
        <v>56.7</v>
      </c>
      <c r="H563" s="155"/>
      <c r="J563" s="9"/>
      <c r="K563" s="9"/>
    </row>
    <row r="564" spans="1:11" s="12" customFormat="1" ht="12.75">
      <c r="A564" s="19">
        <v>34</v>
      </c>
      <c r="B564" s="84" t="s">
        <v>859</v>
      </c>
      <c r="C564" s="18">
        <v>43236</v>
      </c>
      <c r="D564" s="24" t="s">
        <v>860</v>
      </c>
      <c r="E564" s="99">
        <v>1</v>
      </c>
      <c r="F564" s="99">
        <v>1</v>
      </c>
      <c r="G564" s="93">
        <v>35.8</v>
      </c>
      <c r="H564" s="155"/>
      <c r="J564" s="9"/>
      <c r="K564" s="9"/>
    </row>
    <row r="565" spans="1:11" s="12" customFormat="1" ht="12.75">
      <c r="A565" s="19">
        <v>35</v>
      </c>
      <c r="B565" s="84" t="s">
        <v>861</v>
      </c>
      <c r="C565" s="18">
        <v>43286</v>
      </c>
      <c r="D565" s="24" t="s">
        <v>862</v>
      </c>
      <c r="E565" s="96">
        <v>1</v>
      </c>
      <c r="F565" s="96">
        <v>0</v>
      </c>
      <c r="G565" s="86">
        <v>67.9</v>
      </c>
      <c r="H565" s="155"/>
      <c r="J565" s="9"/>
      <c r="K565" s="9"/>
    </row>
    <row r="566" spans="1:11" s="12" customFormat="1" ht="12.75">
      <c r="A566" s="19">
        <v>36</v>
      </c>
      <c r="B566" s="92" t="s">
        <v>1013</v>
      </c>
      <c r="C566" s="18">
        <v>43854</v>
      </c>
      <c r="D566" s="24" t="s">
        <v>1011</v>
      </c>
      <c r="E566" s="91">
        <v>1</v>
      </c>
      <c r="F566" s="85">
        <v>2</v>
      </c>
      <c r="G566" s="55">
        <v>38</v>
      </c>
      <c r="H566" s="155"/>
      <c r="J566" s="9"/>
      <c r="K566" s="9"/>
    </row>
    <row r="567" spans="1:11" s="12" customFormat="1" ht="12.75">
      <c r="A567" s="19">
        <v>37</v>
      </c>
      <c r="B567" s="22" t="s">
        <v>793</v>
      </c>
      <c r="C567" s="18">
        <v>43423</v>
      </c>
      <c r="D567" s="24" t="s">
        <v>800</v>
      </c>
      <c r="E567" s="85">
        <v>2</v>
      </c>
      <c r="F567" s="85">
        <v>3</v>
      </c>
      <c r="G567" s="55">
        <v>24.8</v>
      </c>
      <c r="H567" s="155"/>
      <c r="J567" s="9"/>
      <c r="K567" s="9"/>
    </row>
    <row r="568" spans="1:11" s="12" customFormat="1" ht="12.75">
      <c r="A568" s="19">
        <v>38</v>
      </c>
      <c r="B568" s="22" t="s">
        <v>795</v>
      </c>
      <c r="C568" s="18">
        <v>43423</v>
      </c>
      <c r="D568" s="24" t="s">
        <v>800</v>
      </c>
      <c r="E568" s="14">
        <v>3</v>
      </c>
      <c r="F568" s="14">
        <v>1</v>
      </c>
      <c r="G568" s="55">
        <v>34.5</v>
      </c>
      <c r="H568" s="155"/>
      <c r="J568" s="9"/>
      <c r="K568" s="9"/>
    </row>
    <row r="569" spans="1:11" s="12" customFormat="1" ht="12.75">
      <c r="A569" s="19">
        <v>39</v>
      </c>
      <c r="B569" s="22" t="s">
        <v>987</v>
      </c>
      <c r="C569" s="18">
        <v>43423</v>
      </c>
      <c r="D569" s="24" t="s">
        <v>800</v>
      </c>
      <c r="E569" s="85">
        <v>1</v>
      </c>
      <c r="F569" s="85">
        <v>2</v>
      </c>
      <c r="G569" s="55">
        <v>25.5</v>
      </c>
      <c r="H569" s="155"/>
      <c r="J569" s="9"/>
      <c r="K569" s="9"/>
    </row>
    <row r="570" spans="1:11" s="12" customFormat="1" ht="12.75">
      <c r="A570" s="19">
        <v>40</v>
      </c>
      <c r="B570" s="92" t="s">
        <v>1016</v>
      </c>
      <c r="C570" s="18">
        <v>43423</v>
      </c>
      <c r="D570" s="24" t="s">
        <v>800</v>
      </c>
      <c r="E570" s="91">
        <v>1</v>
      </c>
      <c r="F570" s="85">
        <v>4</v>
      </c>
      <c r="G570" s="55">
        <v>24.8</v>
      </c>
      <c r="H570" s="155"/>
      <c r="J570" s="9"/>
      <c r="K570" s="9"/>
    </row>
    <row r="571" spans="1:11" s="12" customFormat="1" ht="12.75">
      <c r="A571" s="19">
        <v>41</v>
      </c>
      <c r="B571" s="22" t="s">
        <v>784</v>
      </c>
      <c r="C571" s="18">
        <v>41996</v>
      </c>
      <c r="D571" s="24" t="s">
        <v>801</v>
      </c>
      <c r="E571" s="14">
        <v>1</v>
      </c>
      <c r="F571" s="85">
        <v>1</v>
      </c>
      <c r="G571" s="55">
        <v>39.2</v>
      </c>
      <c r="H571" s="155"/>
      <c r="J571" s="9"/>
      <c r="K571" s="9"/>
    </row>
    <row r="572" spans="1:11" s="12" customFormat="1" ht="12.75">
      <c r="A572" s="19">
        <v>42</v>
      </c>
      <c r="B572" s="84" t="s">
        <v>863</v>
      </c>
      <c r="C572" s="23">
        <v>43713</v>
      </c>
      <c r="D572" s="95" t="s">
        <v>864</v>
      </c>
      <c r="E572" s="96">
        <v>4</v>
      </c>
      <c r="F572" s="96">
        <v>1</v>
      </c>
      <c r="G572" s="89">
        <v>36.4</v>
      </c>
      <c r="H572" s="155"/>
      <c r="J572" s="9"/>
      <c r="K572" s="9"/>
    </row>
    <row r="573" spans="1:11" s="12" customFormat="1" ht="12.75">
      <c r="A573" s="19">
        <v>43</v>
      </c>
      <c r="B573" s="22" t="s">
        <v>816</v>
      </c>
      <c r="C573" s="18">
        <v>43020</v>
      </c>
      <c r="D573" s="24" t="s">
        <v>817</v>
      </c>
      <c r="E573" s="85">
        <v>2</v>
      </c>
      <c r="F573" s="85">
        <v>2</v>
      </c>
      <c r="G573" s="55">
        <v>25.9</v>
      </c>
      <c r="H573" s="155"/>
      <c r="J573" s="9"/>
      <c r="K573" s="9"/>
    </row>
    <row r="574" spans="1:11" s="12" customFormat="1" ht="12.75">
      <c r="A574" s="19">
        <v>44</v>
      </c>
      <c r="B574" s="84" t="s">
        <v>865</v>
      </c>
      <c r="C574" s="60">
        <v>42992</v>
      </c>
      <c r="D574" s="100" t="s">
        <v>675</v>
      </c>
      <c r="E574" s="96">
        <v>1</v>
      </c>
      <c r="F574" s="96">
        <v>6</v>
      </c>
      <c r="G574" s="86">
        <v>34.8</v>
      </c>
      <c r="H574" s="155"/>
      <c r="J574" s="9"/>
      <c r="K574" s="9"/>
    </row>
    <row r="575" spans="1:11" s="12" customFormat="1" ht="12.75">
      <c r="A575" s="19">
        <v>45</v>
      </c>
      <c r="B575" s="84" t="s">
        <v>866</v>
      </c>
      <c r="C575" s="60">
        <v>42992</v>
      </c>
      <c r="D575" s="100" t="s">
        <v>675</v>
      </c>
      <c r="E575" s="88">
        <v>1</v>
      </c>
      <c r="F575" s="88">
        <v>5</v>
      </c>
      <c r="G575" s="89">
        <v>25.5</v>
      </c>
      <c r="H575" s="155"/>
      <c r="J575" s="9"/>
      <c r="K575" s="9"/>
    </row>
    <row r="576" spans="1:11" s="12" customFormat="1" ht="12.75">
      <c r="A576" s="19">
        <v>46</v>
      </c>
      <c r="B576" s="92" t="s">
        <v>1018</v>
      </c>
      <c r="C576" s="18">
        <v>44083</v>
      </c>
      <c r="D576" s="24" t="s">
        <v>1040</v>
      </c>
      <c r="E576" s="101">
        <v>1</v>
      </c>
      <c r="F576" s="102">
        <v>1</v>
      </c>
      <c r="G576" s="55">
        <v>42.3</v>
      </c>
      <c r="H576" s="155"/>
      <c r="J576" s="9"/>
      <c r="K576" s="9"/>
    </row>
    <row r="577" spans="1:11" s="12" customFormat="1" ht="12.75">
      <c r="A577" s="19">
        <v>47</v>
      </c>
      <c r="B577" s="84" t="s">
        <v>867</v>
      </c>
      <c r="C577" s="18">
        <v>43259</v>
      </c>
      <c r="D577" s="24" t="s">
        <v>868</v>
      </c>
      <c r="E577" s="96">
        <v>1</v>
      </c>
      <c r="F577" s="96">
        <v>2</v>
      </c>
      <c r="G577" s="86">
        <v>37.6</v>
      </c>
      <c r="H577" s="155"/>
      <c r="J577" s="9"/>
      <c r="K577" s="9"/>
    </row>
    <row r="578" spans="1:11" s="12" customFormat="1" ht="12" customHeight="1">
      <c r="A578" s="19">
        <v>48</v>
      </c>
      <c r="B578" s="90" t="s">
        <v>1032</v>
      </c>
      <c r="C578" s="18">
        <v>43259</v>
      </c>
      <c r="D578" s="24" t="s">
        <v>868</v>
      </c>
      <c r="E578" s="91">
        <v>1</v>
      </c>
      <c r="F578" s="85">
        <v>3</v>
      </c>
      <c r="G578" s="55">
        <v>34.4</v>
      </c>
      <c r="H578" s="155"/>
      <c r="J578" s="9"/>
      <c r="K578" s="9"/>
    </row>
    <row r="579" spans="1:11" s="12" customFormat="1" ht="12.75">
      <c r="A579" s="19">
        <v>49</v>
      </c>
      <c r="B579" s="84" t="s">
        <v>869</v>
      </c>
      <c r="C579" s="18">
        <v>43259</v>
      </c>
      <c r="D579" s="24" t="s">
        <v>868</v>
      </c>
      <c r="E579" s="85">
        <v>1</v>
      </c>
      <c r="F579" s="85">
        <v>1</v>
      </c>
      <c r="G579" s="86">
        <v>27.5</v>
      </c>
      <c r="H579" s="155"/>
      <c r="J579" s="9"/>
      <c r="K579" s="9"/>
    </row>
    <row r="580" spans="1:11" s="12" customFormat="1" ht="12.75">
      <c r="A580" s="19">
        <v>50</v>
      </c>
      <c r="B580" s="84" t="s">
        <v>870</v>
      </c>
      <c r="C580" s="18">
        <v>43259</v>
      </c>
      <c r="D580" s="24" t="s">
        <v>868</v>
      </c>
      <c r="E580" s="102">
        <v>1</v>
      </c>
      <c r="F580" s="102">
        <v>5</v>
      </c>
      <c r="G580" s="103">
        <v>35.8</v>
      </c>
      <c r="H580" s="155"/>
      <c r="J580" s="9"/>
      <c r="K580" s="9"/>
    </row>
    <row r="581" spans="1:11" s="12" customFormat="1" ht="12.75">
      <c r="A581" s="19">
        <v>51</v>
      </c>
      <c r="B581" s="22" t="s">
        <v>785</v>
      </c>
      <c r="C581" s="104">
        <v>42416</v>
      </c>
      <c r="D581" s="14" t="s">
        <v>678</v>
      </c>
      <c r="E581" s="14">
        <v>1</v>
      </c>
      <c r="F581" s="85">
        <v>1</v>
      </c>
      <c r="G581" s="55">
        <v>46.3</v>
      </c>
      <c r="H581" s="155"/>
      <c r="J581" s="9"/>
      <c r="K581" s="9"/>
    </row>
    <row r="582" spans="1:11" s="12" customFormat="1" ht="12.75">
      <c r="A582" s="19">
        <v>52</v>
      </c>
      <c r="B582" s="84" t="s">
        <v>794</v>
      </c>
      <c r="C582" s="15">
        <v>43236</v>
      </c>
      <c r="D582" s="3" t="s">
        <v>802</v>
      </c>
      <c r="E582" s="105">
        <v>1</v>
      </c>
      <c r="F582" s="106">
        <v>1</v>
      </c>
      <c r="G582" s="107">
        <v>36.8</v>
      </c>
      <c r="H582" s="155"/>
      <c r="J582" s="9"/>
      <c r="K582" s="9"/>
    </row>
    <row r="583" spans="1:11" s="12" customFormat="1" ht="12.75">
      <c r="A583" s="19">
        <v>53</v>
      </c>
      <c r="B583" s="22" t="s">
        <v>796</v>
      </c>
      <c r="C583" s="18">
        <v>41816</v>
      </c>
      <c r="D583" s="33" t="s">
        <v>679</v>
      </c>
      <c r="E583" s="108">
        <v>1</v>
      </c>
      <c r="F583" s="16">
        <v>1</v>
      </c>
      <c r="G583" s="55">
        <v>31.4</v>
      </c>
      <c r="H583" s="155"/>
      <c r="J583" s="9"/>
      <c r="K583" s="9"/>
    </row>
    <row r="584" spans="1:11" s="12" customFormat="1" ht="12.75">
      <c r="A584" s="19">
        <v>54</v>
      </c>
      <c r="B584" s="109" t="s">
        <v>733</v>
      </c>
      <c r="C584" s="110">
        <v>41922</v>
      </c>
      <c r="D584" s="24" t="s">
        <v>70</v>
      </c>
      <c r="E584" s="85">
        <v>1</v>
      </c>
      <c r="F584" s="85">
        <v>1</v>
      </c>
      <c r="G584" s="103">
        <v>62.6</v>
      </c>
      <c r="H584" s="155"/>
      <c r="J584" s="9"/>
      <c r="K584" s="9"/>
    </row>
    <row r="585" spans="1:11" s="12" customFormat="1" ht="12.75">
      <c r="A585" s="19">
        <v>55</v>
      </c>
      <c r="B585" s="92" t="s">
        <v>1020</v>
      </c>
      <c r="C585" s="110">
        <v>43679</v>
      </c>
      <c r="D585" s="24" t="s">
        <v>1012</v>
      </c>
      <c r="E585" s="101">
        <v>2</v>
      </c>
      <c r="F585" s="101">
        <v>2</v>
      </c>
      <c r="G585" s="55">
        <v>49</v>
      </c>
      <c r="H585" s="155"/>
      <c r="J585" s="9"/>
      <c r="K585" s="9"/>
    </row>
    <row r="586" spans="1:11" s="12" customFormat="1" ht="12.75">
      <c r="A586" s="19">
        <v>56</v>
      </c>
      <c r="B586" s="90" t="s">
        <v>1036</v>
      </c>
      <c r="C586" s="18">
        <v>43679</v>
      </c>
      <c r="D586" s="24" t="s">
        <v>1012</v>
      </c>
      <c r="E586" s="91">
        <v>2</v>
      </c>
      <c r="F586" s="91">
        <v>2</v>
      </c>
      <c r="G586" s="55">
        <v>38.7</v>
      </c>
      <c r="H586" s="155"/>
      <c r="J586" s="9"/>
      <c r="K586" s="9"/>
    </row>
    <row r="587" spans="1:11" s="12" customFormat="1" ht="12.75">
      <c r="A587" s="19">
        <v>57</v>
      </c>
      <c r="B587" s="92" t="s">
        <v>1015</v>
      </c>
      <c r="C587" s="111">
        <v>43679</v>
      </c>
      <c r="D587" s="24" t="s">
        <v>1012</v>
      </c>
      <c r="E587" s="91">
        <v>2</v>
      </c>
      <c r="F587" s="91">
        <v>2</v>
      </c>
      <c r="G587" s="55">
        <v>20.9</v>
      </c>
      <c r="H587" s="155"/>
      <c r="J587" s="9"/>
      <c r="K587" s="9"/>
    </row>
    <row r="588" spans="1:11" s="12" customFormat="1" ht="12.75">
      <c r="A588" s="19">
        <v>58</v>
      </c>
      <c r="B588" s="22" t="s">
        <v>811</v>
      </c>
      <c r="C588" s="18">
        <v>43514</v>
      </c>
      <c r="D588" s="33" t="s">
        <v>885</v>
      </c>
      <c r="E588" s="85">
        <v>1</v>
      </c>
      <c r="F588" s="85">
        <v>1</v>
      </c>
      <c r="G588" s="55">
        <v>33.1</v>
      </c>
      <c r="H588" s="155"/>
      <c r="J588" s="9"/>
      <c r="K588" s="9"/>
    </row>
    <row r="589" spans="1:11" s="12" customFormat="1" ht="12.75">
      <c r="A589" s="19">
        <v>59</v>
      </c>
      <c r="B589" s="22" t="s">
        <v>826</v>
      </c>
      <c r="C589" s="18">
        <v>42842</v>
      </c>
      <c r="D589" s="33" t="s">
        <v>56</v>
      </c>
      <c r="E589" s="85">
        <v>1</v>
      </c>
      <c r="F589" s="85">
        <v>1</v>
      </c>
      <c r="G589" s="55">
        <v>49.2</v>
      </c>
      <c r="H589" s="155"/>
      <c r="J589" s="9"/>
      <c r="K589" s="9"/>
    </row>
    <row r="590" spans="1:11" s="12" customFormat="1" ht="12.75">
      <c r="A590" s="19">
        <v>60</v>
      </c>
      <c r="B590" s="112" t="s">
        <v>813</v>
      </c>
      <c r="C590" s="18">
        <v>42026</v>
      </c>
      <c r="D590" s="33" t="s">
        <v>681</v>
      </c>
      <c r="E590" s="102">
        <v>5</v>
      </c>
      <c r="F590" s="102">
        <v>5</v>
      </c>
      <c r="G590" s="107">
        <v>37.9</v>
      </c>
      <c r="H590" s="155"/>
      <c r="J590" s="9"/>
      <c r="K590" s="9"/>
    </row>
    <row r="591" spans="1:11" s="12" customFormat="1" ht="12.75">
      <c r="A591" s="19">
        <v>61</v>
      </c>
      <c r="B591" s="22" t="s">
        <v>788</v>
      </c>
      <c r="C591" s="18">
        <v>42842</v>
      </c>
      <c r="D591" s="14" t="s">
        <v>56</v>
      </c>
      <c r="E591" s="14">
        <v>1</v>
      </c>
      <c r="F591" s="16">
        <v>2</v>
      </c>
      <c r="G591" s="55">
        <v>60.1</v>
      </c>
      <c r="H591" s="155"/>
      <c r="J591" s="9"/>
      <c r="K591" s="9"/>
    </row>
    <row r="592" spans="1:11" s="12" customFormat="1" ht="12.75">
      <c r="A592" s="19">
        <v>62</v>
      </c>
      <c r="B592" s="22" t="s">
        <v>786</v>
      </c>
      <c r="C592" s="18">
        <v>42842</v>
      </c>
      <c r="D592" s="14" t="s">
        <v>56</v>
      </c>
      <c r="E592" s="14">
        <v>1</v>
      </c>
      <c r="F592" s="85">
        <v>1</v>
      </c>
      <c r="G592" s="55">
        <v>25.5</v>
      </c>
      <c r="H592" s="155"/>
      <c r="J592" s="9"/>
      <c r="K592" s="9"/>
    </row>
    <row r="593" spans="1:11" s="12" customFormat="1" ht="12.75">
      <c r="A593" s="19">
        <v>63</v>
      </c>
      <c r="B593" s="22" t="s">
        <v>737</v>
      </c>
      <c r="C593" s="23">
        <v>41872</v>
      </c>
      <c r="D593" s="14" t="s">
        <v>127</v>
      </c>
      <c r="E593" s="85">
        <v>2</v>
      </c>
      <c r="F593" s="85">
        <v>2</v>
      </c>
      <c r="G593" s="55">
        <v>69.7</v>
      </c>
      <c r="H593" s="155"/>
      <c r="J593" s="9"/>
      <c r="K593" s="9"/>
    </row>
    <row r="594" spans="1:11" s="12" customFormat="1" ht="12.75">
      <c r="A594" s="19">
        <v>64</v>
      </c>
      <c r="B594" s="22" t="s">
        <v>790</v>
      </c>
      <c r="C594" s="23">
        <v>42871</v>
      </c>
      <c r="D594" s="113" t="s">
        <v>803</v>
      </c>
      <c r="E594" s="85">
        <v>2</v>
      </c>
      <c r="F594" s="85">
        <v>3</v>
      </c>
      <c r="G594" s="86">
        <v>47.1</v>
      </c>
      <c r="H594" s="155"/>
      <c r="J594" s="9"/>
      <c r="K594" s="9"/>
    </row>
    <row r="595" spans="1:11" s="12" customFormat="1" ht="12.75">
      <c r="A595" s="19">
        <v>65</v>
      </c>
      <c r="B595" s="22" t="s">
        <v>824</v>
      </c>
      <c r="C595" s="18">
        <v>42871</v>
      </c>
      <c r="D595" s="33" t="s">
        <v>803</v>
      </c>
      <c r="E595" s="85">
        <v>1</v>
      </c>
      <c r="F595" s="85">
        <v>4</v>
      </c>
      <c r="G595" s="55">
        <v>63.8</v>
      </c>
      <c r="H595" s="155"/>
      <c r="J595" s="9"/>
      <c r="K595" s="9"/>
    </row>
    <row r="596" spans="1:11" s="12" customFormat="1" ht="12.75">
      <c r="A596" s="19">
        <v>66</v>
      </c>
      <c r="B596" s="22" t="s">
        <v>787</v>
      </c>
      <c r="C596" s="110">
        <v>42026</v>
      </c>
      <c r="D596" s="24" t="s">
        <v>804</v>
      </c>
      <c r="E596" s="14">
        <v>1</v>
      </c>
      <c r="F596" s="14">
        <v>1</v>
      </c>
      <c r="G596" s="55">
        <v>48.4</v>
      </c>
      <c r="H596" s="155"/>
      <c r="J596" s="9"/>
      <c r="K596" s="9"/>
    </row>
    <row r="597" spans="1:11" s="12" customFormat="1" ht="12.75">
      <c r="A597" s="19">
        <v>67</v>
      </c>
      <c r="B597" s="109" t="s">
        <v>1043</v>
      </c>
      <c r="C597" s="114">
        <v>42723</v>
      </c>
      <c r="D597" s="100" t="s">
        <v>871</v>
      </c>
      <c r="E597" s="102">
        <v>4</v>
      </c>
      <c r="F597" s="102">
        <v>2</v>
      </c>
      <c r="G597" s="103">
        <v>26.7</v>
      </c>
      <c r="H597" s="155"/>
      <c r="J597" s="9"/>
      <c r="K597" s="9"/>
    </row>
    <row r="598" spans="1:11" s="12" customFormat="1" ht="12.75">
      <c r="A598" s="19">
        <v>68</v>
      </c>
      <c r="B598" s="115" t="s">
        <v>1023</v>
      </c>
      <c r="C598" s="114">
        <v>42723</v>
      </c>
      <c r="D598" s="100" t="s">
        <v>871</v>
      </c>
      <c r="E598" s="91">
        <v>1</v>
      </c>
      <c r="F598" s="85">
        <v>4</v>
      </c>
      <c r="G598" s="116">
        <v>35</v>
      </c>
      <c r="H598" s="155"/>
      <c r="J598" s="9"/>
      <c r="K598" s="9"/>
    </row>
    <row r="599" spans="1:11" s="12" customFormat="1" ht="12.75">
      <c r="A599" s="19">
        <v>69</v>
      </c>
      <c r="B599" s="92" t="s">
        <v>872</v>
      </c>
      <c r="C599" s="18">
        <v>43052</v>
      </c>
      <c r="D599" s="33" t="s">
        <v>835</v>
      </c>
      <c r="E599" s="85">
        <v>1</v>
      </c>
      <c r="F599" s="85">
        <v>2</v>
      </c>
      <c r="G599" s="86">
        <v>84.5</v>
      </c>
      <c r="H599" s="155"/>
      <c r="J599" s="9"/>
      <c r="K599" s="9"/>
    </row>
    <row r="600" spans="1:11" s="12" customFormat="1" ht="12.75">
      <c r="A600" s="19">
        <v>70</v>
      </c>
      <c r="B600" s="22" t="s">
        <v>812</v>
      </c>
      <c r="C600" s="18">
        <v>43052</v>
      </c>
      <c r="D600" s="33" t="s">
        <v>835</v>
      </c>
      <c r="E600" s="85">
        <v>1</v>
      </c>
      <c r="F600" s="85">
        <v>1</v>
      </c>
      <c r="G600" s="55">
        <v>87.4</v>
      </c>
      <c r="H600" s="155"/>
      <c r="J600" s="9"/>
      <c r="K600" s="9"/>
    </row>
    <row r="601" spans="1:11" s="12" customFormat="1" ht="12.75">
      <c r="A601" s="19">
        <v>71</v>
      </c>
      <c r="B601" s="22" t="s">
        <v>806</v>
      </c>
      <c r="C601" s="18">
        <v>43455</v>
      </c>
      <c r="D601" s="33" t="s">
        <v>683</v>
      </c>
      <c r="E601" s="85">
        <v>1</v>
      </c>
      <c r="F601" s="85">
        <v>1</v>
      </c>
      <c r="G601" s="55">
        <v>41.7</v>
      </c>
      <c r="H601" s="155"/>
      <c r="J601" s="9"/>
      <c r="K601" s="9"/>
    </row>
    <row r="602" spans="1:11" s="12" customFormat="1" ht="12.75">
      <c r="A602" s="19">
        <v>72</v>
      </c>
      <c r="B602" s="22" t="s">
        <v>825</v>
      </c>
      <c r="C602" s="110">
        <v>43679</v>
      </c>
      <c r="D602" s="24" t="s">
        <v>838</v>
      </c>
      <c r="E602" s="85">
        <v>2</v>
      </c>
      <c r="F602" s="85">
        <v>2</v>
      </c>
      <c r="G602" s="55">
        <v>62.3</v>
      </c>
      <c r="H602" s="155"/>
      <c r="J602" s="9"/>
      <c r="K602" s="9"/>
    </row>
    <row r="603" spans="1:11" s="12" customFormat="1" ht="12.75">
      <c r="A603" s="19">
        <v>73</v>
      </c>
      <c r="B603" s="84" t="s">
        <v>873</v>
      </c>
      <c r="C603" s="110">
        <v>43679</v>
      </c>
      <c r="D603" s="24" t="s">
        <v>838</v>
      </c>
      <c r="E603" s="85">
        <v>1</v>
      </c>
      <c r="F603" s="85">
        <v>6</v>
      </c>
      <c r="G603" s="86">
        <v>78.2</v>
      </c>
      <c r="H603" s="155"/>
      <c r="J603" s="9"/>
      <c r="K603" s="9"/>
    </row>
    <row r="604" spans="1:11" s="12" customFormat="1" ht="12.75">
      <c r="A604" s="19">
        <v>74</v>
      </c>
      <c r="B604" s="84" t="s">
        <v>874</v>
      </c>
      <c r="C604" s="18">
        <v>43052</v>
      </c>
      <c r="D604" s="33" t="s">
        <v>875</v>
      </c>
      <c r="E604" s="88">
        <v>2</v>
      </c>
      <c r="F604" s="88">
        <v>2</v>
      </c>
      <c r="G604" s="89">
        <v>19.9</v>
      </c>
      <c r="H604" s="155"/>
      <c r="J604" s="9"/>
      <c r="K604" s="9"/>
    </row>
    <row r="605" spans="1:11" s="12" customFormat="1" ht="12.75">
      <c r="A605" s="19">
        <v>75</v>
      </c>
      <c r="B605" s="22" t="s">
        <v>886</v>
      </c>
      <c r="C605" s="18">
        <v>42871</v>
      </c>
      <c r="D605" s="33" t="s">
        <v>126</v>
      </c>
      <c r="E605" s="85">
        <v>1</v>
      </c>
      <c r="F605" s="85">
        <v>1</v>
      </c>
      <c r="G605" s="55">
        <v>29.3</v>
      </c>
      <c r="H605" s="155"/>
      <c r="J605" s="9"/>
      <c r="K605" s="9"/>
    </row>
    <row r="606" spans="1:11" s="12" customFormat="1" ht="12.75">
      <c r="A606" s="19">
        <v>76</v>
      </c>
      <c r="B606" s="22" t="s">
        <v>807</v>
      </c>
      <c r="C606" s="18">
        <v>42229</v>
      </c>
      <c r="D606" s="33" t="s">
        <v>836</v>
      </c>
      <c r="E606" s="85">
        <v>2</v>
      </c>
      <c r="F606" s="85">
        <v>2</v>
      </c>
      <c r="G606" s="55">
        <v>38.2</v>
      </c>
      <c r="H606" s="155"/>
      <c r="J606" s="9"/>
      <c r="K606" s="9"/>
    </row>
    <row r="607" spans="1:11" s="12" customFormat="1" ht="12.75">
      <c r="A607" s="19">
        <v>77</v>
      </c>
      <c r="B607" s="90" t="s">
        <v>1044</v>
      </c>
      <c r="C607" s="18">
        <v>43650</v>
      </c>
      <c r="D607" s="33" t="s">
        <v>877</v>
      </c>
      <c r="E607" s="91">
        <v>1</v>
      </c>
      <c r="F607" s="85">
        <v>1</v>
      </c>
      <c r="G607" s="55">
        <v>42.4</v>
      </c>
      <c r="H607" s="155"/>
      <c r="I607" s="12" t="s">
        <v>1005</v>
      </c>
      <c r="J607" s="9"/>
      <c r="K607" s="9"/>
    </row>
    <row r="608" spans="1:11" s="12" customFormat="1" ht="12.75">
      <c r="A608" s="19">
        <v>78</v>
      </c>
      <c r="B608" s="84" t="s">
        <v>876</v>
      </c>
      <c r="C608" s="18">
        <v>43650</v>
      </c>
      <c r="D608" s="33" t="s">
        <v>877</v>
      </c>
      <c r="E608" s="85">
        <v>1</v>
      </c>
      <c r="F608" s="85">
        <v>1</v>
      </c>
      <c r="G608" s="86">
        <v>42.6</v>
      </c>
      <c r="H608" s="155"/>
      <c r="J608" s="9"/>
      <c r="K608" s="9"/>
    </row>
    <row r="609" spans="1:11" s="12" customFormat="1" ht="12.75">
      <c r="A609" s="19">
        <v>79</v>
      </c>
      <c r="B609" s="39" t="s">
        <v>1026</v>
      </c>
      <c r="C609" s="18">
        <v>43650</v>
      </c>
      <c r="D609" s="33" t="s">
        <v>877</v>
      </c>
      <c r="E609" s="117">
        <v>1</v>
      </c>
      <c r="F609" s="85">
        <v>1</v>
      </c>
      <c r="G609" s="55">
        <v>44</v>
      </c>
      <c r="H609" s="155"/>
      <c r="J609" s="9"/>
      <c r="K609" s="9"/>
    </row>
    <row r="610" spans="1:11" s="12" customFormat="1" ht="12.75">
      <c r="A610" s="19">
        <v>80</v>
      </c>
      <c r="B610" s="84" t="s">
        <v>878</v>
      </c>
      <c r="C610" s="18">
        <v>43650</v>
      </c>
      <c r="D610" s="33" t="s">
        <v>877</v>
      </c>
      <c r="E610" s="96">
        <v>2</v>
      </c>
      <c r="F610" s="96">
        <v>1</v>
      </c>
      <c r="G610" s="86">
        <v>31.8</v>
      </c>
      <c r="H610" s="155"/>
      <c r="J610" s="9"/>
      <c r="K610" s="9"/>
    </row>
    <row r="611" spans="1:11" s="12" customFormat="1" ht="12.75">
      <c r="A611" s="19">
        <v>81</v>
      </c>
      <c r="B611" s="92" t="s">
        <v>1021</v>
      </c>
      <c r="C611" s="18">
        <v>43650</v>
      </c>
      <c r="D611" s="33" t="s">
        <v>877</v>
      </c>
      <c r="E611" s="91">
        <v>1</v>
      </c>
      <c r="F611" s="85">
        <v>1</v>
      </c>
      <c r="G611" s="55" t="s">
        <v>1006</v>
      </c>
      <c r="H611" s="155"/>
      <c r="J611" s="9"/>
      <c r="K611" s="9"/>
    </row>
    <row r="612" spans="1:11" s="12" customFormat="1" ht="12.75">
      <c r="A612" s="19">
        <v>82</v>
      </c>
      <c r="B612" s="84" t="s">
        <v>781</v>
      </c>
      <c r="C612" s="23">
        <v>42304</v>
      </c>
      <c r="D612" s="14" t="s">
        <v>364</v>
      </c>
      <c r="E612" s="85">
        <v>4</v>
      </c>
      <c r="F612" s="85">
        <v>4</v>
      </c>
      <c r="G612" s="86">
        <v>35.3</v>
      </c>
      <c r="H612" s="155"/>
      <c r="J612" s="9"/>
      <c r="K612" s="9"/>
    </row>
    <row r="613" spans="1:11" s="12" customFormat="1" ht="12.75">
      <c r="A613" s="19">
        <v>83</v>
      </c>
      <c r="B613" s="90" t="s">
        <v>1045</v>
      </c>
      <c r="C613" s="18">
        <v>43783</v>
      </c>
      <c r="D613" s="33" t="s">
        <v>1041</v>
      </c>
      <c r="E613" s="91">
        <v>1</v>
      </c>
      <c r="F613" s="85">
        <v>3</v>
      </c>
      <c r="G613" s="86">
        <v>34.3</v>
      </c>
      <c r="H613" s="155"/>
      <c r="J613" s="9"/>
      <c r="K613" s="9"/>
    </row>
    <row r="614" spans="1:11" s="12" customFormat="1" ht="12.75">
      <c r="A614" s="19">
        <v>84</v>
      </c>
      <c r="B614" s="90" t="s">
        <v>1029</v>
      </c>
      <c r="C614" s="18">
        <v>43783</v>
      </c>
      <c r="D614" s="33" t="s">
        <v>1041</v>
      </c>
      <c r="E614" s="91">
        <v>1</v>
      </c>
      <c r="F614" s="85">
        <v>3</v>
      </c>
      <c r="G614" s="55" t="s">
        <v>1008</v>
      </c>
      <c r="H614" s="155"/>
      <c r="J614" s="9"/>
      <c r="K614" s="9"/>
    </row>
    <row r="615" spans="1:11" s="12" customFormat="1" ht="12.75">
      <c r="A615" s="19">
        <v>85</v>
      </c>
      <c r="B615" s="92" t="s">
        <v>879</v>
      </c>
      <c r="C615" s="23">
        <v>43236</v>
      </c>
      <c r="D615" s="14" t="s">
        <v>687</v>
      </c>
      <c r="E615" s="96">
        <v>1</v>
      </c>
      <c r="F615" s="96">
        <v>1</v>
      </c>
      <c r="G615" s="93">
        <v>41.5</v>
      </c>
      <c r="H615" s="155"/>
      <c r="J615" s="9"/>
      <c r="K615" s="9"/>
    </row>
    <row r="616" spans="1:11" s="12" customFormat="1" ht="12.75">
      <c r="A616" s="19">
        <v>86</v>
      </c>
      <c r="B616" s="84" t="s">
        <v>622</v>
      </c>
      <c r="C616" s="23">
        <v>43236</v>
      </c>
      <c r="D616" s="14" t="s">
        <v>687</v>
      </c>
      <c r="E616" s="85">
        <v>2</v>
      </c>
      <c r="F616" s="85">
        <v>2</v>
      </c>
      <c r="G616" s="86" t="s">
        <v>1124</v>
      </c>
      <c r="H616" s="155"/>
      <c r="J616" s="9"/>
      <c r="K616" s="9"/>
    </row>
    <row r="617" spans="1:11" s="12" customFormat="1" ht="12.75">
      <c r="A617" s="19">
        <v>87</v>
      </c>
      <c r="B617" s="22" t="s">
        <v>818</v>
      </c>
      <c r="C617" s="18">
        <v>42503</v>
      </c>
      <c r="D617" s="33" t="s">
        <v>688</v>
      </c>
      <c r="E617" s="85">
        <v>1</v>
      </c>
      <c r="F617" s="85">
        <v>1</v>
      </c>
      <c r="G617" s="55">
        <v>48.2</v>
      </c>
      <c r="H617" s="155"/>
      <c r="J617" s="9"/>
      <c r="K617" s="9"/>
    </row>
    <row r="618" spans="1:11" s="12" customFormat="1" ht="12.75">
      <c r="A618" s="19">
        <v>88</v>
      </c>
      <c r="B618" s="84" t="s">
        <v>880</v>
      </c>
      <c r="C618" s="60">
        <v>43115</v>
      </c>
      <c r="D618" s="61" t="s">
        <v>881</v>
      </c>
      <c r="E618" s="88">
        <v>2</v>
      </c>
      <c r="F618" s="88">
        <v>2</v>
      </c>
      <c r="G618" s="89">
        <v>35.2</v>
      </c>
      <c r="H618" s="155"/>
      <c r="J618" s="9"/>
      <c r="K618" s="9"/>
    </row>
    <row r="619" spans="1:11" s="12" customFormat="1" ht="12.75">
      <c r="A619" s="19">
        <v>89</v>
      </c>
      <c r="B619" s="118" t="s">
        <v>882</v>
      </c>
      <c r="C619" s="60">
        <v>43650</v>
      </c>
      <c r="D619" s="61" t="s">
        <v>883</v>
      </c>
      <c r="E619" s="88">
        <v>1</v>
      </c>
      <c r="F619" s="88">
        <v>2</v>
      </c>
      <c r="G619" s="89">
        <v>26.6</v>
      </c>
      <c r="H619" s="155"/>
      <c r="J619" s="9"/>
      <c r="K619" s="9"/>
    </row>
    <row r="620" spans="1:11" s="12" customFormat="1" ht="12.75">
      <c r="A620" s="19">
        <v>90</v>
      </c>
      <c r="B620" s="22" t="s">
        <v>887</v>
      </c>
      <c r="C620" s="18">
        <v>41729</v>
      </c>
      <c r="D620" s="33" t="s">
        <v>834</v>
      </c>
      <c r="E620" s="85">
        <v>3</v>
      </c>
      <c r="F620" s="85">
        <v>3</v>
      </c>
      <c r="G620" s="55">
        <v>38.8</v>
      </c>
      <c r="H620" s="155"/>
      <c r="J620" s="9"/>
      <c r="K620" s="9"/>
    </row>
    <row r="621" spans="1:11" s="12" customFormat="1" ht="12.75">
      <c r="A621" s="19">
        <v>91</v>
      </c>
      <c r="B621" s="22" t="s">
        <v>820</v>
      </c>
      <c r="C621" s="18">
        <v>41729</v>
      </c>
      <c r="D621" s="33" t="s">
        <v>834</v>
      </c>
      <c r="E621" s="85">
        <v>2</v>
      </c>
      <c r="F621" s="85">
        <v>2</v>
      </c>
      <c r="G621" s="55">
        <v>40</v>
      </c>
      <c r="H621" s="155"/>
      <c r="J621" s="9"/>
      <c r="K621" s="9"/>
    </row>
    <row r="622" spans="1:11" s="12" customFormat="1" ht="12.75">
      <c r="A622" s="19">
        <v>92</v>
      </c>
      <c r="B622" s="22" t="s">
        <v>821</v>
      </c>
      <c r="C622" s="18">
        <v>41729</v>
      </c>
      <c r="D622" s="33" t="s">
        <v>834</v>
      </c>
      <c r="E622" s="85">
        <v>1</v>
      </c>
      <c r="F622" s="85">
        <v>1</v>
      </c>
      <c r="G622" s="55">
        <v>48</v>
      </c>
      <c r="H622" s="155"/>
      <c r="J622" s="9"/>
      <c r="K622" s="9"/>
    </row>
    <row r="623" spans="1:11" s="12" customFormat="1" ht="12.75">
      <c r="A623" s="19">
        <v>93</v>
      </c>
      <c r="B623" s="22" t="s">
        <v>827</v>
      </c>
      <c r="C623" s="18">
        <v>41729</v>
      </c>
      <c r="D623" s="33" t="s">
        <v>834</v>
      </c>
      <c r="E623" s="85">
        <v>3</v>
      </c>
      <c r="F623" s="85">
        <v>3</v>
      </c>
      <c r="G623" s="55">
        <v>38.7</v>
      </c>
      <c r="H623" s="155"/>
      <c r="J623" s="9"/>
      <c r="K623" s="9"/>
    </row>
    <row r="624" spans="1:11" s="12" customFormat="1" ht="12.75">
      <c r="A624" s="19">
        <v>94</v>
      </c>
      <c r="B624" s="22" t="s">
        <v>819</v>
      </c>
      <c r="C624" s="18">
        <v>41729</v>
      </c>
      <c r="D624" s="33" t="s">
        <v>834</v>
      </c>
      <c r="E624" s="85">
        <v>3</v>
      </c>
      <c r="F624" s="85">
        <v>3</v>
      </c>
      <c r="G624" s="55">
        <v>19.8</v>
      </c>
      <c r="H624" s="155"/>
      <c r="J624" s="9"/>
      <c r="K624" s="9"/>
    </row>
    <row r="625" spans="1:11" s="12" customFormat="1" ht="12.75">
      <c r="A625" s="19">
        <v>95</v>
      </c>
      <c r="B625" s="90" t="s">
        <v>1030</v>
      </c>
      <c r="C625" s="18">
        <v>42965</v>
      </c>
      <c r="D625" s="33" t="s">
        <v>1042</v>
      </c>
      <c r="E625" s="91">
        <v>1</v>
      </c>
      <c r="F625" s="85">
        <v>1</v>
      </c>
      <c r="G625" s="55">
        <v>39.9</v>
      </c>
      <c r="H625" s="155"/>
      <c r="J625" s="9"/>
      <c r="K625" s="9"/>
    </row>
    <row r="626" spans="1:11" s="12" customFormat="1" ht="12.75">
      <c r="A626" s="19">
        <v>96</v>
      </c>
      <c r="B626" s="90" t="s">
        <v>1031</v>
      </c>
      <c r="C626" s="18">
        <v>42965</v>
      </c>
      <c r="D626" s="33" t="s">
        <v>1042</v>
      </c>
      <c r="E626" s="91">
        <v>1</v>
      </c>
      <c r="F626" s="85">
        <v>1</v>
      </c>
      <c r="G626" s="55">
        <v>39.6</v>
      </c>
      <c r="H626" s="155"/>
      <c r="J626" s="9"/>
      <c r="K626" s="9"/>
    </row>
    <row r="627" spans="1:11" s="12" customFormat="1" ht="12.75">
      <c r="A627" s="19">
        <v>97</v>
      </c>
      <c r="B627" s="22" t="s">
        <v>829</v>
      </c>
      <c r="C627" s="18">
        <v>43423</v>
      </c>
      <c r="D627" s="33" t="s">
        <v>839</v>
      </c>
      <c r="E627" s="85">
        <v>1</v>
      </c>
      <c r="F627" s="85">
        <v>6</v>
      </c>
      <c r="G627" s="55">
        <v>45.3</v>
      </c>
      <c r="H627" s="155"/>
      <c r="J627" s="9"/>
      <c r="K627" s="9"/>
    </row>
    <row r="628" spans="1:11" s="12" customFormat="1" ht="12.75">
      <c r="A628" s="19">
        <v>98</v>
      </c>
      <c r="B628" s="84" t="s">
        <v>884</v>
      </c>
      <c r="C628" s="18">
        <v>43423</v>
      </c>
      <c r="D628" s="33" t="s">
        <v>839</v>
      </c>
      <c r="E628" s="85">
        <v>1</v>
      </c>
      <c r="F628" s="85">
        <v>4</v>
      </c>
      <c r="G628" s="93">
        <v>59.6</v>
      </c>
      <c r="H628" s="155"/>
      <c r="J628" s="9"/>
      <c r="K628" s="9"/>
    </row>
    <row r="629" spans="1:11" s="12" customFormat="1" ht="12.75">
      <c r="A629" s="19">
        <v>99</v>
      </c>
      <c r="B629" s="84" t="s">
        <v>1028</v>
      </c>
      <c r="C629" s="18">
        <v>42965</v>
      </c>
      <c r="D629" s="33" t="s">
        <v>691</v>
      </c>
      <c r="E629" s="91">
        <v>1</v>
      </c>
      <c r="F629" s="85">
        <v>5</v>
      </c>
      <c r="G629" s="55">
        <v>44.8</v>
      </c>
      <c r="H629" s="155"/>
      <c r="J629" s="9"/>
      <c r="K629" s="9"/>
    </row>
    <row r="630" spans="1:11" s="12" customFormat="1" ht="12.75">
      <c r="A630" s="19">
        <v>100</v>
      </c>
      <c r="B630" s="22" t="s">
        <v>810</v>
      </c>
      <c r="C630" s="18">
        <v>42314</v>
      </c>
      <c r="D630" s="33" t="s">
        <v>809</v>
      </c>
      <c r="E630" s="85">
        <v>1</v>
      </c>
      <c r="F630" s="85">
        <v>1</v>
      </c>
      <c r="G630" s="55">
        <v>20.5</v>
      </c>
      <c r="H630" s="155"/>
      <c r="J630" s="9"/>
      <c r="K630" s="9"/>
    </row>
    <row r="631" spans="1:11" s="12" customFormat="1" ht="12.75">
      <c r="A631" s="19">
        <v>101</v>
      </c>
      <c r="B631" s="22" t="s">
        <v>808</v>
      </c>
      <c r="C631" s="97">
        <v>42314</v>
      </c>
      <c r="D631" s="33" t="s">
        <v>809</v>
      </c>
      <c r="E631" s="85">
        <v>3</v>
      </c>
      <c r="F631" s="85">
        <v>3</v>
      </c>
      <c r="G631" s="55">
        <v>29.2</v>
      </c>
      <c r="H631" s="155"/>
      <c r="J631" s="9"/>
      <c r="K631" s="9"/>
    </row>
    <row r="632" spans="1:11" s="12" customFormat="1" ht="12.75">
      <c r="A632" s="19">
        <v>102</v>
      </c>
      <c r="B632" s="22" t="s">
        <v>792</v>
      </c>
      <c r="C632" s="18">
        <v>42187</v>
      </c>
      <c r="D632" s="33" t="s">
        <v>805</v>
      </c>
      <c r="E632" s="85">
        <v>2</v>
      </c>
      <c r="F632" s="85">
        <v>2</v>
      </c>
      <c r="G632" s="55">
        <v>53.6</v>
      </c>
      <c r="H632" s="155"/>
      <c r="J632" s="9"/>
      <c r="K632" s="9"/>
    </row>
    <row r="633" spans="1:11" s="12" customFormat="1" ht="27" customHeight="1">
      <c r="A633" s="156" t="s">
        <v>431</v>
      </c>
      <c r="B633" s="157"/>
      <c r="C633" s="157"/>
      <c r="D633" s="157"/>
      <c r="E633" s="157"/>
      <c r="F633" s="157"/>
      <c r="G633" s="14"/>
      <c r="H633" s="119">
        <v>1638.7</v>
      </c>
      <c r="J633" s="9"/>
      <c r="K633" s="9"/>
    </row>
    <row r="634" spans="1:11" s="12" customFormat="1" ht="26.25">
      <c r="A634" s="28"/>
      <c r="B634" s="41" t="s">
        <v>376</v>
      </c>
      <c r="C634" s="29"/>
      <c r="D634" s="29"/>
      <c r="E634" s="75">
        <f>SUM(E531:E632)</f>
        <v>164</v>
      </c>
      <c r="F634" s="75">
        <f>SUM(F531:F632)</f>
        <v>225</v>
      </c>
      <c r="G634" s="120">
        <f>SUM(G531:G632)+20+18.33+68.15+16.95+26.3+13.45+19.5</f>
        <v>4226.679999999999</v>
      </c>
      <c r="H634" s="121">
        <f>H531+H633</f>
        <v>281234.2</v>
      </c>
      <c r="J634" s="9"/>
      <c r="K634" s="9"/>
    </row>
    <row r="635" spans="1:11" s="12" customFormat="1" ht="54" customHeight="1">
      <c r="A635" s="158" t="s">
        <v>382</v>
      </c>
      <c r="B635" s="158"/>
      <c r="C635" s="158"/>
      <c r="D635" s="158"/>
      <c r="E635" s="158"/>
      <c r="F635" s="158"/>
      <c r="G635" s="158"/>
      <c r="H635" s="158"/>
      <c r="J635" s="9"/>
      <c r="K635" s="9"/>
    </row>
    <row r="636" spans="1:16" s="78" customFormat="1" ht="12.75">
      <c r="A636" s="122">
        <v>1</v>
      </c>
      <c r="B636" s="123" t="s">
        <v>905</v>
      </c>
      <c r="C636" s="23">
        <v>41268</v>
      </c>
      <c r="D636" s="16" t="s">
        <v>906</v>
      </c>
      <c r="E636" s="122">
        <v>3</v>
      </c>
      <c r="F636" s="122">
        <v>3</v>
      </c>
      <c r="G636" s="107">
        <v>23</v>
      </c>
      <c r="H636" s="143">
        <v>194850.7</v>
      </c>
      <c r="I636" s="12"/>
      <c r="J636" s="9"/>
      <c r="K636" s="9"/>
      <c r="L636" s="12"/>
      <c r="M636" s="12"/>
      <c r="N636" s="12"/>
      <c r="O636" s="12"/>
      <c r="P636" s="12"/>
    </row>
    <row r="637" spans="1:16" s="78" customFormat="1" ht="12.75">
      <c r="A637" s="122">
        <v>2</v>
      </c>
      <c r="B637" s="123" t="s">
        <v>916</v>
      </c>
      <c r="C637" s="23">
        <v>42387</v>
      </c>
      <c r="D637" s="95" t="s">
        <v>917</v>
      </c>
      <c r="E637" s="122">
        <v>2</v>
      </c>
      <c r="F637" s="122">
        <v>2</v>
      </c>
      <c r="G637" s="107">
        <v>25.2</v>
      </c>
      <c r="H637" s="144"/>
      <c r="I637" s="12"/>
      <c r="J637" s="9"/>
      <c r="K637" s="9"/>
      <c r="L637" s="12"/>
      <c r="M637" s="12"/>
      <c r="N637" s="12"/>
      <c r="O637" s="12"/>
      <c r="P637" s="12"/>
    </row>
    <row r="638" spans="1:16" s="78" customFormat="1" ht="12.75">
      <c r="A638" s="122">
        <v>3</v>
      </c>
      <c r="B638" s="123" t="s">
        <v>916</v>
      </c>
      <c r="C638" s="23">
        <v>42387</v>
      </c>
      <c r="D638" s="95" t="s">
        <v>917</v>
      </c>
      <c r="E638" s="122">
        <v>2</v>
      </c>
      <c r="F638" s="122">
        <v>2</v>
      </c>
      <c r="G638" s="107" t="s">
        <v>988</v>
      </c>
      <c r="H638" s="144"/>
      <c r="I638" s="12" t="s">
        <v>989</v>
      </c>
      <c r="J638" s="9"/>
      <c r="K638" s="9"/>
      <c r="L638" s="12"/>
      <c r="M638" s="12"/>
      <c r="N638" s="12"/>
      <c r="O638" s="12"/>
      <c r="P638" s="12"/>
    </row>
    <row r="639" spans="1:16" s="78" customFormat="1" ht="12.75">
      <c r="A639" s="122">
        <v>4</v>
      </c>
      <c r="B639" s="123" t="s">
        <v>1097</v>
      </c>
      <c r="C639" s="23">
        <v>41759</v>
      </c>
      <c r="D639" s="95" t="s">
        <v>1099</v>
      </c>
      <c r="E639" s="3">
        <v>1</v>
      </c>
      <c r="F639" s="3">
        <v>1</v>
      </c>
      <c r="G639" s="107">
        <v>28.9</v>
      </c>
      <c r="H639" s="144"/>
      <c r="I639" s="12"/>
      <c r="J639" s="9"/>
      <c r="K639" s="9"/>
      <c r="L639" s="12"/>
      <c r="M639" s="12"/>
      <c r="N639" s="12"/>
      <c r="O639" s="12"/>
      <c r="P639" s="12"/>
    </row>
    <row r="640" spans="1:16" s="78" customFormat="1" ht="12.75">
      <c r="A640" s="122">
        <v>5</v>
      </c>
      <c r="B640" s="123" t="s">
        <v>1074</v>
      </c>
      <c r="C640" s="23">
        <v>41759</v>
      </c>
      <c r="D640" s="95" t="s">
        <v>1100</v>
      </c>
      <c r="E640" s="3">
        <v>1</v>
      </c>
      <c r="F640" s="3">
        <v>1</v>
      </c>
      <c r="G640" s="107">
        <v>81.4</v>
      </c>
      <c r="H640" s="144"/>
      <c r="I640" s="12"/>
      <c r="J640" s="9"/>
      <c r="K640" s="9"/>
      <c r="L640" s="12"/>
      <c r="M640" s="12"/>
      <c r="N640" s="12"/>
      <c r="O640" s="12"/>
      <c r="P640" s="12"/>
    </row>
    <row r="641" spans="1:16" s="78" customFormat="1" ht="12.75">
      <c r="A641" s="122">
        <v>6</v>
      </c>
      <c r="B641" s="124" t="s">
        <v>953</v>
      </c>
      <c r="C641" s="23">
        <v>41445</v>
      </c>
      <c r="D641" s="17" t="s">
        <v>758</v>
      </c>
      <c r="E641" s="3">
        <v>1</v>
      </c>
      <c r="F641" s="3">
        <v>1</v>
      </c>
      <c r="G641" s="125">
        <v>40.8</v>
      </c>
      <c r="H641" s="144"/>
      <c r="I641" s="12"/>
      <c r="J641" s="9"/>
      <c r="K641" s="9"/>
      <c r="L641" s="12"/>
      <c r="M641" s="12"/>
      <c r="N641" s="12"/>
      <c r="O641" s="12"/>
      <c r="P641" s="12"/>
    </row>
    <row r="642" spans="1:16" s="78" customFormat="1" ht="12.75">
      <c r="A642" s="122">
        <v>7</v>
      </c>
      <c r="B642" s="124" t="s">
        <v>712</v>
      </c>
      <c r="C642" s="23">
        <v>41445</v>
      </c>
      <c r="D642" s="17" t="s">
        <v>758</v>
      </c>
      <c r="E642" s="3">
        <v>2</v>
      </c>
      <c r="F642" s="3">
        <v>2</v>
      </c>
      <c r="G642" s="125">
        <v>58.5</v>
      </c>
      <c r="H642" s="144"/>
      <c r="I642" s="12"/>
      <c r="J642" s="9"/>
      <c r="K642" s="9"/>
      <c r="L642" s="12"/>
      <c r="M642" s="12"/>
      <c r="N642" s="12"/>
      <c r="O642" s="12"/>
      <c r="P642" s="12"/>
    </row>
    <row r="643" spans="1:16" s="78" customFormat="1" ht="12.75">
      <c r="A643" s="122">
        <v>8</v>
      </c>
      <c r="B643" s="124" t="s">
        <v>1102</v>
      </c>
      <c r="C643" s="23">
        <v>41729</v>
      </c>
      <c r="D643" s="17" t="s">
        <v>1109</v>
      </c>
      <c r="E643" s="3">
        <v>3</v>
      </c>
      <c r="F643" s="3">
        <v>3</v>
      </c>
      <c r="G643" s="125">
        <v>75.3</v>
      </c>
      <c r="H643" s="144"/>
      <c r="I643" s="12"/>
      <c r="J643" s="9"/>
      <c r="K643" s="9"/>
      <c r="L643" s="12"/>
      <c r="M643" s="12"/>
      <c r="N643" s="12"/>
      <c r="O643" s="12"/>
      <c r="P643" s="12"/>
    </row>
    <row r="644" spans="1:16" s="78" customFormat="1" ht="12.75">
      <c r="A644" s="122">
        <v>9</v>
      </c>
      <c r="B644" s="124" t="s">
        <v>1103</v>
      </c>
      <c r="C644" s="23">
        <v>41729</v>
      </c>
      <c r="D644" s="17" t="s">
        <v>1109</v>
      </c>
      <c r="E644" s="3">
        <v>1</v>
      </c>
      <c r="F644" s="3">
        <v>1</v>
      </c>
      <c r="G644" s="125">
        <v>34</v>
      </c>
      <c r="H644" s="144"/>
      <c r="I644" s="12"/>
      <c r="J644" s="9"/>
      <c r="K644" s="9"/>
      <c r="L644" s="12"/>
      <c r="M644" s="12"/>
      <c r="N644" s="12"/>
      <c r="O644" s="12"/>
      <c r="P644" s="12"/>
    </row>
    <row r="645" spans="1:16" s="78" customFormat="1" ht="12.75">
      <c r="A645" s="122">
        <v>10</v>
      </c>
      <c r="B645" s="22" t="s">
        <v>908</v>
      </c>
      <c r="C645" s="23">
        <v>42387</v>
      </c>
      <c r="D645" s="17" t="s">
        <v>909</v>
      </c>
      <c r="E645" s="3">
        <v>2</v>
      </c>
      <c r="F645" s="3">
        <v>2</v>
      </c>
      <c r="G645" s="55">
        <v>37.5</v>
      </c>
      <c r="H645" s="144"/>
      <c r="I645" s="12"/>
      <c r="J645" s="9"/>
      <c r="K645" s="9"/>
      <c r="L645" s="12"/>
      <c r="M645" s="12"/>
      <c r="N645" s="12"/>
      <c r="O645" s="12"/>
      <c r="P645" s="12"/>
    </row>
    <row r="646" spans="1:16" s="78" customFormat="1" ht="12.75">
      <c r="A646" s="122">
        <v>11</v>
      </c>
      <c r="B646" s="22" t="s">
        <v>1047</v>
      </c>
      <c r="C646" s="23">
        <v>42100</v>
      </c>
      <c r="D646" s="17" t="s">
        <v>1110</v>
      </c>
      <c r="E646" s="3">
        <v>1</v>
      </c>
      <c r="F646" s="3">
        <v>1</v>
      </c>
      <c r="G646" s="55">
        <v>33.5</v>
      </c>
      <c r="H646" s="144"/>
      <c r="I646" s="12"/>
      <c r="J646" s="9"/>
      <c r="K646" s="9"/>
      <c r="L646" s="12"/>
      <c r="M646" s="12"/>
      <c r="N646" s="12"/>
      <c r="O646" s="12"/>
      <c r="P646" s="12"/>
    </row>
    <row r="647" spans="1:16" s="78" customFormat="1" ht="12.75">
      <c r="A647" s="122">
        <v>12</v>
      </c>
      <c r="B647" s="22" t="s">
        <v>1048</v>
      </c>
      <c r="C647" s="23">
        <v>42355</v>
      </c>
      <c r="D647" s="17" t="s">
        <v>1111</v>
      </c>
      <c r="E647" s="3">
        <v>1</v>
      </c>
      <c r="F647" s="3">
        <v>1</v>
      </c>
      <c r="G647" s="103">
        <v>16.6</v>
      </c>
      <c r="H647" s="144"/>
      <c r="I647" s="12"/>
      <c r="J647" s="9"/>
      <c r="K647" s="9"/>
      <c r="L647" s="12"/>
      <c r="M647" s="12"/>
      <c r="N647" s="12"/>
      <c r="O647" s="12"/>
      <c r="P647" s="12"/>
    </row>
    <row r="648" spans="1:16" s="78" customFormat="1" ht="12.75">
      <c r="A648" s="122">
        <v>13</v>
      </c>
      <c r="B648" s="124" t="s">
        <v>833</v>
      </c>
      <c r="C648" s="15">
        <v>41943</v>
      </c>
      <c r="D648" s="20" t="s">
        <v>842</v>
      </c>
      <c r="E648" s="85">
        <v>1</v>
      </c>
      <c r="F648" s="85">
        <v>1</v>
      </c>
      <c r="G648" s="125">
        <v>34.1</v>
      </c>
      <c r="H648" s="144"/>
      <c r="I648" s="12"/>
      <c r="J648" s="9"/>
      <c r="K648" s="9"/>
      <c r="L648" s="12"/>
      <c r="M648" s="12"/>
      <c r="N648" s="12"/>
      <c r="O648" s="12"/>
      <c r="P648" s="12"/>
    </row>
    <row r="649" spans="1:16" s="78" customFormat="1" ht="12.75">
      <c r="A649" s="122">
        <v>14</v>
      </c>
      <c r="B649" s="124" t="s">
        <v>913</v>
      </c>
      <c r="C649" s="15">
        <v>42229</v>
      </c>
      <c r="D649" s="20" t="s">
        <v>914</v>
      </c>
      <c r="E649" s="85">
        <v>1</v>
      </c>
      <c r="F649" s="85">
        <v>1</v>
      </c>
      <c r="G649" s="125">
        <v>39.3</v>
      </c>
      <c r="H649" s="144"/>
      <c r="I649" s="12"/>
      <c r="J649" s="9"/>
      <c r="K649" s="9"/>
      <c r="L649" s="12"/>
      <c r="M649" s="12"/>
      <c r="N649" s="12"/>
      <c r="O649" s="12"/>
      <c r="P649" s="12"/>
    </row>
    <row r="650" spans="1:16" s="78" customFormat="1" ht="12.75">
      <c r="A650" s="122">
        <v>15</v>
      </c>
      <c r="B650" s="22" t="s">
        <v>714</v>
      </c>
      <c r="C650" s="23">
        <v>41656</v>
      </c>
      <c r="D650" s="17" t="s">
        <v>663</v>
      </c>
      <c r="E650" s="3">
        <v>4</v>
      </c>
      <c r="F650" s="3">
        <v>4</v>
      </c>
      <c r="G650" s="55">
        <v>61.8</v>
      </c>
      <c r="H650" s="144"/>
      <c r="I650" s="12"/>
      <c r="J650" s="9"/>
      <c r="K650" s="9"/>
      <c r="L650" s="12"/>
      <c r="M650" s="12"/>
      <c r="N650" s="12"/>
      <c r="O650" s="12"/>
      <c r="P650" s="12"/>
    </row>
    <row r="651" spans="1:16" s="78" customFormat="1" ht="12.75">
      <c r="A651" s="122">
        <v>16</v>
      </c>
      <c r="B651" s="22" t="s">
        <v>975</v>
      </c>
      <c r="C651" s="23">
        <v>41656</v>
      </c>
      <c r="D651" s="17" t="s">
        <v>663</v>
      </c>
      <c r="E651" s="3">
        <v>1</v>
      </c>
      <c r="F651" s="3">
        <v>1</v>
      </c>
      <c r="G651" s="55">
        <v>30.25</v>
      </c>
      <c r="H651" s="144"/>
      <c r="I651" s="12"/>
      <c r="J651" s="9"/>
      <c r="K651" s="9"/>
      <c r="L651" s="12"/>
      <c r="M651" s="12"/>
      <c r="N651" s="12"/>
      <c r="O651" s="12"/>
      <c r="P651" s="12"/>
    </row>
    <row r="652" spans="1:16" s="80" customFormat="1" ht="12.75">
      <c r="A652" s="122">
        <v>17</v>
      </c>
      <c r="B652" s="22" t="s">
        <v>1046</v>
      </c>
      <c r="C652" s="126">
        <v>42304</v>
      </c>
      <c r="D652" s="127" t="s">
        <v>1112</v>
      </c>
      <c r="E652" s="3">
        <v>1</v>
      </c>
      <c r="F652" s="3">
        <v>1</v>
      </c>
      <c r="G652" s="55">
        <v>34.8</v>
      </c>
      <c r="H652" s="144"/>
      <c r="I652" s="12"/>
      <c r="J652" s="9"/>
      <c r="K652" s="9"/>
      <c r="L652" s="12"/>
      <c r="M652" s="12"/>
      <c r="N652" s="12"/>
      <c r="O652" s="12"/>
      <c r="P652" s="12"/>
    </row>
    <row r="653" spans="1:16" s="80" customFormat="1" ht="12.75">
      <c r="A653" s="122">
        <v>18</v>
      </c>
      <c r="B653" s="124" t="s">
        <v>1087</v>
      </c>
      <c r="C653" s="126">
        <v>41922</v>
      </c>
      <c r="D653" s="127" t="s">
        <v>1113</v>
      </c>
      <c r="E653" s="3">
        <v>3</v>
      </c>
      <c r="F653" s="3">
        <v>3</v>
      </c>
      <c r="G653" s="55">
        <v>66.8</v>
      </c>
      <c r="H653" s="144"/>
      <c r="I653" s="12"/>
      <c r="J653" s="9"/>
      <c r="K653" s="9"/>
      <c r="L653" s="12"/>
      <c r="M653" s="12"/>
      <c r="N653" s="12"/>
      <c r="O653" s="12"/>
      <c r="P653" s="12"/>
    </row>
    <row r="654" spans="1:16" s="80" customFormat="1" ht="12.75">
      <c r="A654" s="122">
        <v>19</v>
      </c>
      <c r="B654" s="124" t="s">
        <v>1096</v>
      </c>
      <c r="C654" s="126">
        <v>41922</v>
      </c>
      <c r="D654" s="127" t="s">
        <v>1113</v>
      </c>
      <c r="E654" s="3">
        <v>1</v>
      </c>
      <c r="F654" s="3">
        <v>1</v>
      </c>
      <c r="G654" s="55">
        <v>21.9</v>
      </c>
      <c r="H654" s="144"/>
      <c r="I654" s="12"/>
      <c r="J654" s="9"/>
      <c r="K654" s="9"/>
      <c r="L654" s="12"/>
      <c r="M654" s="12"/>
      <c r="N654" s="12"/>
      <c r="O654" s="12"/>
      <c r="P654" s="12"/>
    </row>
    <row r="655" spans="1:16" s="80" customFormat="1" ht="12.75">
      <c r="A655" s="122">
        <v>20</v>
      </c>
      <c r="B655" s="124" t="s">
        <v>715</v>
      </c>
      <c r="C655" s="23">
        <v>41501</v>
      </c>
      <c r="D655" s="17" t="s">
        <v>6</v>
      </c>
      <c r="E655" s="3">
        <v>1</v>
      </c>
      <c r="F655" s="3">
        <v>1</v>
      </c>
      <c r="G655" s="125">
        <v>21.4</v>
      </c>
      <c r="H655" s="144"/>
      <c r="I655" s="12"/>
      <c r="J655" s="9"/>
      <c r="K655" s="9"/>
      <c r="L655" s="12"/>
      <c r="M655" s="12"/>
      <c r="N655" s="12"/>
      <c r="O655" s="12"/>
      <c r="P655" s="12"/>
    </row>
    <row r="656" spans="1:16" s="78" customFormat="1" ht="12.75">
      <c r="A656" s="122">
        <v>21</v>
      </c>
      <c r="B656" s="124" t="s">
        <v>715</v>
      </c>
      <c r="C656" s="23">
        <v>41501</v>
      </c>
      <c r="D656" s="17" t="s">
        <v>6</v>
      </c>
      <c r="E656" s="3">
        <v>1</v>
      </c>
      <c r="F656" s="3">
        <v>1</v>
      </c>
      <c r="G656" s="125">
        <v>15.7</v>
      </c>
      <c r="H656" s="144"/>
      <c r="I656" s="12"/>
      <c r="J656" s="9"/>
      <c r="K656" s="9"/>
      <c r="L656" s="12"/>
      <c r="M656" s="12"/>
      <c r="N656" s="12"/>
      <c r="O656" s="12"/>
      <c r="P656" s="12"/>
    </row>
    <row r="657" spans="1:16" s="78" customFormat="1" ht="12.75">
      <c r="A657" s="122">
        <v>22</v>
      </c>
      <c r="B657" s="124" t="s">
        <v>715</v>
      </c>
      <c r="C657" s="23">
        <v>41501</v>
      </c>
      <c r="D657" s="17" t="s">
        <v>6</v>
      </c>
      <c r="E657" s="3">
        <v>1</v>
      </c>
      <c r="F657" s="3">
        <v>1</v>
      </c>
      <c r="G657" s="125">
        <v>12</v>
      </c>
      <c r="H657" s="144"/>
      <c r="I657" s="12"/>
      <c r="J657" s="9"/>
      <c r="K657" s="9"/>
      <c r="L657" s="12"/>
      <c r="M657" s="12"/>
      <c r="N657" s="12"/>
      <c r="O657" s="12"/>
      <c r="P657" s="12"/>
    </row>
    <row r="658" spans="1:16" s="78" customFormat="1" ht="12.75">
      <c r="A658" s="122">
        <v>23</v>
      </c>
      <c r="B658" s="124" t="s">
        <v>1094</v>
      </c>
      <c r="C658" s="23">
        <v>41872</v>
      </c>
      <c r="D658" s="16" t="s">
        <v>1114</v>
      </c>
      <c r="E658" s="3">
        <v>1</v>
      </c>
      <c r="F658" s="3">
        <v>1</v>
      </c>
      <c r="G658" s="125">
        <v>61.9</v>
      </c>
      <c r="H658" s="144"/>
      <c r="I658" s="12"/>
      <c r="J658" s="9"/>
      <c r="K658" s="9"/>
      <c r="L658" s="12"/>
      <c r="M658" s="12"/>
      <c r="N658" s="12"/>
      <c r="O658" s="12"/>
      <c r="P658" s="12"/>
    </row>
    <row r="659" spans="1:16" s="78" customFormat="1" ht="12.75">
      <c r="A659" s="122">
        <v>24</v>
      </c>
      <c r="B659" s="124" t="s">
        <v>1071</v>
      </c>
      <c r="C659" s="23">
        <v>41872</v>
      </c>
      <c r="D659" s="16" t="s">
        <v>1083</v>
      </c>
      <c r="E659" s="3">
        <v>2</v>
      </c>
      <c r="F659" s="3">
        <v>2</v>
      </c>
      <c r="G659" s="125">
        <v>42.8</v>
      </c>
      <c r="H659" s="144"/>
      <c r="I659" s="12"/>
      <c r="J659" s="9"/>
      <c r="K659" s="9"/>
      <c r="L659" s="12"/>
      <c r="M659" s="12"/>
      <c r="N659" s="12"/>
      <c r="O659" s="12"/>
      <c r="P659" s="12"/>
    </row>
    <row r="660" spans="1:16" s="78" customFormat="1" ht="12.75">
      <c r="A660" s="122">
        <v>25</v>
      </c>
      <c r="B660" s="22" t="s">
        <v>716</v>
      </c>
      <c r="C660" s="23">
        <v>41586</v>
      </c>
      <c r="D660" s="17" t="s">
        <v>759</v>
      </c>
      <c r="E660" s="3">
        <v>1</v>
      </c>
      <c r="F660" s="3">
        <v>1</v>
      </c>
      <c r="G660" s="55">
        <v>46.3</v>
      </c>
      <c r="H660" s="144"/>
      <c r="I660" s="12"/>
      <c r="J660" s="9"/>
      <c r="K660" s="9" t="s">
        <v>843</v>
      </c>
      <c r="L660" s="12"/>
      <c r="M660" s="12"/>
      <c r="N660" s="12"/>
      <c r="O660" s="12"/>
      <c r="P660" s="12"/>
    </row>
    <row r="661" spans="1:16" s="78" customFormat="1" ht="12.75">
      <c r="A661" s="122">
        <v>26</v>
      </c>
      <c r="B661" s="22" t="s">
        <v>718</v>
      </c>
      <c r="C661" s="23">
        <v>41586</v>
      </c>
      <c r="D661" s="17" t="s">
        <v>759</v>
      </c>
      <c r="E661" s="3">
        <v>1</v>
      </c>
      <c r="F661" s="3">
        <v>1</v>
      </c>
      <c r="G661" s="55">
        <v>61.9</v>
      </c>
      <c r="H661" s="144"/>
      <c r="I661" s="12"/>
      <c r="J661" s="9"/>
      <c r="K661" s="9"/>
      <c r="L661" s="12"/>
      <c r="M661" s="12"/>
      <c r="N661" s="12"/>
      <c r="O661" s="12"/>
      <c r="P661" s="12"/>
    </row>
    <row r="662" spans="1:16" s="78" customFormat="1" ht="12.75">
      <c r="A662" s="122">
        <v>27</v>
      </c>
      <c r="B662" s="22" t="s">
        <v>717</v>
      </c>
      <c r="C662" s="23">
        <v>41586</v>
      </c>
      <c r="D662" s="17" t="s">
        <v>759</v>
      </c>
      <c r="E662" s="3">
        <v>1</v>
      </c>
      <c r="F662" s="3">
        <v>1</v>
      </c>
      <c r="G662" s="55">
        <v>68.4</v>
      </c>
      <c r="H662" s="144"/>
      <c r="I662" s="12"/>
      <c r="J662" s="9"/>
      <c r="K662" s="9"/>
      <c r="L662" s="12"/>
      <c r="M662" s="12"/>
      <c r="N662" s="12"/>
      <c r="O662" s="12"/>
      <c r="P662" s="12"/>
    </row>
    <row r="663" spans="1:16" s="78" customFormat="1" ht="12.75">
      <c r="A663" s="122">
        <v>28</v>
      </c>
      <c r="B663" s="22" t="s">
        <v>350</v>
      </c>
      <c r="C663" s="18">
        <v>41824</v>
      </c>
      <c r="D663" s="24" t="s">
        <v>363</v>
      </c>
      <c r="E663" s="3">
        <v>1</v>
      </c>
      <c r="F663" s="3">
        <v>1</v>
      </c>
      <c r="G663" s="55">
        <v>47.6</v>
      </c>
      <c r="H663" s="144"/>
      <c r="I663" s="12"/>
      <c r="J663" s="9"/>
      <c r="K663" s="9"/>
      <c r="L663" s="12"/>
      <c r="M663" s="12"/>
      <c r="N663" s="12"/>
      <c r="O663" s="12"/>
      <c r="P663" s="12"/>
    </row>
    <row r="664" spans="1:16" s="78" customFormat="1" ht="12.75">
      <c r="A664" s="122">
        <v>29</v>
      </c>
      <c r="B664" s="22" t="s">
        <v>1049</v>
      </c>
      <c r="C664" s="23">
        <v>41908</v>
      </c>
      <c r="D664" s="16" t="s">
        <v>696</v>
      </c>
      <c r="E664" s="3">
        <v>2</v>
      </c>
      <c r="F664" s="3">
        <v>2</v>
      </c>
      <c r="G664" s="55">
        <v>38.3</v>
      </c>
      <c r="H664" s="144"/>
      <c r="I664" s="12"/>
      <c r="J664" s="9"/>
      <c r="K664" s="9"/>
      <c r="L664" s="12"/>
      <c r="M664" s="12"/>
      <c r="N664" s="12"/>
      <c r="O664" s="12"/>
      <c r="P664" s="12"/>
    </row>
    <row r="665" spans="1:16" s="77" customFormat="1" ht="12.75">
      <c r="A665" s="122">
        <v>30</v>
      </c>
      <c r="B665" s="22" t="s">
        <v>961</v>
      </c>
      <c r="C665" s="23">
        <v>41729</v>
      </c>
      <c r="D665" s="17" t="s">
        <v>697</v>
      </c>
      <c r="E665" s="3">
        <v>1</v>
      </c>
      <c r="F665" s="3">
        <v>1</v>
      </c>
      <c r="G665" s="55">
        <v>23</v>
      </c>
      <c r="H665" s="144"/>
      <c r="I665" s="12"/>
      <c r="J665" s="9"/>
      <c r="K665" s="9"/>
      <c r="L665" s="12"/>
      <c r="M665" s="12"/>
      <c r="N665" s="12"/>
      <c r="O665" s="12"/>
      <c r="P665" s="12"/>
    </row>
    <row r="666" spans="1:16" s="77" customFormat="1" ht="12.75">
      <c r="A666" s="122">
        <v>31</v>
      </c>
      <c r="B666" s="22" t="s">
        <v>977</v>
      </c>
      <c r="C666" s="18">
        <v>41614</v>
      </c>
      <c r="D666" s="24" t="s">
        <v>760</v>
      </c>
      <c r="E666" s="3">
        <v>1</v>
      </c>
      <c r="F666" s="3">
        <v>1</v>
      </c>
      <c r="G666" s="55">
        <v>23.2</v>
      </c>
      <c r="H666" s="144"/>
      <c r="I666" s="12"/>
      <c r="J666" s="9"/>
      <c r="K666" s="9"/>
      <c r="L666" s="12"/>
      <c r="M666" s="12"/>
      <c r="N666" s="12"/>
      <c r="O666" s="12"/>
      <c r="P666" s="12"/>
    </row>
    <row r="667" spans="1:16" s="77" customFormat="1" ht="12.75">
      <c r="A667" s="122">
        <v>32</v>
      </c>
      <c r="B667" s="22" t="s">
        <v>719</v>
      </c>
      <c r="C667" s="18">
        <v>42068</v>
      </c>
      <c r="D667" s="24" t="s">
        <v>562</v>
      </c>
      <c r="E667" s="3">
        <v>6</v>
      </c>
      <c r="F667" s="3">
        <v>6</v>
      </c>
      <c r="G667" s="55">
        <v>47.1</v>
      </c>
      <c r="H667" s="144"/>
      <c r="I667" s="12"/>
      <c r="J667" s="9"/>
      <c r="K667" s="9"/>
      <c r="L667" s="12"/>
      <c r="M667" s="12"/>
      <c r="N667" s="12"/>
      <c r="O667" s="12"/>
      <c r="P667" s="12"/>
    </row>
    <row r="668" spans="1:16" s="77" customFormat="1" ht="12.75">
      <c r="A668" s="122">
        <v>33</v>
      </c>
      <c r="B668" s="22" t="s">
        <v>720</v>
      </c>
      <c r="C668" s="18">
        <v>42068</v>
      </c>
      <c r="D668" s="24" t="s">
        <v>562</v>
      </c>
      <c r="E668" s="3">
        <v>2</v>
      </c>
      <c r="F668" s="3">
        <v>2</v>
      </c>
      <c r="G668" s="55">
        <v>47</v>
      </c>
      <c r="H668" s="144"/>
      <c r="I668" s="12"/>
      <c r="J668" s="9"/>
      <c r="K668" s="9"/>
      <c r="L668" s="12"/>
      <c r="M668" s="12"/>
      <c r="N668" s="12"/>
      <c r="O668" s="12"/>
      <c r="P668" s="12"/>
    </row>
    <row r="669" spans="1:16" s="77" customFormat="1" ht="12.75">
      <c r="A669" s="122">
        <v>34</v>
      </c>
      <c r="B669" s="22" t="s">
        <v>721</v>
      </c>
      <c r="C669" s="18">
        <v>42068</v>
      </c>
      <c r="D669" s="24" t="s">
        <v>562</v>
      </c>
      <c r="E669" s="3">
        <v>3</v>
      </c>
      <c r="F669" s="3">
        <v>3</v>
      </c>
      <c r="G669" s="55">
        <v>64.2</v>
      </c>
      <c r="H669" s="144"/>
      <c r="I669" s="12"/>
      <c r="J669" s="9"/>
      <c r="K669" s="9"/>
      <c r="L669" s="12"/>
      <c r="M669" s="12"/>
      <c r="N669" s="12"/>
      <c r="O669" s="12"/>
      <c r="P669" s="12"/>
    </row>
    <row r="670" spans="1:16" s="77" customFormat="1" ht="12.75">
      <c r="A670" s="122">
        <v>35</v>
      </c>
      <c r="B670" s="22" t="s">
        <v>1050</v>
      </c>
      <c r="C670" s="23">
        <v>42115</v>
      </c>
      <c r="D670" s="17" t="s">
        <v>563</v>
      </c>
      <c r="E670" s="3">
        <v>3</v>
      </c>
      <c r="F670" s="3">
        <v>3</v>
      </c>
      <c r="G670" s="103">
        <v>61.5</v>
      </c>
      <c r="H670" s="144"/>
      <c r="I670" s="12"/>
      <c r="J670" s="9"/>
      <c r="K670" s="9"/>
      <c r="L670" s="12"/>
      <c r="M670" s="12"/>
      <c r="N670" s="12"/>
      <c r="O670" s="12"/>
      <c r="P670" s="12"/>
    </row>
    <row r="671" spans="1:16" s="77" customFormat="1" ht="12.75">
      <c r="A671" s="122">
        <v>36</v>
      </c>
      <c r="B671" s="22" t="s">
        <v>978</v>
      </c>
      <c r="C671" s="18">
        <v>41872</v>
      </c>
      <c r="D671" s="24" t="s">
        <v>87</v>
      </c>
      <c r="E671" s="3">
        <v>2</v>
      </c>
      <c r="F671" s="3">
        <v>2</v>
      </c>
      <c r="G671" s="55">
        <v>39.1</v>
      </c>
      <c r="H671" s="144"/>
      <c r="I671" s="12"/>
      <c r="J671" s="9"/>
      <c r="K671" s="9"/>
      <c r="L671" s="12"/>
      <c r="M671" s="12"/>
      <c r="N671" s="12"/>
      <c r="O671" s="12"/>
      <c r="P671" s="12"/>
    </row>
    <row r="672" spans="1:16" s="77" customFormat="1" ht="12.75">
      <c r="A672" s="122">
        <v>37</v>
      </c>
      <c r="B672" s="22" t="s">
        <v>954</v>
      </c>
      <c r="C672" s="18">
        <v>41872</v>
      </c>
      <c r="D672" s="24" t="s">
        <v>87</v>
      </c>
      <c r="E672" s="3">
        <v>1</v>
      </c>
      <c r="F672" s="3">
        <v>1</v>
      </c>
      <c r="G672" s="55">
        <v>36.8</v>
      </c>
      <c r="H672" s="144"/>
      <c r="I672" s="12"/>
      <c r="J672" s="9"/>
      <c r="K672" s="9"/>
      <c r="L672" s="12"/>
      <c r="M672" s="12"/>
      <c r="N672" s="12"/>
      <c r="O672" s="12"/>
      <c r="P672" s="12"/>
    </row>
    <row r="673" spans="1:16" s="77" customFormat="1" ht="12.75">
      <c r="A673" s="122">
        <v>38</v>
      </c>
      <c r="B673" s="22" t="s">
        <v>899</v>
      </c>
      <c r="C673" s="18">
        <v>41872</v>
      </c>
      <c r="D673" s="24" t="s">
        <v>87</v>
      </c>
      <c r="E673" s="3">
        <v>2</v>
      </c>
      <c r="F673" s="3">
        <v>2</v>
      </c>
      <c r="G673" s="55">
        <v>44.9</v>
      </c>
      <c r="H673" s="144"/>
      <c r="I673" s="12"/>
      <c r="J673" s="9"/>
      <c r="K673" s="9"/>
      <c r="L673" s="12"/>
      <c r="M673" s="12"/>
      <c r="N673" s="12"/>
      <c r="O673" s="12"/>
      <c r="P673" s="12"/>
    </row>
    <row r="674" spans="1:11" s="12" customFormat="1" ht="12.75">
      <c r="A674" s="122">
        <v>39</v>
      </c>
      <c r="B674" s="22" t="s">
        <v>981</v>
      </c>
      <c r="C674" s="18">
        <v>42565</v>
      </c>
      <c r="D674" s="24" t="s">
        <v>982</v>
      </c>
      <c r="E674" s="3">
        <v>1</v>
      </c>
      <c r="F674" s="3">
        <v>1</v>
      </c>
      <c r="G674" s="55">
        <v>42.7</v>
      </c>
      <c r="H674" s="144"/>
      <c r="J674" s="9"/>
      <c r="K674" s="9"/>
    </row>
    <row r="675" spans="1:11" s="12" customFormat="1" ht="12.75">
      <c r="A675" s="122">
        <v>40</v>
      </c>
      <c r="B675" s="22" t="s">
        <v>926</v>
      </c>
      <c r="C675" s="18">
        <v>42473</v>
      </c>
      <c r="D675" s="24" t="s">
        <v>927</v>
      </c>
      <c r="E675" s="3">
        <v>1</v>
      </c>
      <c r="F675" s="3">
        <v>1</v>
      </c>
      <c r="G675" s="55">
        <v>37.2</v>
      </c>
      <c r="H675" s="144"/>
      <c r="J675" s="9"/>
      <c r="K675" s="9"/>
    </row>
    <row r="676" spans="1:11" s="12" customFormat="1" ht="12.75">
      <c r="A676" s="122">
        <v>41</v>
      </c>
      <c r="B676" s="22" t="s">
        <v>932</v>
      </c>
      <c r="C676" s="18">
        <v>42473</v>
      </c>
      <c r="D676" s="24" t="s">
        <v>927</v>
      </c>
      <c r="E676" s="3">
        <v>1</v>
      </c>
      <c r="F676" s="3">
        <v>1</v>
      </c>
      <c r="G676" s="55">
        <v>41.1</v>
      </c>
      <c r="H676" s="144"/>
      <c r="J676" s="9"/>
      <c r="K676" s="9"/>
    </row>
    <row r="677" spans="1:11" s="12" customFormat="1" ht="12.75">
      <c r="A677" s="122">
        <v>42</v>
      </c>
      <c r="B677" s="22" t="s">
        <v>935</v>
      </c>
      <c r="C677" s="18">
        <v>42473</v>
      </c>
      <c r="D677" s="24" t="s">
        <v>927</v>
      </c>
      <c r="E677" s="3">
        <v>2</v>
      </c>
      <c r="F677" s="3">
        <v>2</v>
      </c>
      <c r="G677" s="55">
        <v>49.7</v>
      </c>
      <c r="H677" s="144"/>
      <c r="J677" s="9"/>
      <c r="K677" s="9"/>
    </row>
    <row r="678" spans="1:11" s="12" customFormat="1" ht="12.75">
      <c r="A678" s="122">
        <v>43</v>
      </c>
      <c r="B678" s="22" t="s">
        <v>907</v>
      </c>
      <c r="C678" s="18">
        <v>42535</v>
      </c>
      <c r="D678" s="24" t="s">
        <v>15</v>
      </c>
      <c r="E678" s="3">
        <v>1</v>
      </c>
      <c r="F678" s="3">
        <v>1</v>
      </c>
      <c r="G678" s="55">
        <v>15</v>
      </c>
      <c r="H678" s="144"/>
      <c r="J678" s="9"/>
      <c r="K678" s="9"/>
    </row>
    <row r="679" spans="1:11" s="12" customFormat="1" ht="12.75">
      <c r="A679" s="122">
        <v>44</v>
      </c>
      <c r="B679" s="124" t="s">
        <v>831</v>
      </c>
      <c r="C679" s="15">
        <v>42229</v>
      </c>
      <c r="D679" s="20" t="s">
        <v>841</v>
      </c>
      <c r="E679" s="85">
        <v>3</v>
      </c>
      <c r="F679" s="85">
        <v>3</v>
      </c>
      <c r="G679" s="125">
        <v>38.3</v>
      </c>
      <c r="H679" s="144"/>
      <c r="J679" s="9"/>
      <c r="K679" s="9"/>
    </row>
    <row r="680" spans="1:11" s="12" customFormat="1" ht="12.75">
      <c r="A680" s="122">
        <v>45</v>
      </c>
      <c r="B680" s="124" t="s">
        <v>969</v>
      </c>
      <c r="C680" s="15">
        <v>41943</v>
      </c>
      <c r="D680" s="20" t="s">
        <v>430</v>
      </c>
      <c r="E680" s="85">
        <v>2</v>
      </c>
      <c r="F680" s="85">
        <v>2</v>
      </c>
      <c r="G680" s="125">
        <v>49.4</v>
      </c>
      <c r="H680" s="144"/>
      <c r="J680" s="9"/>
      <c r="K680" s="9"/>
    </row>
    <row r="681" spans="1:11" s="12" customFormat="1" ht="12.75">
      <c r="A681" s="122">
        <v>46</v>
      </c>
      <c r="B681" s="124" t="s">
        <v>911</v>
      </c>
      <c r="C681" s="18">
        <v>41996</v>
      </c>
      <c r="D681" s="24" t="s">
        <v>670</v>
      </c>
      <c r="E681" s="3">
        <v>1</v>
      </c>
      <c r="F681" s="3">
        <v>1</v>
      </c>
      <c r="G681" s="125">
        <v>13.5</v>
      </c>
      <c r="H681" s="144"/>
      <c r="J681" s="9"/>
      <c r="K681" s="9"/>
    </row>
    <row r="682" spans="1:11" s="12" customFormat="1" ht="12.75">
      <c r="A682" s="122">
        <v>47</v>
      </c>
      <c r="B682" s="124" t="s">
        <v>722</v>
      </c>
      <c r="C682" s="23">
        <v>41544</v>
      </c>
      <c r="D682" s="17" t="s">
        <v>761</v>
      </c>
      <c r="E682" s="3">
        <v>1</v>
      </c>
      <c r="F682" s="3">
        <v>1</v>
      </c>
      <c r="G682" s="125">
        <v>57.7</v>
      </c>
      <c r="H682" s="144"/>
      <c r="J682" s="9"/>
      <c r="K682" s="9"/>
    </row>
    <row r="683" spans="1:11" s="12" customFormat="1" ht="12.75">
      <c r="A683" s="122">
        <v>48</v>
      </c>
      <c r="B683" s="124" t="s">
        <v>971</v>
      </c>
      <c r="C683" s="23">
        <v>41544</v>
      </c>
      <c r="D683" s="17" t="s">
        <v>761</v>
      </c>
      <c r="E683" s="3">
        <v>1</v>
      </c>
      <c r="F683" s="3">
        <v>1</v>
      </c>
      <c r="G683" s="125">
        <v>44.8</v>
      </c>
      <c r="H683" s="144"/>
      <c r="J683" s="9"/>
      <c r="K683" s="9"/>
    </row>
    <row r="684" spans="1:11" s="12" customFormat="1" ht="12.75">
      <c r="A684" s="122">
        <v>49</v>
      </c>
      <c r="B684" s="124" t="s">
        <v>934</v>
      </c>
      <c r="C684" s="23">
        <v>41544</v>
      </c>
      <c r="D684" s="17" t="s">
        <v>761</v>
      </c>
      <c r="E684" s="3">
        <v>1</v>
      </c>
      <c r="F684" s="3">
        <v>1</v>
      </c>
      <c r="G684" s="125">
        <v>47.6</v>
      </c>
      <c r="H684" s="144"/>
      <c r="J684" s="9"/>
      <c r="K684" s="9"/>
    </row>
    <row r="685" spans="1:11" s="12" customFormat="1" ht="12.75">
      <c r="A685" s="122">
        <v>50</v>
      </c>
      <c r="B685" s="124" t="s">
        <v>893</v>
      </c>
      <c r="C685" s="23">
        <v>41824</v>
      </c>
      <c r="D685" s="17" t="s">
        <v>894</v>
      </c>
      <c r="E685" s="3">
        <v>3</v>
      </c>
      <c r="F685" s="3">
        <v>3</v>
      </c>
      <c r="G685" s="125">
        <v>20.5</v>
      </c>
      <c r="H685" s="144"/>
      <c r="J685" s="9"/>
      <c r="K685" s="9"/>
    </row>
    <row r="686" spans="1:16" s="80" customFormat="1" ht="12.75">
      <c r="A686" s="122">
        <v>51</v>
      </c>
      <c r="B686" s="124" t="s">
        <v>993</v>
      </c>
      <c r="C686" s="18">
        <v>41418</v>
      </c>
      <c r="D686" s="24" t="s">
        <v>381</v>
      </c>
      <c r="E686" s="3">
        <v>1</v>
      </c>
      <c r="F686" s="3">
        <v>1</v>
      </c>
      <c r="G686" s="125">
        <v>61.2</v>
      </c>
      <c r="H686" s="144"/>
      <c r="I686" s="12"/>
      <c r="J686" s="9"/>
      <c r="K686" s="9"/>
      <c r="L686" s="12"/>
      <c r="M686" s="12"/>
      <c r="N686" s="12"/>
      <c r="O686" s="12"/>
      <c r="P686" s="12"/>
    </row>
    <row r="687" spans="1:16" s="80" customFormat="1" ht="12.75">
      <c r="A687" s="122">
        <v>52</v>
      </c>
      <c r="B687" s="124" t="s">
        <v>994</v>
      </c>
      <c r="C687" s="18">
        <v>41418</v>
      </c>
      <c r="D687" s="24" t="s">
        <v>381</v>
      </c>
      <c r="E687" s="3">
        <v>1</v>
      </c>
      <c r="F687" s="3">
        <v>1</v>
      </c>
      <c r="G687" s="125">
        <v>47.7</v>
      </c>
      <c r="H687" s="144"/>
      <c r="I687" s="12"/>
      <c r="J687" s="9"/>
      <c r="K687" s="9"/>
      <c r="L687" s="12"/>
      <c r="M687" s="12"/>
      <c r="N687" s="12"/>
      <c r="O687" s="12"/>
      <c r="P687" s="12"/>
    </row>
    <row r="688" spans="1:11" s="12" customFormat="1" ht="12.75">
      <c r="A688" s="122">
        <v>53</v>
      </c>
      <c r="B688" s="124" t="s">
        <v>965</v>
      </c>
      <c r="C688" s="18">
        <v>41418</v>
      </c>
      <c r="D688" s="24" t="s">
        <v>381</v>
      </c>
      <c r="E688" s="3">
        <v>2</v>
      </c>
      <c r="F688" s="3">
        <v>2</v>
      </c>
      <c r="G688" s="125">
        <v>47.2</v>
      </c>
      <c r="H688" s="144"/>
      <c r="J688" s="9"/>
      <c r="K688" s="9"/>
    </row>
    <row r="689" spans="1:11" s="12" customFormat="1" ht="12.75">
      <c r="A689" s="122">
        <v>54</v>
      </c>
      <c r="B689" s="124" t="s">
        <v>949</v>
      </c>
      <c r="C689" s="18">
        <v>41418</v>
      </c>
      <c r="D689" s="24" t="s">
        <v>381</v>
      </c>
      <c r="E689" s="3">
        <v>1</v>
      </c>
      <c r="F689" s="3">
        <v>1</v>
      </c>
      <c r="G689" s="125">
        <v>48.8</v>
      </c>
      <c r="H689" s="144"/>
      <c r="J689" s="9"/>
      <c r="K689" s="9"/>
    </row>
    <row r="690" spans="1:16" s="77" customFormat="1" ht="12.75">
      <c r="A690" s="122">
        <v>55</v>
      </c>
      <c r="B690" s="22" t="s">
        <v>723</v>
      </c>
      <c r="C690" s="18">
        <v>41544</v>
      </c>
      <c r="D690" s="24" t="s">
        <v>762</v>
      </c>
      <c r="E690" s="3">
        <v>2</v>
      </c>
      <c r="F690" s="3">
        <v>2</v>
      </c>
      <c r="G690" s="55">
        <v>63.3</v>
      </c>
      <c r="H690" s="144"/>
      <c r="I690" s="12"/>
      <c r="J690" s="9"/>
      <c r="K690" s="9"/>
      <c r="L690" s="12"/>
      <c r="M690" s="12"/>
      <c r="N690" s="12"/>
      <c r="O690" s="12"/>
      <c r="P690" s="12"/>
    </row>
    <row r="691" spans="1:16" s="77" customFormat="1" ht="12.75">
      <c r="A691" s="122">
        <v>56</v>
      </c>
      <c r="B691" s="22" t="s">
        <v>724</v>
      </c>
      <c r="C691" s="18">
        <v>41544</v>
      </c>
      <c r="D691" s="24" t="s">
        <v>762</v>
      </c>
      <c r="E691" s="3">
        <v>1</v>
      </c>
      <c r="F691" s="3">
        <v>1</v>
      </c>
      <c r="G691" s="55">
        <v>66.4</v>
      </c>
      <c r="H691" s="144"/>
      <c r="I691" s="12"/>
      <c r="J691" s="9"/>
      <c r="K691" s="9"/>
      <c r="L691" s="12"/>
      <c r="M691" s="12"/>
      <c r="N691" s="12"/>
      <c r="O691" s="12"/>
      <c r="P691" s="12"/>
    </row>
    <row r="692" spans="1:16" s="77" customFormat="1" ht="12.75">
      <c r="A692" s="122">
        <v>57</v>
      </c>
      <c r="B692" s="22" t="s">
        <v>725</v>
      </c>
      <c r="C692" s="18">
        <v>41544</v>
      </c>
      <c r="D692" s="24" t="s">
        <v>762</v>
      </c>
      <c r="E692" s="3">
        <v>1</v>
      </c>
      <c r="F692" s="3">
        <v>1</v>
      </c>
      <c r="G692" s="55">
        <v>31.4</v>
      </c>
      <c r="H692" s="144"/>
      <c r="I692" s="12"/>
      <c r="J692" s="9"/>
      <c r="K692" s="9"/>
      <c r="L692" s="12"/>
      <c r="M692" s="12"/>
      <c r="N692" s="12"/>
      <c r="O692" s="12"/>
      <c r="P692" s="12"/>
    </row>
    <row r="693" spans="1:16" s="77" customFormat="1" ht="12.75">
      <c r="A693" s="122">
        <v>58</v>
      </c>
      <c r="B693" s="22" t="s">
        <v>725</v>
      </c>
      <c r="C693" s="18">
        <v>41544</v>
      </c>
      <c r="D693" s="24" t="s">
        <v>762</v>
      </c>
      <c r="E693" s="3">
        <v>3</v>
      </c>
      <c r="F693" s="3">
        <v>3</v>
      </c>
      <c r="G693" s="55">
        <v>50.2</v>
      </c>
      <c r="H693" s="144"/>
      <c r="I693" s="12"/>
      <c r="J693" s="9"/>
      <c r="K693" s="9"/>
      <c r="L693" s="12"/>
      <c r="M693" s="12"/>
      <c r="N693" s="12"/>
      <c r="O693" s="12"/>
      <c r="P693" s="12"/>
    </row>
    <row r="694" spans="1:16" s="77" customFormat="1" ht="12.75">
      <c r="A694" s="122">
        <v>59</v>
      </c>
      <c r="B694" s="22" t="s">
        <v>726</v>
      </c>
      <c r="C694" s="18">
        <v>41544</v>
      </c>
      <c r="D694" s="24" t="s">
        <v>762</v>
      </c>
      <c r="E694" s="3">
        <v>2</v>
      </c>
      <c r="F694" s="3">
        <v>2</v>
      </c>
      <c r="G694" s="55">
        <v>64.2</v>
      </c>
      <c r="H694" s="144"/>
      <c r="I694" s="12"/>
      <c r="J694" s="9"/>
      <c r="K694" s="9"/>
      <c r="L694" s="12"/>
      <c r="M694" s="12"/>
      <c r="N694" s="12"/>
      <c r="O694" s="12"/>
      <c r="P694" s="12"/>
    </row>
    <row r="695" spans="1:16" s="77" customFormat="1" ht="12.75">
      <c r="A695" s="122">
        <v>60</v>
      </c>
      <c r="B695" s="22" t="s">
        <v>727</v>
      </c>
      <c r="C695" s="18">
        <v>41544</v>
      </c>
      <c r="D695" s="24" t="s">
        <v>762</v>
      </c>
      <c r="E695" s="3">
        <v>2</v>
      </c>
      <c r="F695" s="3">
        <v>2</v>
      </c>
      <c r="G695" s="55">
        <v>63.6</v>
      </c>
      <c r="H695" s="144"/>
      <c r="I695" s="12"/>
      <c r="J695" s="9"/>
      <c r="K695" s="9"/>
      <c r="L695" s="12"/>
      <c r="M695" s="12"/>
      <c r="N695" s="12"/>
      <c r="O695" s="12"/>
      <c r="P695" s="12"/>
    </row>
    <row r="696" spans="1:16" s="77" customFormat="1" ht="12.75">
      <c r="A696" s="122">
        <v>61</v>
      </c>
      <c r="B696" s="22" t="s">
        <v>728</v>
      </c>
      <c r="C696" s="18">
        <v>41544</v>
      </c>
      <c r="D696" s="24" t="s">
        <v>762</v>
      </c>
      <c r="E696" s="3">
        <v>1</v>
      </c>
      <c r="F696" s="3">
        <v>1</v>
      </c>
      <c r="G696" s="55">
        <v>63.4</v>
      </c>
      <c r="H696" s="144"/>
      <c r="I696" s="12"/>
      <c r="J696" s="9"/>
      <c r="K696" s="9"/>
      <c r="L696" s="12"/>
      <c r="M696" s="12"/>
      <c r="N696" s="12"/>
      <c r="O696" s="12"/>
      <c r="P696" s="12"/>
    </row>
    <row r="697" spans="1:16" s="77" customFormat="1" ht="12.75">
      <c r="A697" s="122">
        <v>62</v>
      </c>
      <c r="B697" s="22" t="s">
        <v>729</v>
      </c>
      <c r="C697" s="18">
        <v>41544</v>
      </c>
      <c r="D697" s="24" t="s">
        <v>762</v>
      </c>
      <c r="E697" s="3">
        <v>1</v>
      </c>
      <c r="F697" s="3">
        <v>1</v>
      </c>
      <c r="G697" s="55">
        <v>82.2</v>
      </c>
      <c r="H697" s="144"/>
      <c r="I697" s="12"/>
      <c r="J697" s="9"/>
      <c r="K697" s="9"/>
      <c r="L697" s="12"/>
      <c r="M697" s="12"/>
      <c r="N697" s="12"/>
      <c r="O697" s="12"/>
      <c r="P697" s="12"/>
    </row>
    <row r="698" spans="1:11" s="12" customFormat="1" ht="12.75">
      <c r="A698" s="122">
        <v>63</v>
      </c>
      <c r="B698" s="124" t="s">
        <v>897</v>
      </c>
      <c r="C698" s="15">
        <v>42416</v>
      </c>
      <c r="D698" s="20" t="s">
        <v>76</v>
      </c>
      <c r="E698" s="3">
        <v>1</v>
      </c>
      <c r="F698" s="3">
        <v>1</v>
      </c>
      <c r="G698" s="125">
        <v>28</v>
      </c>
      <c r="H698" s="144"/>
      <c r="J698" s="9"/>
      <c r="K698" s="9"/>
    </row>
    <row r="699" spans="1:11" s="12" customFormat="1" ht="12.75">
      <c r="A699" s="122">
        <v>64</v>
      </c>
      <c r="B699" s="124" t="s">
        <v>1072</v>
      </c>
      <c r="C699" s="15">
        <v>41759</v>
      </c>
      <c r="D699" s="20" t="s">
        <v>840</v>
      </c>
      <c r="E699" s="3">
        <v>3</v>
      </c>
      <c r="F699" s="3">
        <v>3</v>
      </c>
      <c r="G699" s="125">
        <v>43.7</v>
      </c>
      <c r="H699" s="144"/>
      <c r="J699" s="9"/>
      <c r="K699" s="9"/>
    </row>
    <row r="700" spans="1:11" s="12" customFormat="1" ht="12.75">
      <c r="A700" s="122">
        <v>65</v>
      </c>
      <c r="B700" s="124" t="s">
        <v>830</v>
      </c>
      <c r="C700" s="15">
        <v>41759</v>
      </c>
      <c r="D700" s="20" t="s">
        <v>840</v>
      </c>
      <c r="E700" s="85">
        <v>2</v>
      </c>
      <c r="F700" s="85">
        <v>2</v>
      </c>
      <c r="G700" s="125">
        <v>40.5</v>
      </c>
      <c r="H700" s="144"/>
      <c r="J700" s="9"/>
      <c r="K700" s="9"/>
    </row>
    <row r="701" spans="1:16" s="80" customFormat="1" ht="12.75">
      <c r="A701" s="122">
        <v>66</v>
      </c>
      <c r="B701" s="124" t="s">
        <v>995</v>
      </c>
      <c r="C701" s="126">
        <v>41418</v>
      </c>
      <c r="D701" s="128" t="s">
        <v>1002</v>
      </c>
      <c r="E701" s="85">
        <v>1</v>
      </c>
      <c r="F701" s="85">
        <v>1</v>
      </c>
      <c r="G701" s="125">
        <v>49.1</v>
      </c>
      <c r="H701" s="144"/>
      <c r="I701" s="12"/>
      <c r="J701" s="9"/>
      <c r="K701" s="9"/>
      <c r="L701" s="12"/>
      <c r="M701" s="12"/>
      <c r="N701" s="12"/>
      <c r="O701" s="12"/>
      <c r="P701" s="12"/>
    </row>
    <row r="702" spans="1:16" s="80" customFormat="1" ht="12.75">
      <c r="A702" s="122">
        <v>67</v>
      </c>
      <c r="B702" s="124" t="s">
        <v>1051</v>
      </c>
      <c r="C702" s="23">
        <v>41323</v>
      </c>
      <c r="D702" s="17" t="s">
        <v>763</v>
      </c>
      <c r="E702" s="85">
        <v>1</v>
      </c>
      <c r="F702" s="85">
        <v>1</v>
      </c>
      <c r="G702" s="125">
        <v>65</v>
      </c>
      <c r="H702" s="144"/>
      <c r="I702" s="12"/>
      <c r="J702" s="9"/>
      <c r="K702" s="9"/>
      <c r="L702" s="12"/>
      <c r="M702" s="12"/>
      <c r="N702" s="12"/>
      <c r="O702" s="12"/>
      <c r="P702" s="12"/>
    </row>
    <row r="703" spans="1:16" s="80" customFormat="1" ht="12.75">
      <c r="A703" s="122">
        <v>68</v>
      </c>
      <c r="B703" s="124" t="s">
        <v>730</v>
      </c>
      <c r="C703" s="23">
        <v>41323</v>
      </c>
      <c r="D703" s="17" t="s">
        <v>763</v>
      </c>
      <c r="E703" s="3">
        <v>2</v>
      </c>
      <c r="F703" s="3">
        <v>2</v>
      </c>
      <c r="G703" s="125">
        <v>65.2</v>
      </c>
      <c r="H703" s="144"/>
      <c r="I703" s="12"/>
      <c r="J703" s="9"/>
      <c r="K703" s="9"/>
      <c r="L703" s="12"/>
      <c r="M703" s="12"/>
      <c r="N703" s="12"/>
      <c r="O703" s="12"/>
      <c r="P703" s="12"/>
    </row>
    <row r="704" spans="1:16" s="80" customFormat="1" ht="12.75">
      <c r="A704" s="122">
        <v>69</v>
      </c>
      <c r="B704" s="124" t="s">
        <v>904</v>
      </c>
      <c r="C704" s="23">
        <v>41323</v>
      </c>
      <c r="D704" s="17" t="s">
        <v>763</v>
      </c>
      <c r="E704" s="3">
        <v>1</v>
      </c>
      <c r="F704" s="3">
        <v>1</v>
      </c>
      <c r="G704" s="125">
        <v>19.9</v>
      </c>
      <c r="H704" s="144"/>
      <c r="I704" s="12"/>
      <c r="J704" s="9"/>
      <c r="K704" s="9"/>
      <c r="L704" s="12"/>
      <c r="M704" s="12"/>
      <c r="N704" s="12"/>
      <c r="O704" s="12"/>
      <c r="P704" s="12"/>
    </row>
    <row r="705" spans="1:16" s="80" customFormat="1" ht="12.75">
      <c r="A705" s="122">
        <v>70</v>
      </c>
      <c r="B705" s="124" t="s">
        <v>892</v>
      </c>
      <c r="C705" s="23">
        <v>41996</v>
      </c>
      <c r="D705" s="17" t="s">
        <v>801</v>
      </c>
      <c r="E705" s="3">
        <v>1</v>
      </c>
      <c r="F705" s="3">
        <v>1</v>
      </c>
      <c r="G705" s="125">
        <v>50.4</v>
      </c>
      <c r="H705" s="144"/>
      <c r="I705" s="12"/>
      <c r="J705" s="9"/>
      <c r="K705" s="9"/>
      <c r="L705" s="12"/>
      <c r="M705" s="12"/>
      <c r="N705" s="12"/>
      <c r="O705" s="12"/>
      <c r="P705" s="12"/>
    </row>
    <row r="706" spans="1:16" s="80" customFormat="1" ht="12.75">
      <c r="A706" s="122">
        <v>71</v>
      </c>
      <c r="B706" s="124" t="s">
        <v>940</v>
      </c>
      <c r="C706" s="23">
        <v>42256</v>
      </c>
      <c r="D706" s="17" t="s">
        <v>941</v>
      </c>
      <c r="E706" s="3">
        <v>1</v>
      </c>
      <c r="F706" s="3">
        <v>1</v>
      </c>
      <c r="G706" s="125">
        <v>51.3</v>
      </c>
      <c r="H706" s="144"/>
      <c r="I706" s="12"/>
      <c r="J706" s="9"/>
      <c r="K706" s="9"/>
      <c r="L706" s="12"/>
      <c r="M706" s="12"/>
      <c r="N706" s="12"/>
      <c r="O706" s="12"/>
      <c r="P706" s="12"/>
    </row>
    <row r="707" spans="1:16" s="80" customFormat="1" ht="12.75">
      <c r="A707" s="122">
        <v>72</v>
      </c>
      <c r="B707" s="124" t="s">
        <v>947</v>
      </c>
      <c r="C707" s="23">
        <v>42256</v>
      </c>
      <c r="D707" s="17" t="s">
        <v>941</v>
      </c>
      <c r="E707" s="3">
        <v>2</v>
      </c>
      <c r="F707" s="3">
        <v>2</v>
      </c>
      <c r="G707" s="125">
        <v>51.6</v>
      </c>
      <c r="H707" s="144"/>
      <c r="I707" s="12"/>
      <c r="J707" s="9"/>
      <c r="K707" s="9"/>
      <c r="L707" s="12"/>
      <c r="M707" s="12"/>
      <c r="N707" s="12"/>
      <c r="O707" s="12"/>
      <c r="P707" s="12"/>
    </row>
    <row r="708" spans="1:16" s="79" customFormat="1" ht="12.75">
      <c r="A708" s="122">
        <v>73</v>
      </c>
      <c r="B708" s="124" t="s">
        <v>996</v>
      </c>
      <c r="C708" s="23">
        <v>42256</v>
      </c>
      <c r="D708" s="17" t="s">
        <v>941</v>
      </c>
      <c r="E708" s="3">
        <v>3</v>
      </c>
      <c r="F708" s="3">
        <v>3</v>
      </c>
      <c r="G708" s="125">
        <v>40</v>
      </c>
      <c r="H708" s="144"/>
      <c r="I708" s="12"/>
      <c r="J708" s="9"/>
      <c r="K708" s="9"/>
      <c r="L708" s="12"/>
      <c r="M708" s="12"/>
      <c r="N708" s="12"/>
      <c r="O708" s="12"/>
      <c r="P708" s="12"/>
    </row>
    <row r="709" spans="1:16" s="79" customFormat="1" ht="12.75">
      <c r="A709" s="122">
        <v>74</v>
      </c>
      <c r="B709" s="124" t="s">
        <v>1068</v>
      </c>
      <c r="C709" s="23">
        <v>42256</v>
      </c>
      <c r="D709" s="17" t="s">
        <v>941</v>
      </c>
      <c r="E709" s="3">
        <v>1</v>
      </c>
      <c r="F709" s="3">
        <v>1</v>
      </c>
      <c r="G709" s="125">
        <v>41.3</v>
      </c>
      <c r="H709" s="144"/>
      <c r="I709" s="12"/>
      <c r="J709" s="9"/>
      <c r="K709" s="9"/>
      <c r="L709" s="12"/>
      <c r="M709" s="12"/>
      <c r="N709" s="12"/>
      <c r="O709" s="12"/>
      <c r="P709" s="12"/>
    </row>
    <row r="710" spans="1:16" s="79" customFormat="1" ht="12.75">
      <c r="A710" s="122">
        <v>75</v>
      </c>
      <c r="B710" s="124" t="s">
        <v>997</v>
      </c>
      <c r="C710" s="23">
        <v>42256</v>
      </c>
      <c r="D710" s="17" t="s">
        <v>941</v>
      </c>
      <c r="E710" s="3">
        <v>1</v>
      </c>
      <c r="F710" s="3">
        <v>1</v>
      </c>
      <c r="G710" s="125">
        <v>39.1</v>
      </c>
      <c r="H710" s="144"/>
      <c r="I710" s="12"/>
      <c r="J710" s="9"/>
      <c r="K710" s="9"/>
      <c r="L710" s="12"/>
      <c r="M710" s="12"/>
      <c r="N710" s="12"/>
      <c r="O710" s="12"/>
      <c r="P710" s="12"/>
    </row>
    <row r="711" spans="1:16" s="79" customFormat="1" ht="12.75">
      <c r="A711" s="122">
        <v>76</v>
      </c>
      <c r="B711" s="124" t="s">
        <v>1069</v>
      </c>
      <c r="C711" s="23">
        <v>41041</v>
      </c>
      <c r="D711" s="17" t="s">
        <v>973</v>
      </c>
      <c r="E711" s="3">
        <v>1</v>
      </c>
      <c r="F711" s="3">
        <v>1</v>
      </c>
      <c r="G711" s="125">
        <v>26.7</v>
      </c>
      <c r="H711" s="144"/>
      <c r="I711" s="12"/>
      <c r="J711" s="9"/>
      <c r="K711" s="9"/>
      <c r="L711" s="12"/>
      <c r="M711" s="12"/>
      <c r="N711" s="12"/>
      <c r="O711" s="12"/>
      <c r="P711" s="12"/>
    </row>
    <row r="712" spans="1:16" s="79" customFormat="1" ht="12.75">
      <c r="A712" s="122">
        <v>77</v>
      </c>
      <c r="B712" s="124" t="s">
        <v>998</v>
      </c>
      <c r="C712" s="23">
        <v>41041</v>
      </c>
      <c r="D712" s="17" t="s">
        <v>973</v>
      </c>
      <c r="E712" s="3">
        <v>1</v>
      </c>
      <c r="F712" s="3">
        <v>1</v>
      </c>
      <c r="G712" s="125">
        <v>44.2</v>
      </c>
      <c r="H712" s="144"/>
      <c r="I712" s="12"/>
      <c r="J712" s="9"/>
      <c r="K712" s="9"/>
      <c r="L712" s="12"/>
      <c r="M712" s="12"/>
      <c r="N712" s="12"/>
      <c r="O712" s="12"/>
      <c r="P712" s="12"/>
    </row>
    <row r="713" spans="1:16" s="80" customFormat="1" ht="12.75">
      <c r="A713" s="122">
        <v>78</v>
      </c>
      <c r="B713" s="124" t="s">
        <v>972</v>
      </c>
      <c r="C713" s="23">
        <v>41041</v>
      </c>
      <c r="D713" s="17" t="s">
        <v>973</v>
      </c>
      <c r="E713" s="3">
        <v>2</v>
      </c>
      <c r="F713" s="3">
        <v>2</v>
      </c>
      <c r="G713" s="125">
        <v>43.9</v>
      </c>
      <c r="H713" s="144"/>
      <c r="I713" s="12"/>
      <c r="J713" s="9"/>
      <c r="K713" s="9"/>
      <c r="L713" s="12"/>
      <c r="M713" s="12"/>
      <c r="N713" s="12"/>
      <c r="O713" s="12"/>
      <c r="P713" s="12"/>
    </row>
    <row r="714" spans="1:11" s="12" customFormat="1" ht="12.75">
      <c r="A714" s="122">
        <v>79</v>
      </c>
      <c r="B714" s="124" t="s">
        <v>895</v>
      </c>
      <c r="C714" s="23">
        <v>42115</v>
      </c>
      <c r="D714" s="17" t="s">
        <v>566</v>
      </c>
      <c r="E714" s="3">
        <v>1</v>
      </c>
      <c r="F714" s="3">
        <v>1</v>
      </c>
      <c r="G714" s="125" t="s">
        <v>990</v>
      </c>
      <c r="H714" s="144"/>
      <c r="J714" s="9"/>
      <c r="K714" s="9"/>
    </row>
    <row r="715" spans="1:11" s="12" customFormat="1" ht="12.75">
      <c r="A715" s="122">
        <v>80</v>
      </c>
      <c r="B715" s="124" t="s">
        <v>891</v>
      </c>
      <c r="C715" s="23">
        <v>42115</v>
      </c>
      <c r="D715" s="17" t="s">
        <v>566</v>
      </c>
      <c r="E715" s="3">
        <v>3</v>
      </c>
      <c r="F715" s="3">
        <v>3</v>
      </c>
      <c r="G715" s="125">
        <v>25.3</v>
      </c>
      <c r="H715" s="144"/>
      <c r="J715" s="9"/>
      <c r="K715" s="9"/>
    </row>
    <row r="716" spans="1:11" s="12" customFormat="1" ht="12.75">
      <c r="A716" s="122">
        <v>81</v>
      </c>
      <c r="B716" s="124" t="s">
        <v>1052</v>
      </c>
      <c r="C716" s="23">
        <v>42689</v>
      </c>
      <c r="D716" s="17" t="s">
        <v>700</v>
      </c>
      <c r="E716" s="3">
        <v>3</v>
      </c>
      <c r="F716" s="3">
        <v>3</v>
      </c>
      <c r="G716" s="93">
        <v>30.5</v>
      </c>
      <c r="H716" s="144"/>
      <c r="J716" s="9"/>
      <c r="K716" s="9"/>
    </row>
    <row r="717" spans="1:11" s="12" customFormat="1" ht="12.75">
      <c r="A717" s="122">
        <v>82</v>
      </c>
      <c r="B717" s="124" t="s">
        <v>936</v>
      </c>
      <c r="C717" s="23">
        <v>41418</v>
      </c>
      <c r="D717" s="17" t="s">
        <v>937</v>
      </c>
      <c r="E717" s="3">
        <v>1</v>
      </c>
      <c r="F717" s="3">
        <v>1</v>
      </c>
      <c r="G717" s="125">
        <v>27.1</v>
      </c>
      <c r="H717" s="144"/>
      <c r="J717" s="9"/>
      <c r="K717" s="9"/>
    </row>
    <row r="718" spans="1:11" s="12" customFormat="1" ht="12.75">
      <c r="A718" s="122">
        <v>83</v>
      </c>
      <c r="B718" s="124" t="s">
        <v>910</v>
      </c>
      <c r="C718" s="23">
        <v>41996</v>
      </c>
      <c r="D718" s="17" t="s">
        <v>355</v>
      </c>
      <c r="E718" s="3">
        <v>1</v>
      </c>
      <c r="F718" s="3">
        <v>1</v>
      </c>
      <c r="G718" s="125">
        <v>36.4</v>
      </c>
      <c r="H718" s="144"/>
      <c r="J718" s="9"/>
      <c r="K718" s="9"/>
    </row>
    <row r="719" spans="1:11" s="12" customFormat="1" ht="12.75">
      <c r="A719" s="122">
        <v>84</v>
      </c>
      <c r="B719" s="124" t="s">
        <v>832</v>
      </c>
      <c r="C719" s="129">
        <v>41501</v>
      </c>
      <c r="D719" s="82" t="s">
        <v>764</v>
      </c>
      <c r="E719" s="85">
        <v>1</v>
      </c>
      <c r="F719" s="85">
        <v>1</v>
      </c>
      <c r="G719" s="125">
        <v>38.3</v>
      </c>
      <c r="H719" s="144"/>
      <c r="J719" s="9"/>
      <c r="K719" s="9"/>
    </row>
    <row r="720" spans="1:11" s="12" customFormat="1" ht="12.75">
      <c r="A720" s="122">
        <v>85</v>
      </c>
      <c r="B720" s="124" t="s">
        <v>923</v>
      </c>
      <c r="C720" s="18">
        <v>41501</v>
      </c>
      <c r="D720" s="24" t="s">
        <v>924</v>
      </c>
      <c r="E720" s="3">
        <v>1</v>
      </c>
      <c r="F720" s="3">
        <v>1</v>
      </c>
      <c r="G720" s="125">
        <v>51.1</v>
      </c>
      <c r="H720" s="144"/>
      <c r="J720" s="9"/>
      <c r="K720" s="9"/>
    </row>
    <row r="721" spans="1:11" s="12" customFormat="1" ht="12.75">
      <c r="A721" s="122">
        <v>86</v>
      </c>
      <c r="B721" s="124" t="s">
        <v>983</v>
      </c>
      <c r="C721" s="18">
        <v>41501</v>
      </c>
      <c r="D721" s="24" t="s">
        <v>924</v>
      </c>
      <c r="E721" s="3">
        <v>3</v>
      </c>
      <c r="F721" s="3">
        <v>3</v>
      </c>
      <c r="G721" s="125">
        <v>41.3</v>
      </c>
      <c r="H721" s="144"/>
      <c r="J721" s="9"/>
      <c r="K721" s="9"/>
    </row>
    <row r="722" spans="1:11" s="12" customFormat="1" ht="12.75">
      <c r="A722" s="122">
        <v>87</v>
      </c>
      <c r="B722" s="124" t="s">
        <v>731</v>
      </c>
      <c r="C722" s="18">
        <v>41501</v>
      </c>
      <c r="D722" s="24" t="s">
        <v>765</v>
      </c>
      <c r="E722" s="3">
        <v>1</v>
      </c>
      <c r="F722" s="3">
        <v>1</v>
      </c>
      <c r="G722" s="125">
        <v>39.9</v>
      </c>
      <c r="H722" s="144"/>
      <c r="J722" s="9"/>
      <c r="K722" s="9"/>
    </row>
    <row r="723" spans="1:11" s="12" customFormat="1" ht="12.75">
      <c r="A723" s="122">
        <v>88</v>
      </c>
      <c r="B723" s="124" t="s">
        <v>1053</v>
      </c>
      <c r="C723" s="18">
        <v>41501</v>
      </c>
      <c r="D723" s="24" t="s">
        <v>765</v>
      </c>
      <c r="E723" s="3">
        <v>2</v>
      </c>
      <c r="F723" s="3">
        <v>2</v>
      </c>
      <c r="G723" s="125">
        <v>40</v>
      </c>
      <c r="H723" s="144"/>
      <c r="J723" s="9"/>
      <c r="K723" s="9"/>
    </row>
    <row r="724" spans="1:11" s="12" customFormat="1" ht="12.75">
      <c r="A724" s="122">
        <v>89</v>
      </c>
      <c r="B724" s="124" t="s">
        <v>732</v>
      </c>
      <c r="C724" s="18">
        <v>41501</v>
      </c>
      <c r="D724" s="24" t="s">
        <v>765</v>
      </c>
      <c r="E724" s="3">
        <v>1</v>
      </c>
      <c r="F724" s="3">
        <v>1</v>
      </c>
      <c r="G724" s="125">
        <v>40</v>
      </c>
      <c r="H724" s="144"/>
      <c r="J724" s="9" t="s">
        <v>843</v>
      </c>
      <c r="K724" s="9"/>
    </row>
    <row r="725" spans="1:11" s="12" customFormat="1" ht="12.75">
      <c r="A725" s="122">
        <v>90</v>
      </c>
      <c r="B725" s="124" t="s">
        <v>1104</v>
      </c>
      <c r="C725" s="18">
        <v>41919</v>
      </c>
      <c r="D725" s="24" t="s">
        <v>1115</v>
      </c>
      <c r="E725" s="3">
        <v>2</v>
      </c>
      <c r="F725" s="3">
        <v>2</v>
      </c>
      <c r="G725" s="125">
        <v>17.3</v>
      </c>
      <c r="H725" s="144"/>
      <c r="J725" s="9"/>
      <c r="K725" s="9"/>
    </row>
    <row r="726" spans="1:11" s="12" customFormat="1" ht="12.75">
      <c r="A726" s="122">
        <v>91</v>
      </c>
      <c r="B726" s="124" t="s">
        <v>1105</v>
      </c>
      <c r="C726" s="18">
        <v>41919</v>
      </c>
      <c r="D726" s="24" t="s">
        <v>1115</v>
      </c>
      <c r="E726" s="3">
        <v>1</v>
      </c>
      <c r="F726" s="3">
        <v>1</v>
      </c>
      <c r="G726" s="125">
        <v>34.7</v>
      </c>
      <c r="H726" s="144"/>
      <c r="J726" s="9"/>
      <c r="K726" s="9"/>
    </row>
    <row r="727" spans="1:11" s="12" customFormat="1" ht="12.75">
      <c r="A727" s="122">
        <v>92</v>
      </c>
      <c r="B727" s="124" t="s">
        <v>1054</v>
      </c>
      <c r="C727" s="18">
        <v>43812</v>
      </c>
      <c r="D727" s="24" t="s">
        <v>1116</v>
      </c>
      <c r="E727" s="3">
        <v>2</v>
      </c>
      <c r="F727" s="3">
        <v>2</v>
      </c>
      <c r="G727" s="125">
        <v>16</v>
      </c>
      <c r="H727" s="144"/>
      <c r="J727" s="9"/>
      <c r="K727" s="9"/>
    </row>
    <row r="728" spans="1:11" s="12" customFormat="1" ht="12.75">
      <c r="A728" s="122">
        <v>93</v>
      </c>
      <c r="B728" s="124" t="s">
        <v>984</v>
      </c>
      <c r="C728" s="18">
        <v>41614</v>
      </c>
      <c r="D728" s="24" t="s">
        <v>944</v>
      </c>
      <c r="E728" s="3">
        <v>2</v>
      </c>
      <c r="F728" s="3">
        <v>2</v>
      </c>
      <c r="G728" s="125">
        <v>35.2</v>
      </c>
      <c r="H728" s="144"/>
      <c r="J728" s="9"/>
      <c r="K728" s="9"/>
    </row>
    <row r="729" spans="1:11" s="12" customFormat="1" ht="12.75">
      <c r="A729" s="122">
        <v>94</v>
      </c>
      <c r="B729" s="124" t="s">
        <v>943</v>
      </c>
      <c r="C729" s="18">
        <v>41614</v>
      </c>
      <c r="D729" s="24" t="s">
        <v>944</v>
      </c>
      <c r="E729" s="3">
        <v>3</v>
      </c>
      <c r="F729" s="3">
        <v>3</v>
      </c>
      <c r="G729" s="125">
        <v>40.2</v>
      </c>
      <c r="H729" s="144"/>
      <c r="J729" s="9"/>
      <c r="K729" s="9"/>
    </row>
    <row r="730" spans="1:11" s="12" customFormat="1" ht="12.75">
      <c r="A730" s="122">
        <v>95</v>
      </c>
      <c r="B730" s="22" t="s">
        <v>1058</v>
      </c>
      <c r="C730" s="23">
        <v>41824</v>
      </c>
      <c r="D730" s="17" t="s">
        <v>766</v>
      </c>
      <c r="E730" s="3">
        <v>3</v>
      </c>
      <c r="F730" s="3">
        <v>3</v>
      </c>
      <c r="G730" s="93">
        <v>30.4</v>
      </c>
      <c r="H730" s="144"/>
      <c r="J730" s="9"/>
      <c r="K730" s="9"/>
    </row>
    <row r="731" spans="1:11" s="12" customFormat="1" ht="12.75">
      <c r="A731" s="122">
        <v>96</v>
      </c>
      <c r="B731" s="22" t="s">
        <v>1057</v>
      </c>
      <c r="C731" s="23">
        <v>41824</v>
      </c>
      <c r="D731" s="17" t="s">
        <v>766</v>
      </c>
      <c r="E731" s="3">
        <v>1</v>
      </c>
      <c r="F731" s="3">
        <v>1</v>
      </c>
      <c r="G731" s="103">
        <v>38.3</v>
      </c>
      <c r="H731" s="144"/>
      <c r="J731" s="9"/>
      <c r="K731" s="9"/>
    </row>
    <row r="732" spans="1:11" s="12" customFormat="1" ht="12.75">
      <c r="A732" s="122">
        <v>97</v>
      </c>
      <c r="B732" s="22" t="s">
        <v>1055</v>
      </c>
      <c r="C732" s="23">
        <v>41824</v>
      </c>
      <c r="D732" s="17" t="s">
        <v>766</v>
      </c>
      <c r="E732" s="3">
        <v>1</v>
      </c>
      <c r="F732" s="3">
        <v>1</v>
      </c>
      <c r="G732" s="107">
        <v>41.5</v>
      </c>
      <c r="H732" s="144"/>
      <c r="J732" s="9"/>
      <c r="K732" s="9"/>
    </row>
    <row r="733" spans="1:11" s="12" customFormat="1" ht="12.75">
      <c r="A733" s="122">
        <v>98</v>
      </c>
      <c r="B733" s="22" t="s">
        <v>915</v>
      </c>
      <c r="C733" s="23">
        <v>41824</v>
      </c>
      <c r="D733" s="17" t="s">
        <v>766</v>
      </c>
      <c r="E733" s="3">
        <v>4</v>
      </c>
      <c r="F733" s="3">
        <v>4</v>
      </c>
      <c r="G733" s="55">
        <v>31.3</v>
      </c>
      <c r="H733" s="144"/>
      <c r="J733" s="9"/>
      <c r="K733" s="9"/>
    </row>
    <row r="734" spans="1:11" s="12" customFormat="1" ht="12.75">
      <c r="A734" s="122">
        <v>99</v>
      </c>
      <c r="B734" s="22" t="s">
        <v>1075</v>
      </c>
      <c r="C734" s="23">
        <v>41824</v>
      </c>
      <c r="D734" s="17" t="s">
        <v>766</v>
      </c>
      <c r="E734" s="3">
        <v>2</v>
      </c>
      <c r="F734" s="3">
        <v>2</v>
      </c>
      <c r="G734" s="55">
        <v>38.4</v>
      </c>
      <c r="H734" s="144"/>
      <c r="J734" s="9"/>
      <c r="K734" s="9"/>
    </row>
    <row r="735" spans="1:11" s="12" customFormat="1" ht="12.75">
      <c r="A735" s="122">
        <v>100</v>
      </c>
      <c r="B735" s="22" t="s">
        <v>1095</v>
      </c>
      <c r="C735" s="23">
        <v>41824</v>
      </c>
      <c r="D735" s="17" t="s">
        <v>766</v>
      </c>
      <c r="E735" s="3">
        <v>2</v>
      </c>
      <c r="F735" s="3">
        <v>2</v>
      </c>
      <c r="G735" s="55">
        <v>32.3</v>
      </c>
      <c r="H735" s="144"/>
      <c r="J735" s="9"/>
      <c r="K735" s="9"/>
    </row>
    <row r="736" spans="1:11" s="12" customFormat="1" ht="12.75">
      <c r="A736" s="122">
        <v>101</v>
      </c>
      <c r="B736" s="22" t="s">
        <v>922</v>
      </c>
      <c r="C736" s="23">
        <v>41824</v>
      </c>
      <c r="D736" s="17" t="s">
        <v>766</v>
      </c>
      <c r="E736" s="3">
        <v>1</v>
      </c>
      <c r="F736" s="3">
        <v>1</v>
      </c>
      <c r="G736" s="55">
        <v>39</v>
      </c>
      <c r="H736" s="144"/>
      <c r="I736" s="12" t="s">
        <v>991</v>
      </c>
      <c r="J736" s="9"/>
      <c r="K736" s="9"/>
    </row>
    <row r="737" spans="1:11" s="12" customFormat="1" ht="12.75">
      <c r="A737" s="122">
        <v>102</v>
      </c>
      <c r="B737" s="22" t="s">
        <v>1056</v>
      </c>
      <c r="C737" s="23">
        <v>41824</v>
      </c>
      <c r="D737" s="17" t="s">
        <v>766</v>
      </c>
      <c r="E737" s="3">
        <v>1</v>
      </c>
      <c r="F737" s="3">
        <v>1</v>
      </c>
      <c r="G737" s="130">
        <v>70.9</v>
      </c>
      <c r="H737" s="144"/>
      <c r="J737" s="9"/>
      <c r="K737" s="9"/>
    </row>
    <row r="738" spans="1:11" s="12" customFormat="1" ht="12.75">
      <c r="A738" s="122">
        <v>103</v>
      </c>
      <c r="B738" s="124" t="s">
        <v>1059</v>
      </c>
      <c r="C738" s="18">
        <v>42689</v>
      </c>
      <c r="D738" s="24" t="s">
        <v>701</v>
      </c>
      <c r="E738" s="3">
        <v>2</v>
      </c>
      <c r="F738" s="3">
        <v>2</v>
      </c>
      <c r="G738" s="93">
        <v>54.8</v>
      </c>
      <c r="H738" s="144"/>
      <c r="J738" s="9"/>
      <c r="K738" s="9"/>
    </row>
    <row r="739" spans="1:11" s="12" customFormat="1" ht="12.75">
      <c r="A739" s="122">
        <v>104</v>
      </c>
      <c r="B739" s="124" t="s">
        <v>896</v>
      </c>
      <c r="C739" s="18">
        <v>42689</v>
      </c>
      <c r="D739" s="24" t="s">
        <v>701</v>
      </c>
      <c r="E739" s="3">
        <v>2</v>
      </c>
      <c r="F739" s="3">
        <v>2</v>
      </c>
      <c r="G739" s="125">
        <v>21</v>
      </c>
      <c r="H739" s="144"/>
      <c r="J739" s="9"/>
      <c r="K739" s="9"/>
    </row>
    <row r="740" spans="1:11" s="12" customFormat="1" ht="12.75">
      <c r="A740" s="122">
        <v>105</v>
      </c>
      <c r="B740" s="124" t="s">
        <v>1060</v>
      </c>
      <c r="C740" s="18">
        <v>42100</v>
      </c>
      <c r="D740" s="24" t="s">
        <v>1117</v>
      </c>
      <c r="E740" s="3">
        <v>1</v>
      </c>
      <c r="F740" s="3">
        <v>1</v>
      </c>
      <c r="G740" s="125">
        <v>31.6</v>
      </c>
      <c r="H740" s="144"/>
      <c r="J740" s="9"/>
      <c r="K740" s="9"/>
    </row>
    <row r="741" spans="1:11" s="12" customFormat="1" ht="12.75">
      <c r="A741" s="122">
        <v>106</v>
      </c>
      <c r="B741" s="124" t="s">
        <v>979</v>
      </c>
      <c r="C741" s="18">
        <v>41362</v>
      </c>
      <c r="D741" s="24" t="s">
        <v>767</v>
      </c>
      <c r="E741" s="3">
        <v>2</v>
      </c>
      <c r="F741" s="3">
        <v>2</v>
      </c>
      <c r="G741" s="125">
        <v>21.3</v>
      </c>
      <c r="H741" s="144"/>
      <c r="J741" s="9"/>
      <c r="K741" s="9"/>
    </row>
    <row r="742" spans="1:11" s="12" customFormat="1" ht="12.75">
      <c r="A742" s="122">
        <v>107</v>
      </c>
      <c r="B742" s="124" t="s">
        <v>955</v>
      </c>
      <c r="C742" s="18">
        <v>41362</v>
      </c>
      <c r="D742" s="24" t="s">
        <v>767</v>
      </c>
      <c r="E742" s="3">
        <v>1</v>
      </c>
      <c r="F742" s="3">
        <v>1</v>
      </c>
      <c r="G742" s="125">
        <v>15.6</v>
      </c>
      <c r="H742" s="144"/>
      <c r="J742" s="9"/>
      <c r="K742" s="9"/>
    </row>
    <row r="743" spans="1:11" s="12" customFormat="1" ht="12.75">
      <c r="A743" s="122">
        <v>108</v>
      </c>
      <c r="B743" s="124" t="s">
        <v>956</v>
      </c>
      <c r="C743" s="18">
        <v>41362</v>
      </c>
      <c r="D743" s="24" t="s">
        <v>767</v>
      </c>
      <c r="E743" s="3">
        <v>1</v>
      </c>
      <c r="F743" s="3">
        <v>1</v>
      </c>
      <c r="G743" s="125">
        <v>37.1</v>
      </c>
      <c r="H743" s="144"/>
      <c r="J743" s="9"/>
      <c r="K743" s="9"/>
    </row>
    <row r="744" spans="1:11" s="12" customFormat="1" ht="12.75">
      <c r="A744" s="122">
        <v>109</v>
      </c>
      <c r="B744" s="124" t="s">
        <v>992</v>
      </c>
      <c r="C744" s="18">
        <v>41922</v>
      </c>
      <c r="D744" s="24" t="s">
        <v>70</v>
      </c>
      <c r="E744" s="3">
        <v>1</v>
      </c>
      <c r="F744" s="3">
        <v>1</v>
      </c>
      <c r="G744" s="125">
        <v>20.3</v>
      </c>
      <c r="H744" s="144"/>
      <c r="J744" s="9"/>
      <c r="K744" s="9"/>
    </row>
    <row r="745" spans="1:11" s="12" customFormat="1" ht="12.75">
      <c r="A745" s="122">
        <v>110</v>
      </c>
      <c r="B745" s="124" t="s">
        <v>901</v>
      </c>
      <c r="C745" s="18">
        <v>42304</v>
      </c>
      <c r="D745" s="24" t="s">
        <v>902</v>
      </c>
      <c r="E745" s="3">
        <v>2</v>
      </c>
      <c r="F745" s="3">
        <v>2</v>
      </c>
      <c r="G745" s="125">
        <v>18.5</v>
      </c>
      <c r="H745" s="144"/>
      <c r="J745" s="9"/>
      <c r="K745" s="9"/>
    </row>
    <row r="746" spans="1:11" s="12" customFormat="1" ht="12.75">
      <c r="A746" s="122">
        <v>111</v>
      </c>
      <c r="B746" s="124" t="s">
        <v>957</v>
      </c>
      <c r="C746" s="18">
        <v>41323</v>
      </c>
      <c r="D746" s="24" t="s">
        <v>768</v>
      </c>
      <c r="E746" s="3">
        <v>1</v>
      </c>
      <c r="F746" s="3">
        <v>1</v>
      </c>
      <c r="G746" s="125">
        <v>47.2</v>
      </c>
      <c r="H746" s="144"/>
      <c r="J746" s="9"/>
      <c r="K746" s="9"/>
    </row>
    <row r="747" spans="1:11" s="12" customFormat="1" ht="12.75">
      <c r="A747" s="122">
        <v>112</v>
      </c>
      <c r="B747" s="124" t="s">
        <v>734</v>
      </c>
      <c r="C747" s="18">
        <v>41041</v>
      </c>
      <c r="D747" s="24" t="s">
        <v>769</v>
      </c>
      <c r="E747" s="3">
        <v>2</v>
      </c>
      <c r="F747" s="3">
        <v>2</v>
      </c>
      <c r="G747" s="125">
        <v>36.8</v>
      </c>
      <c r="H747" s="144"/>
      <c r="J747" s="9"/>
      <c r="K747" s="9"/>
    </row>
    <row r="748" spans="1:11" s="12" customFormat="1" ht="12.75">
      <c r="A748" s="122">
        <v>113</v>
      </c>
      <c r="B748" s="22" t="s">
        <v>1086</v>
      </c>
      <c r="C748" s="23">
        <v>41922</v>
      </c>
      <c r="D748" s="16" t="s">
        <v>1082</v>
      </c>
      <c r="E748" s="3">
        <v>1</v>
      </c>
      <c r="F748" s="3">
        <v>1</v>
      </c>
      <c r="G748" s="125">
        <v>52</v>
      </c>
      <c r="H748" s="144"/>
      <c r="J748" s="9"/>
      <c r="K748" s="9"/>
    </row>
    <row r="749" spans="1:11" s="12" customFormat="1" ht="12.75">
      <c r="A749" s="122">
        <v>114</v>
      </c>
      <c r="B749" s="22" t="s">
        <v>1085</v>
      </c>
      <c r="C749" s="23">
        <v>41922</v>
      </c>
      <c r="D749" s="16" t="s">
        <v>1082</v>
      </c>
      <c r="E749" s="3">
        <v>1</v>
      </c>
      <c r="F749" s="3">
        <v>1</v>
      </c>
      <c r="G749" s="125">
        <v>43.7</v>
      </c>
      <c r="H749" s="144"/>
      <c r="J749" s="9"/>
      <c r="K749" s="9"/>
    </row>
    <row r="750" spans="1:11" s="12" customFormat="1" ht="12.75">
      <c r="A750" s="122">
        <v>115</v>
      </c>
      <c r="B750" s="22" t="s">
        <v>1085</v>
      </c>
      <c r="C750" s="23">
        <v>41922</v>
      </c>
      <c r="D750" s="16" t="s">
        <v>1082</v>
      </c>
      <c r="E750" s="3">
        <v>1</v>
      </c>
      <c r="F750" s="3">
        <v>1</v>
      </c>
      <c r="G750" s="125">
        <v>34</v>
      </c>
      <c r="H750" s="144"/>
      <c r="J750" s="9"/>
      <c r="K750" s="9"/>
    </row>
    <row r="751" spans="1:11" s="12" customFormat="1" ht="12.75">
      <c r="A751" s="122">
        <v>116</v>
      </c>
      <c r="B751" s="22" t="s">
        <v>735</v>
      </c>
      <c r="C751" s="23">
        <v>41268</v>
      </c>
      <c r="D751" s="14" t="s">
        <v>770</v>
      </c>
      <c r="E751" s="3">
        <v>3</v>
      </c>
      <c r="F751" s="3">
        <v>3</v>
      </c>
      <c r="G751" s="55">
        <v>29.8</v>
      </c>
      <c r="H751" s="144"/>
      <c r="J751" s="9"/>
      <c r="K751" s="9"/>
    </row>
    <row r="752" spans="1:11" s="12" customFormat="1" ht="12.75">
      <c r="A752" s="122">
        <v>117</v>
      </c>
      <c r="B752" s="22" t="s">
        <v>1061</v>
      </c>
      <c r="C752" s="23">
        <v>41656</v>
      </c>
      <c r="D752" s="14" t="s">
        <v>771</v>
      </c>
      <c r="E752" s="3">
        <v>1</v>
      </c>
      <c r="F752" s="3">
        <v>1</v>
      </c>
      <c r="G752" s="130">
        <v>30.5</v>
      </c>
      <c r="H752" s="144"/>
      <c r="J752" s="9"/>
      <c r="K752" s="9"/>
    </row>
    <row r="753" spans="1:11" s="12" customFormat="1" ht="12.75">
      <c r="A753" s="122">
        <v>118</v>
      </c>
      <c r="B753" s="22" t="s">
        <v>736</v>
      </c>
      <c r="C753" s="23">
        <v>41656</v>
      </c>
      <c r="D753" s="14" t="s">
        <v>771</v>
      </c>
      <c r="E753" s="3">
        <v>1</v>
      </c>
      <c r="F753" s="3">
        <v>1</v>
      </c>
      <c r="G753" s="55">
        <v>63.4</v>
      </c>
      <c r="H753" s="144"/>
      <c r="J753" s="9"/>
      <c r="K753" s="9"/>
    </row>
    <row r="754" spans="1:16" s="80" customFormat="1" ht="12.75">
      <c r="A754" s="122">
        <v>119</v>
      </c>
      <c r="B754" s="22" t="s">
        <v>898</v>
      </c>
      <c r="C754" s="23">
        <v>42445</v>
      </c>
      <c r="D754" s="14" t="s">
        <v>705</v>
      </c>
      <c r="E754" s="3">
        <v>1</v>
      </c>
      <c r="F754" s="3">
        <v>1</v>
      </c>
      <c r="G754" s="55">
        <v>44.9</v>
      </c>
      <c r="H754" s="144"/>
      <c r="I754" s="12"/>
      <c r="J754" s="9"/>
      <c r="K754" s="9"/>
      <c r="L754" s="12"/>
      <c r="M754" s="12"/>
      <c r="N754" s="12"/>
      <c r="O754" s="12"/>
      <c r="P754" s="12"/>
    </row>
    <row r="755" spans="1:16" s="80" customFormat="1" ht="12.75">
      <c r="A755" s="122">
        <v>120</v>
      </c>
      <c r="B755" s="22" t="s">
        <v>738</v>
      </c>
      <c r="C755" s="23">
        <v>41729</v>
      </c>
      <c r="D755" s="14" t="s">
        <v>772</v>
      </c>
      <c r="E755" s="3">
        <v>2</v>
      </c>
      <c r="F755" s="3">
        <v>2</v>
      </c>
      <c r="G755" s="55">
        <v>38.7</v>
      </c>
      <c r="H755" s="144"/>
      <c r="I755" s="12"/>
      <c r="J755" s="9"/>
      <c r="K755" s="9"/>
      <c r="L755" s="12"/>
      <c r="M755" s="12"/>
      <c r="N755" s="12"/>
      <c r="O755" s="12"/>
      <c r="P755" s="12"/>
    </row>
    <row r="756" spans="1:16" s="80" customFormat="1" ht="12.75">
      <c r="A756" s="122">
        <v>121</v>
      </c>
      <c r="B756" s="124" t="s">
        <v>933</v>
      </c>
      <c r="C756" s="23">
        <v>41501</v>
      </c>
      <c r="D756" s="20" t="s">
        <v>773</v>
      </c>
      <c r="E756" s="3">
        <v>2</v>
      </c>
      <c r="F756" s="3">
        <v>2</v>
      </c>
      <c r="G756" s="125">
        <v>36.6</v>
      </c>
      <c r="H756" s="144"/>
      <c r="I756" s="12"/>
      <c r="J756" s="9"/>
      <c r="K756" s="9"/>
      <c r="L756" s="12"/>
      <c r="M756" s="12"/>
      <c r="N756" s="12"/>
      <c r="O756" s="12"/>
      <c r="P756" s="12"/>
    </row>
    <row r="757" spans="1:16" s="80" customFormat="1" ht="12.75">
      <c r="A757" s="122">
        <v>122</v>
      </c>
      <c r="B757" s="124" t="s">
        <v>1062</v>
      </c>
      <c r="C757" s="23">
        <v>41501</v>
      </c>
      <c r="D757" s="20" t="s">
        <v>773</v>
      </c>
      <c r="E757" s="3">
        <v>1</v>
      </c>
      <c r="F757" s="3">
        <v>1</v>
      </c>
      <c r="G757" s="103">
        <v>45.4</v>
      </c>
      <c r="H757" s="144"/>
      <c r="I757" s="12"/>
      <c r="J757" s="9"/>
      <c r="K757" s="9"/>
      <c r="L757" s="12"/>
      <c r="M757" s="12"/>
      <c r="N757" s="12"/>
      <c r="O757" s="12"/>
      <c r="P757" s="12"/>
    </row>
    <row r="758" spans="1:16" s="80" customFormat="1" ht="12.75">
      <c r="A758" s="122">
        <v>123</v>
      </c>
      <c r="B758" s="124" t="s">
        <v>999</v>
      </c>
      <c r="C758" s="23">
        <v>41501</v>
      </c>
      <c r="D758" s="20" t="s">
        <v>773</v>
      </c>
      <c r="E758" s="3">
        <v>1</v>
      </c>
      <c r="F758" s="3">
        <v>1</v>
      </c>
      <c r="G758" s="125">
        <v>37</v>
      </c>
      <c r="H758" s="144"/>
      <c r="I758" s="12"/>
      <c r="J758" s="9"/>
      <c r="K758" s="9"/>
      <c r="L758" s="12"/>
      <c r="M758" s="12"/>
      <c r="N758" s="12"/>
      <c r="O758" s="12"/>
      <c r="P758" s="12"/>
    </row>
    <row r="759" spans="1:11" s="12" customFormat="1" ht="12.75">
      <c r="A759" s="122">
        <v>124</v>
      </c>
      <c r="B759" s="124" t="s">
        <v>945</v>
      </c>
      <c r="C759" s="23">
        <v>41501</v>
      </c>
      <c r="D759" s="17" t="s">
        <v>706</v>
      </c>
      <c r="E759" s="3">
        <v>1</v>
      </c>
      <c r="F759" s="3">
        <v>1</v>
      </c>
      <c r="G759" s="125">
        <v>28.8</v>
      </c>
      <c r="H759" s="144"/>
      <c r="J759" s="9"/>
      <c r="K759" s="9"/>
    </row>
    <row r="760" spans="1:11" s="12" customFormat="1" ht="12.75">
      <c r="A760" s="122">
        <v>125</v>
      </c>
      <c r="B760" s="124" t="s">
        <v>739</v>
      </c>
      <c r="C760" s="23">
        <v>41501</v>
      </c>
      <c r="D760" s="17" t="s">
        <v>706</v>
      </c>
      <c r="E760" s="3">
        <v>1</v>
      </c>
      <c r="F760" s="3">
        <v>1</v>
      </c>
      <c r="G760" s="125">
        <v>65.5</v>
      </c>
      <c r="H760" s="144"/>
      <c r="J760" s="9"/>
      <c r="K760" s="9"/>
    </row>
    <row r="761" spans="1:11" s="12" customFormat="1" ht="12.75">
      <c r="A761" s="122">
        <v>126</v>
      </c>
      <c r="B761" s="124" t="s">
        <v>740</v>
      </c>
      <c r="C761" s="23">
        <v>41501</v>
      </c>
      <c r="D761" s="17" t="s">
        <v>706</v>
      </c>
      <c r="E761" s="3">
        <v>2</v>
      </c>
      <c r="F761" s="3">
        <v>2</v>
      </c>
      <c r="G761" s="125">
        <v>42.3</v>
      </c>
      <c r="H761" s="144"/>
      <c r="J761" s="9"/>
      <c r="K761" s="9"/>
    </row>
    <row r="762" spans="1:11" s="12" customFormat="1" ht="12.75">
      <c r="A762" s="122">
        <v>127</v>
      </c>
      <c r="B762" s="124" t="s">
        <v>948</v>
      </c>
      <c r="C762" s="23">
        <v>41501</v>
      </c>
      <c r="D762" s="17" t="s">
        <v>706</v>
      </c>
      <c r="E762" s="3">
        <v>1</v>
      </c>
      <c r="F762" s="3">
        <v>1</v>
      </c>
      <c r="G762" s="55">
        <v>24</v>
      </c>
      <c r="H762" s="144"/>
      <c r="J762" s="9"/>
      <c r="K762" s="9"/>
    </row>
    <row r="763" spans="1:11" s="12" customFormat="1" ht="12.75">
      <c r="A763" s="122">
        <v>128</v>
      </c>
      <c r="B763" s="124" t="s">
        <v>741</v>
      </c>
      <c r="C763" s="23">
        <v>41501</v>
      </c>
      <c r="D763" s="17" t="s">
        <v>706</v>
      </c>
      <c r="E763" s="3">
        <v>1</v>
      </c>
      <c r="F763" s="3">
        <v>1</v>
      </c>
      <c r="G763" s="55">
        <v>50.9</v>
      </c>
      <c r="H763" s="144"/>
      <c r="J763" s="9"/>
      <c r="K763" s="9"/>
    </row>
    <row r="764" spans="1:11" s="12" customFormat="1" ht="12.75">
      <c r="A764" s="122">
        <v>129</v>
      </c>
      <c r="B764" s="124" t="s">
        <v>742</v>
      </c>
      <c r="C764" s="23">
        <v>41501</v>
      </c>
      <c r="D764" s="14" t="s">
        <v>706</v>
      </c>
      <c r="E764" s="3">
        <v>3</v>
      </c>
      <c r="F764" s="3">
        <v>3</v>
      </c>
      <c r="G764" s="125">
        <v>42.5</v>
      </c>
      <c r="H764" s="144"/>
      <c r="J764" s="9"/>
      <c r="K764" s="9"/>
    </row>
    <row r="765" spans="1:11" s="12" customFormat="1" ht="12.75">
      <c r="A765" s="122">
        <v>130</v>
      </c>
      <c r="B765" s="124" t="s">
        <v>939</v>
      </c>
      <c r="C765" s="23">
        <v>41501</v>
      </c>
      <c r="D765" s="14" t="s">
        <v>774</v>
      </c>
      <c r="E765" s="3">
        <v>1</v>
      </c>
      <c r="F765" s="3">
        <v>1</v>
      </c>
      <c r="G765" s="125">
        <v>47.2</v>
      </c>
      <c r="H765" s="144"/>
      <c r="J765" s="9"/>
      <c r="K765" s="9"/>
    </row>
    <row r="766" spans="1:11" s="12" customFormat="1" ht="12.75">
      <c r="A766" s="122">
        <v>131</v>
      </c>
      <c r="B766" s="124" t="s">
        <v>938</v>
      </c>
      <c r="C766" s="23">
        <v>41501</v>
      </c>
      <c r="D766" s="14" t="s">
        <v>774</v>
      </c>
      <c r="E766" s="3">
        <v>1</v>
      </c>
      <c r="F766" s="3">
        <v>1</v>
      </c>
      <c r="G766" s="125">
        <v>51.2</v>
      </c>
      <c r="H766" s="144"/>
      <c r="J766" s="9"/>
      <c r="K766" s="9"/>
    </row>
    <row r="767" spans="1:11" s="12" customFormat="1" ht="12.75">
      <c r="A767" s="122">
        <v>132</v>
      </c>
      <c r="B767" s="124" t="s">
        <v>968</v>
      </c>
      <c r="C767" s="23">
        <v>41501</v>
      </c>
      <c r="D767" s="14" t="s">
        <v>774</v>
      </c>
      <c r="E767" s="3">
        <v>3</v>
      </c>
      <c r="F767" s="3">
        <v>3</v>
      </c>
      <c r="G767" s="125">
        <v>46.8</v>
      </c>
      <c r="H767" s="144"/>
      <c r="J767" s="9"/>
      <c r="K767" s="9"/>
    </row>
    <row r="768" spans="1:11" s="12" customFormat="1" ht="12.75">
      <c r="A768" s="122">
        <v>133</v>
      </c>
      <c r="B768" s="124" t="s">
        <v>946</v>
      </c>
      <c r="C768" s="23">
        <v>41501</v>
      </c>
      <c r="D768" s="14" t="s">
        <v>774</v>
      </c>
      <c r="E768" s="3">
        <v>1</v>
      </c>
      <c r="F768" s="3">
        <v>1</v>
      </c>
      <c r="G768" s="125">
        <v>47.3</v>
      </c>
      <c r="H768" s="144"/>
      <c r="J768" s="9"/>
      <c r="K768" s="9"/>
    </row>
    <row r="769" spans="1:11" s="12" customFormat="1" ht="12.75">
      <c r="A769" s="122">
        <v>134</v>
      </c>
      <c r="B769" s="124" t="s">
        <v>743</v>
      </c>
      <c r="C769" s="23">
        <v>41501</v>
      </c>
      <c r="D769" s="14" t="s">
        <v>774</v>
      </c>
      <c r="E769" s="3">
        <v>1</v>
      </c>
      <c r="F769" s="3">
        <v>1</v>
      </c>
      <c r="G769" s="125">
        <v>62.5</v>
      </c>
      <c r="H769" s="144"/>
      <c r="J769" s="9"/>
      <c r="K769" s="9"/>
    </row>
    <row r="770" spans="1:11" s="12" customFormat="1" ht="12.75">
      <c r="A770" s="122">
        <v>135</v>
      </c>
      <c r="B770" s="124" t="s">
        <v>1092</v>
      </c>
      <c r="C770" s="23">
        <v>41919</v>
      </c>
      <c r="D770" s="14" t="s">
        <v>1118</v>
      </c>
      <c r="E770" s="3">
        <v>1</v>
      </c>
      <c r="F770" s="3">
        <v>1</v>
      </c>
      <c r="G770" s="125">
        <v>28.3</v>
      </c>
      <c r="H770" s="144"/>
      <c r="J770" s="9"/>
      <c r="K770" s="9"/>
    </row>
    <row r="771" spans="1:11" s="12" customFormat="1" ht="12.75">
      <c r="A771" s="122">
        <v>136</v>
      </c>
      <c r="B771" s="124" t="s">
        <v>1093</v>
      </c>
      <c r="C771" s="23">
        <v>41919</v>
      </c>
      <c r="D771" s="14" t="s">
        <v>1118</v>
      </c>
      <c r="E771" s="3">
        <v>1</v>
      </c>
      <c r="F771" s="3">
        <v>1</v>
      </c>
      <c r="G771" s="125">
        <v>28.6</v>
      </c>
      <c r="H771" s="144"/>
      <c r="J771" s="9"/>
      <c r="K771" s="9"/>
    </row>
    <row r="772" spans="1:11" s="12" customFormat="1" ht="12.75">
      <c r="A772" s="122">
        <v>137</v>
      </c>
      <c r="B772" s="124" t="s">
        <v>1073</v>
      </c>
      <c r="C772" s="23">
        <v>41698</v>
      </c>
      <c r="D772" s="14" t="s">
        <v>1081</v>
      </c>
      <c r="E772" s="3">
        <v>1</v>
      </c>
      <c r="F772" s="3">
        <v>1</v>
      </c>
      <c r="G772" s="125">
        <v>41.3</v>
      </c>
      <c r="H772" s="144"/>
      <c r="J772" s="9"/>
      <c r="K772" s="9"/>
    </row>
    <row r="773" spans="1:11" s="12" customFormat="1" ht="12.75">
      <c r="A773" s="122">
        <v>138</v>
      </c>
      <c r="B773" s="124" t="s">
        <v>1091</v>
      </c>
      <c r="C773" s="23">
        <v>41698</v>
      </c>
      <c r="D773" s="14" t="s">
        <v>1081</v>
      </c>
      <c r="E773" s="3">
        <v>3</v>
      </c>
      <c r="F773" s="3">
        <v>3</v>
      </c>
      <c r="G773" s="125">
        <v>42.1</v>
      </c>
      <c r="H773" s="144"/>
      <c r="J773" s="9"/>
      <c r="K773" s="9"/>
    </row>
    <row r="774" spans="1:11" s="12" customFormat="1" ht="12.75">
      <c r="A774" s="122">
        <v>139</v>
      </c>
      <c r="B774" s="124" t="s">
        <v>900</v>
      </c>
      <c r="C774" s="23">
        <v>42187</v>
      </c>
      <c r="D774" s="17" t="s">
        <v>380</v>
      </c>
      <c r="E774" s="3">
        <v>1</v>
      </c>
      <c r="F774" s="3">
        <v>1</v>
      </c>
      <c r="G774" s="125">
        <v>20.6</v>
      </c>
      <c r="H774" s="144"/>
      <c r="J774" s="9"/>
      <c r="K774" s="9"/>
    </row>
    <row r="775" spans="1:16" s="80" customFormat="1" ht="12.75">
      <c r="A775" s="122">
        <v>140</v>
      </c>
      <c r="B775" s="124" t="s">
        <v>958</v>
      </c>
      <c r="C775" s="23">
        <v>42187</v>
      </c>
      <c r="D775" s="17" t="s">
        <v>912</v>
      </c>
      <c r="E775" s="3">
        <v>1</v>
      </c>
      <c r="F775" s="3">
        <v>1</v>
      </c>
      <c r="G775" s="125">
        <v>23.3</v>
      </c>
      <c r="H775" s="144"/>
      <c r="I775" s="12"/>
      <c r="J775" s="9"/>
      <c r="K775" s="9"/>
      <c r="L775" s="12"/>
      <c r="M775" s="12"/>
      <c r="N775" s="12"/>
      <c r="O775" s="12"/>
      <c r="P775" s="12"/>
    </row>
    <row r="776" spans="1:16" s="80" customFormat="1" ht="12.75">
      <c r="A776" s="122">
        <v>141</v>
      </c>
      <c r="B776" s="124" t="s">
        <v>959</v>
      </c>
      <c r="C776" s="23">
        <v>41418</v>
      </c>
      <c r="D776" s="17" t="s">
        <v>960</v>
      </c>
      <c r="E776" s="3">
        <v>1</v>
      </c>
      <c r="F776" s="3">
        <v>1</v>
      </c>
      <c r="G776" s="125">
        <v>29.9</v>
      </c>
      <c r="H776" s="144"/>
      <c r="I776" s="12"/>
      <c r="J776" s="9"/>
      <c r="K776" s="9"/>
      <c r="L776" s="12"/>
      <c r="M776" s="12"/>
      <c r="N776" s="12"/>
      <c r="O776" s="12"/>
      <c r="P776" s="12"/>
    </row>
    <row r="777" spans="1:16" s="80" customFormat="1" ht="12.75">
      <c r="A777" s="122">
        <v>142</v>
      </c>
      <c r="B777" s="124" t="s">
        <v>1101</v>
      </c>
      <c r="C777" s="23">
        <v>41698</v>
      </c>
      <c r="D777" s="17" t="s">
        <v>1119</v>
      </c>
      <c r="E777" s="3">
        <v>1</v>
      </c>
      <c r="F777" s="3">
        <v>1</v>
      </c>
      <c r="G777" s="125">
        <v>40.4</v>
      </c>
      <c r="H777" s="144"/>
      <c r="I777" s="12"/>
      <c r="J777" s="9"/>
      <c r="K777" s="9"/>
      <c r="L777" s="12"/>
      <c r="M777" s="12"/>
      <c r="N777" s="12"/>
      <c r="O777" s="12"/>
      <c r="P777" s="12"/>
    </row>
    <row r="778" spans="1:16" s="80" customFormat="1" ht="11.25" customHeight="1">
      <c r="A778" s="122">
        <v>143</v>
      </c>
      <c r="B778" s="22" t="s">
        <v>744</v>
      </c>
      <c r="C778" s="23">
        <v>40963</v>
      </c>
      <c r="D778" s="17" t="s">
        <v>89</v>
      </c>
      <c r="E778" s="3">
        <v>2</v>
      </c>
      <c r="F778" s="3">
        <v>2</v>
      </c>
      <c r="G778" s="55">
        <v>31.1</v>
      </c>
      <c r="H778" s="144"/>
      <c r="I778" s="12"/>
      <c r="J778" s="9"/>
      <c r="K778" s="9"/>
      <c r="L778" s="12"/>
      <c r="M778" s="12"/>
      <c r="N778" s="12"/>
      <c r="O778" s="12"/>
      <c r="P778" s="12"/>
    </row>
    <row r="779" spans="1:16" s="80" customFormat="1" ht="12.75">
      <c r="A779" s="122">
        <v>144</v>
      </c>
      <c r="B779" s="124" t="s">
        <v>745</v>
      </c>
      <c r="C779" s="23">
        <v>41501</v>
      </c>
      <c r="D779" s="17" t="s">
        <v>130</v>
      </c>
      <c r="E779" s="3">
        <v>1</v>
      </c>
      <c r="F779" s="3">
        <v>1</v>
      </c>
      <c r="G779" s="125">
        <v>60.7</v>
      </c>
      <c r="H779" s="144"/>
      <c r="I779" s="12"/>
      <c r="J779" s="9"/>
      <c r="K779" s="9"/>
      <c r="L779" s="12"/>
      <c r="M779" s="12"/>
      <c r="N779" s="12"/>
      <c r="O779" s="12"/>
      <c r="P779" s="12"/>
    </row>
    <row r="780" spans="1:16" s="80" customFormat="1" ht="12.75">
      <c r="A780" s="122">
        <v>145</v>
      </c>
      <c r="B780" s="124" t="s">
        <v>928</v>
      </c>
      <c r="C780" s="23">
        <v>41501</v>
      </c>
      <c r="D780" s="17" t="s">
        <v>130</v>
      </c>
      <c r="E780" s="3">
        <v>1</v>
      </c>
      <c r="F780" s="3">
        <v>1</v>
      </c>
      <c r="G780" s="125">
        <v>20.5</v>
      </c>
      <c r="H780" s="144"/>
      <c r="I780" s="12"/>
      <c r="J780" s="9"/>
      <c r="K780" s="9"/>
      <c r="L780" s="12"/>
      <c r="M780" s="12"/>
      <c r="N780" s="12"/>
      <c r="O780" s="12"/>
      <c r="P780" s="12"/>
    </row>
    <row r="781" spans="1:16" s="80" customFormat="1" ht="12.75">
      <c r="A781" s="122">
        <v>146</v>
      </c>
      <c r="B781" s="124" t="s">
        <v>746</v>
      </c>
      <c r="C781" s="23">
        <v>41501</v>
      </c>
      <c r="D781" s="17" t="s">
        <v>130</v>
      </c>
      <c r="E781" s="3">
        <v>3</v>
      </c>
      <c r="F781" s="3">
        <v>3</v>
      </c>
      <c r="G781" s="125">
        <v>64.8</v>
      </c>
      <c r="H781" s="144"/>
      <c r="I781" s="12"/>
      <c r="J781" s="9"/>
      <c r="K781" s="9"/>
      <c r="L781" s="12"/>
      <c r="M781" s="12"/>
      <c r="N781" s="12"/>
      <c r="O781" s="12"/>
      <c r="P781" s="12"/>
    </row>
    <row r="782" spans="1:16" s="80" customFormat="1" ht="12.75">
      <c r="A782" s="122">
        <v>147</v>
      </c>
      <c r="B782" s="124" t="s">
        <v>1098</v>
      </c>
      <c r="C782" s="131">
        <v>41759</v>
      </c>
      <c r="D782" s="132" t="s">
        <v>1080</v>
      </c>
      <c r="E782" s="3">
        <v>1</v>
      </c>
      <c r="F782" s="3">
        <v>1</v>
      </c>
      <c r="G782" s="125">
        <v>18.9</v>
      </c>
      <c r="H782" s="144"/>
      <c r="I782" s="12"/>
      <c r="J782" s="9"/>
      <c r="K782" s="9"/>
      <c r="L782" s="12"/>
      <c r="M782" s="12"/>
      <c r="N782" s="12"/>
      <c r="O782" s="12"/>
      <c r="P782" s="12"/>
    </row>
    <row r="783" spans="1:16" s="80" customFormat="1" ht="12.75">
      <c r="A783" s="122">
        <v>148</v>
      </c>
      <c r="B783" s="124" t="s">
        <v>1076</v>
      </c>
      <c r="C783" s="131">
        <v>41759</v>
      </c>
      <c r="D783" s="132" t="s">
        <v>1080</v>
      </c>
      <c r="E783" s="3">
        <v>1</v>
      </c>
      <c r="F783" s="3">
        <v>1</v>
      </c>
      <c r="G783" s="125">
        <v>24.3</v>
      </c>
      <c r="H783" s="144"/>
      <c r="I783" s="12"/>
      <c r="J783" s="9"/>
      <c r="K783" s="9"/>
      <c r="L783" s="12"/>
      <c r="M783" s="12"/>
      <c r="N783" s="12"/>
      <c r="O783" s="12"/>
      <c r="P783" s="12"/>
    </row>
    <row r="784" spans="1:16" s="80" customFormat="1" ht="12.75">
      <c r="A784" s="122">
        <v>149</v>
      </c>
      <c r="B784" s="22" t="s">
        <v>919</v>
      </c>
      <c r="C784" s="23">
        <v>40963</v>
      </c>
      <c r="D784" s="17" t="s">
        <v>164</v>
      </c>
      <c r="E784" s="3">
        <v>1</v>
      </c>
      <c r="F784" s="3">
        <v>1</v>
      </c>
      <c r="G784" s="55">
        <v>18.7</v>
      </c>
      <c r="H784" s="144"/>
      <c r="I784" s="12"/>
      <c r="J784" s="9"/>
      <c r="K784" s="9"/>
      <c r="L784" s="12"/>
      <c r="M784" s="12"/>
      <c r="N784" s="12"/>
      <c r="O784" s="12"/>
      <c r="P784" s="12"/>
    </row>
    <row r="785" spans="1:16" s="80" customFormat="1" ht="12.75">
      <c r="A785" s="122">
        <v>150</v>
      </c>
      <c r="B785" s="22" t="s">
        <v>918</v>
      </c>
      <c r="C785" s="23">
        <v>41872</v>
      </c>
      <c r="D785" s="17" t="s">
        <v>920</v>
      </c>
      <c r="E785" s="3">
        <v>1</v>
      </c>
      <c r="F785" s="3">
        <v>1</v>
      </c>
      <c r="G785" s="55">
        <v>31.1</v>
      </c>
      <c r="H785" s="144"/>
      <c r="I785" s="12"/>
      <c r="J785" s="9"/>
      <c r="K785" s="9"/>
      <c r="L785" s="12"/>
      <c r="M785" s="12"/>
      <c r="N785" s="12"/>
      <c r="O785" s="12"/>
      <c r="P785" s="12"/>
    </row>
    <row r="786" spans="1:16" s="80" customFormat="1" ht="12.75">
      <c r="A786" s="122">
        <v>151</v>
      </c>
      <c r="B786" s="124" t="s">
        <v>747</v>
      </c>
      <c r="C786" s="23">
        <v>41236</v>
      </c>
      <c r="D786" s="17" t="s">
        <v>775</v>
      </c>
      <c r="E786" s="3">
        <v>4</v>
      </c>
      <c r="F786" s="3">
        <v>4</v>
      </c>
      <c r="G786" s="125">
        <v>43.2</v>
      </c>
      <c r="H786" s="144"/>
      <c r="I786" s="12"/>
      <c r="J786" s="9"/>
      <c r="K786" s="9"/>
      <c r="L786" s="12"/>
      <c r="M786" s="12"/>
      <c r="N786" s="12"/>
      <c r="O786" s="12"/>
      <c r="P786" s="12"/>
    </row>
    <row r="787" spans="1:16" s="80" customFormat="1" ht="12.75">
      <c r="A787" s="122">
        <v>152</v>
      </c>
      <c r="B787" s="124" t="s">
        <v>942</v>
      </c>
      <c r="C787" s="23">
        <v>41236</v>
      </c>
      <c r="D787" s="17" t="s">
        <v>775</v>
      </c>
      <c r="E787" s="3">
        <v>1</v>
      </c>
      <c r="F787" s="3">
        <v>1</v>
      </c>
      <c r="G787" s="55">
        <v>41.4</v>
      </c>
      <c r="H787" s="144"/>
      <c r="I787" s="12"/>
      <c r="J787" s="9"/>
      <c r="K787" s="9"/>
      <c r="L787" s="12"/>
      <c r="M787" s="12"/>
      <c r="N787" s="12"/>
      <c r="O787" s="12"/>
      <c r="P787" s="12"/>
    </row>
    <row r="788" spans="1:16" s="80" customFormat="1" ht="12.75">
      <c r="A788" s="122">
        <v>153</v>
      </c>
      <c r="B788" s="124" t="s">
        <v>748</v>
      </c>
      <c r="C788" s="23">
        <v>41236</v>
      </c>
      <c r="D788" s="17" t="s">
        <v>775</v>
      </c>
      <c r="E788" s="3">
        <v>1</v>
      </c>
      <c r="F788" s="3">
        <v>1</v>
      </c>
      <c r="G788" s="55">
        <v>48.6</v>
      </c>
      <c r="H788" s="144"/>
      <c r="I788" s="12"/>
      <c r="J788" s="9"/>
      <c r="K788" s="9"/>
      <c r="L788" s="12"/>
      <c r="M788" s="12"/>
      <c r="N788" s="12"/>
      <c r="O788" s="12"/>
      <c r="P788" s="12"/>
    </row>
    <row r="789" spans="1:16" s="77" customFormat="1" ht="12.75">
      <c r="A789" s="122">
        <v>154</v>
      </c>
      <c r="B789" s="22" t="s">
        <v>749</v>
      </c>
      <c r="C789" s="23">
        <v>41544</v>
      </c>
      <c r="D789" s="17" t="s">
        <v>776</v>
      </c>
      <c r="E789" s="3">
        <v>1</v>
      </c>
      <c r="F789" s="3">
        <v>1</v>
      </c>
      <c r="G789" s="55">
        <v>37.8</v>
      </c>
      <c r="H789" s="144"/>
      <c r="I789" s="12"/>
      <c r="J789" s="9"/>
      <c r="K789" s="9"/>
      <c r="L789" s="12"/>
      <c r="M789" s="12"/>
      <c r="N789" s="12"/>
      <c r="O789" s="12"/>
      <c r="P789" s="12"/>
    </row>
    <row r="790" spans="1:16" s="77" customFormat="1" ht="12.75">
      <c r="A790" s="122">
        <v>155</v>
      </c>
      <c r="B790" s="22" t="s">
        <v>974</v>
      </c>
      <c r="C790" s="23">
        <v>41544</v>
      </c>
      <c r="D790" s="17" t="s">
        <v>776</v>
      </c>
      <c r="E790" s="3">
        <v>1</v>
      </c>
      <c r="F790" s="3">
        <v>1</v>
      </c>
      <c r="G790" s="55">
        <v>20</v>
      </c>
      <c r="H790" s="144"/>
      <c r="I790" s="12"/>
      <c r="J790" s="9"/>
      <c r="K790" s="9"/>
      <c r="L790" s="12"/>
      <c r="M790" s="12"/>
      <c r="N790" s="12"/>
      <c r="O790" s="12"/>
      <c r="P790" s="12"/>
    </row>
    <row r="791" spans="1:16" s="77" customFormat="1" ht="12.75">
      <c r="A791" s="122">
        <v>156</v>
      </c>
      <c r="B791" s="22" t="s">
        <v>750</v>
      </c>
      <c r="C791" s="23">
        <v>41544</v>
      </c>
      <c r="D791" s="17" t="s">
        <v>776</v>
      </c>
      <c r="E791" s="3">
        <v>6</v>
      </c>
      <c r="F791" s="3">
        <v>6</v>
      </c>
      <c r="G791" s="55">
        <v>66.4</v>
      </c>
      <c r="H791" s="144"/>
      <c r="I791" s="12"/>
      <c r="J791" s="9"/>
      <c r="K791" s="9"/>
      <c r="L791" s="12"/>
      <c r="M791" s="12"/>
      <c r="N791" s="12"/>
      <c r="O791" s="12"/>
      <c r="P791" s="12"/>
    </row>
    <row r="792" spans="1:16" s="77" customFormat="1" ht="12.75">
      <c r="A792" s="122">
        <v>157</v>
      </c>
      <c r="B792" s="22" t="s">
        <v>751</v>
      </c>
      <c r="C792" s="23">
        <v>41544</v>
      </c>
      <c r="D792" s="17" t="s">
        <v>776</v>
      </c>
      <c r="E792" s="3">
        <v>1</v>
      </c>
      <c r="F792" s="3">
        <v>1</v>
      </c>
      <c r="G792" s="55">
        <v>68.4</v>
      </c>
      <c r="H792" s="144"/>
      <c r="I792" s="12"/>
      <c r="J792" s="9"/>
      <c r="K792" s="9"/>
      <c r="L792" s="12"/>
      <c r="M792" s="12"/>
      <c r="N792" s="12"/>
      <c r="O792" s="12"/>
      <c r="P792" s="12"/>
    </row>
    <row r="793" spans="1:16" s="77" customFormat="1" ht="12.75">
      <c r="A793" s="122">
        <v>158</v>
      </c>
      <c r="B793" s="22" t="s">
        <v>752</v>
      </c>
      <c r="C793" s="23">
        <v>41544</v>
      </c>
      <c r="D793" s="17" t="s">
        <v>777</v>
      </c>
      <c r="E793" s="3">
        <v>3</v>
      </c>
      <c r="F793" s="3">
        <v>3</v>
      </c>
      <c r="G793" s="55">
        <v>69.3</v>
      </c>
      <c r="H793" s="144"/>
      <c r="I793" s="12"/>
      <c r="J793" s="9"/>
      <c r="K793" s="9"/>
      <c r="L793" s="12"/>
      <c r="M793" s="12"/>
      <c r="N793" s="12"/>
      <c r="O793" s="12"/>
      <c r="P793" s="12"/>
    </row>
    <row r="794" spans="1:16" s="77" customFormat="1" ht="12.75">
      <c r="A794" s="122">
        <v>159</v>
      </c>
      <c r="B794" s="22" t="s">
        <v>753</v>
      </c>
      <c r="C794" s="23">
        <v>41544</v>
      </c>
      <c r="D794" s="17" t="s">
        <v>777</v>
      </c>
      <c r="E794" s="3">
        <v>3</v>
      </c>
      <c r="F794" s="3">
        <v>3</v>
      </c>
      <c r="G794" s="55">
        <v>70.2</v>
      </c>
      <c r="H794" s="144"/>
      <c r="I794" s="12"/>
      <c r="J794" s="9"/>
      <c r="K794" s="9"/>
      <c r="L794" s="12"/>
      <c r="M794" s="12"/>
      <c r="N794" s="12"/>
      <c r="O794" s="12"/>
      <c r="P794" s="12"/>
    </row>
    <row r="795" spans="1:16" s="77" customFormat="1" ht="12.75">
      <c r="A795" s="122">
        <v>160</v>
      </c>
      <c r="B795" s="22" t="s">
        <v>754</v>
      </c>
      <c r="C795" s="23">
        <v>41544</v>
      </c>
      <c r="D795" s="14" t="s">
        <v>777</v>
      </c>
      <c r="E795" s="3">
        <v>2</v>
      </c>
      <c r="F795" s="3">
        <v>2</v>
      </c>
      <c r="G795" s="55">
        <v>64</v>
      </c>
      <c r="H795" s="144"/>
      <c r="I795" s="12"/>
      <c r="J795" s="9"/>
      <c r="K795" s="9"/>
      <c r="L795" s="12"/>
      <c r="M795" s="12"/>
      <c r="N795" s="12"/>
      <c r="O795" s="12"/>
      <c r="P795" s="12"/>
    </row>
    <row r="796" spans="1:16" s="77" customFormat="1" ht="12.75">
      <c r="A796" s="122">
        <v>161</v>
      </c>
      <c r="B796" s="22" t="s">
        <v>1000</v>
      </c>
      <c r="C796" s="23">
        <v>41544</v>
      </c>
      <c r="D796" s="17" t="s">
        <v>777</v>
      </c>
      <c r="E796" s="3">
        <v>1</v>
      </c>
      <c r="F796" s="3">
        <v>1</v>
      </c>
      <c r="G796" s="55">
        <v>45.2</v>
      </c>
      <c r="H796" s="144"/>
      <c r="I796" s="12"/>
      <c r="J796" s="9"/>
      <c r="K796" s="9"/>
      <c r="L796" s="12"/>
      <c r="M796" s="12"/>
      <c r="N796" s="12"/>
      <c r="O796" s="12"/>
      <c r="P796" s="12"/>
    </row>
    <row r="797" spans="1:16" s="77" customFormat="1" ht="12.75">
      <c r="A797" s="122">
        <v>162</v>
      </c>
      <c r="B797" s="22" t="s">
        <v>755</v>
      </c>
      <c r="C797" s="23">
        <v>41544</v>
      </c>
      <c r="D797" s="17" t="s">
        <v>777</v>
      </c>
      <c r="E797" s="3">
        <v>5</v>
      </c>
      <c r="F797" s="3">
        <v>5</v>
      </c>
      <c r="G797" s="55">
        <v>69.1</v>
      </c>
      <c r="H797" s="144"/>
      <c r="I797" s="12"/>
      <c r="J797" s="9"/>
      <c r="K797" s="9"/>
      <c r="L797" s="12"/>
      <c r="M797" s="12"/>
      <c r="N797" s="12"/>
      <c r="O797" s="12"/>
      <c r="P797" s="12"/>
    </row>
    <row r="798" spans="1:16" s="80" customFormat="1" ht="12.75">
      <c r="A798" s="122">
        <v>163</v>
      </c>
      <c r="B798" s="22" t="s">
        <v>921</v>
      </c>
      <c r="C798" s="23">
        <v>42304</v>
      </c>
      <c r="D798" s="17" t="s">
        <v>364</v>
      </c>
      <c r="E798" s="3">
        <v>1</v>
      </c>
      <c r="F798" s="3">
        <v>1</v>
      </c>
      <c r="G798" s="55">
        <v>16.5</v>
      </c>
      <c r="H798" s="144"/>
      <c r="I798" s="12"/>
      <c r="J798" s="9"/>
      <c r="K798" s="9"/>
      <c r="L798" s="12"/>
      <c r="M798" s="12"/>
      <c r="N798" s="12"/>
      <c r="O798" s="12"/>
      <c r="P798" s="12"/>
    </row>
    <row r="799" spans="1:16" s="80" customFormat="1" ht="12.75">
      <c r="A799" s="122">
        <v>164</v>
      </c>
      <c r="B799" s="22" t="s">
        <v>1088</v>
      </c>
      <c r="C799" s="23">
        <v>41759</v>
      </c>
      <c r="D799" s="17" t="s">
        <v>1120</v>
      </c>
      <c r="E799" s="3">
        <v>2</v>
      </c>
      <c r="F799" s="3">
        <v>2</v>
      </c>
      <c r="G799" s="55">
        <v>38.3</v>
      </c>
      <c r="H799" s="144"/>
      <c r="I799" s="12"/>
      <c r="J799" s="9"/>
      <c r="K799" s="9"/>
      <c r="L799" s="12"/>
      <c r="M799" s="12"/>
      <c r="N799" s="12"/>
      <c r="O799" s="12"/>
      <c r="P799" s="12"/>
    </row>
    <row r="800" spans="1:16" s="80" customFormat="1" ht="12.75">
      <c r="A800" s="122">
        <v>165</v>
      </c>
      <c r="B800" s="22" t="s">
        <v>1077</v>
      </c>
      <c r="C800" s="23">
        <v>41824</v>
      </c>
      <c r="D800" s="16" t="s">
        <v>1078</v>
      </c>
      <c r="E800" s="3">
        <v>3</v>
      </c>
      <c r="F800" s="3">
        <v>3</v>
      </c>
      <c r="G800" s="133">
        <v>64.7</v>
      </c>
      <c r="H800" s="144"/>
      <c r="I800" s="12"/>
      <c r="J800" s="9"/>
      <c r="K800" s="9"/>
      <c r="L800" s="12"/>
      <c r="M800" s="12"/>
      <c r="N800" s="12"/>
      <c r="O800" s="12"/>
      <c r="P800" s="12"/>
    </row>
    <row r="801" spans="1:16" s="80" customFormat="1" ht="12.75">
      <c r="A801" s="122">
        <v>166</v>
      </c>
      <c r="B801" s="124" t="s">
        <v>756</v>
      </c>
      <c r="C801" s="23">
        <v>41501</v>
      </c>
      <c r="D801" s="17" t="s">
        <v>421</v>
      </c>
      <c r="E801" s="3">
        <v>3</v>
      </c>
      <c r="F801" s="3">
        <v>3</v>
      </c>
      <c r="G801" s="125">
        <v>39.3</v>
      </c>
      <c r="H801" s="144"/>
      <c r="I801" s="12"/>
      <c r="J801" s="9"/>
      <c r="K801" s="9"/>
      <c r="L801" s="12"/>
      <c r="M801" s="12"/>
      <c r="N801" s="12"/>
      <c r="O801" s="12"/>
      <c r="P801" s="12"/>
    </row>
    <row r="802" spans="1:16" s="80" customFormat="1" ht="12.75">
      <c r="A802" s="122">
        <v>167</v>
      </c>
      <c r="B802" s="124" t="s">
        <v>931</v>
      </c>
      <c r="C802" s="23">
        <v>41501</v>
      </c>
      <c r="D802" s="17" t="s">
        <v>421</v>
      </c>
      <c r="E802" s="3">
        <v>1</v>
      </c>
      <c r="F802" s="3">
        <v>1</v>
      </c>
      <c r="G802" s="125">
        <v>40.1</v>
      </c>
      <c r="H802" s="144"/>
      <c r="I802" s="12"/>
      <c r="J802" s="9"/>
      <c r="K802" s="9"/>
      <c r="L802" s="12"/>
      <c r="M802" s="12"/>
      <c r="N802" s="12"/>
      <c r="O802" s="12"/>
      <c r="P802" s="12"/>
    </row>
    <row r="803" spans="1:16" s="80" customFormat="1" ht="12.75">
      <c r="A803" s="122">
        <v>168</v>
      </c>
      <c r="B803" s="25" t="s">
        <v>952</v>
      </c>
      <c r="C803" s="23">
        <v>41501</v>
      </c>
      <c r="D803" s="17" t="s">
        <v>421</v>
      </c>
      <c r="E803" s="3">
        <v>4</v>
      </c>
      <c r="F803" s="3">
        <v>4</v>
      </c>
      <c r="G803" s="55">
        <v>40.5</v>
      </c>
      <c r="H803" s="144"/>
      <c r="I803" s="12"/>
      <c r="J803" s="9"/>
      <c r="K803" s="9"/>
      <c r="L803" s="12"/>
      <c r="M803" s="12"/>
      <c r="N803" s="12"/>
      <c r="O803" s="12"/>
      <c r="P803" s="12"/>
    </row>
    <row r="804" spans="1:16" s="80" customFormat="1" ht="12.75">
      <c r="A804" s="122">
        <v>169</v>
      </c>
      <c r="B804" s="25" t="s">
        <v>970</v>
      </c>
      <c r="C804" s="23">
        <v>41922</v>
      </c>
      <c r="D804" s="17" t="s">
        <v>128</v>
      </c>
      <c r="E804" s="3">
        <v>4</v>
      </c>
      <c r="F804" s="3">
        <v>4</v>
      </c>
      <c r="G804" s="55">
        <v>26.7</v>
      </c>
      <c r="H804" s="144"/>
      <c r="I804" s="12"/>
      <c r="J804" s="9"/>
      <c r="K804" s="9"/>
      <c r="L804" s="12"/>
      <c r="M804" s="12"/>
      <c r="N804" s="12"/>
      <c r="O804" s="12"/>
      <c r="P804" s="12"/>
    </row>
    <row r="805" spans="1:16" s="80" customFormat="1" ht="12.75">
      <c r="A805" s="122">
        <v>170</v>
      </c>
      <c r="B805" s="25" t="s">
        <v>951</v>
      </c>
      <c r="C805" s="23">
        <v>41922</v>
      </c>
      <c r="D805" s="17" t="s">
        <v>128</v>
      </c>
      <c r="E805" s="3">
        <v>2</v>
      </c>
      <c r="F805" s="3">
        <v>2</v>
      </c>
      <c r="G805" s="55">
        <v>26.9</v>
      </c>
      <c r="H805" s="144"/>
      <c r="I805" s="12"/>
      <c r="J805" s="9"/>
      <c r="K805" s="9"/>
      <c r="L805" s="12"/>
      <c r="M805" s="12"/>
      <c r="N805" s="12"/>
      <c r="O805" s="12"/>
      <c r="P805" s="12"/>
    </row>
    <row r="806" spans="1:16" s="80" customFormat="1" ht="12.75">
      <c r="A806" s="122">
        <v>171</v>
      </c>
      <c r="B806" s="25" t="s">
        <v>950</v>
      </c>
      <c r="C806" s="23">
        <v>41922</v>
      </c>
      <c r="D806" s="17" t="s">
        <v>128</v>
      </c>
      <c r="E806" s="3">
        <v>1</v>
      </c>
      <c r="F806" s="3">
        <v>1</v>
      </c>
      <c r="G806" s="55">
        <v>36.9</v>
      </c>
      <c r="H806" s="144"/>
      <c r="I806" s="12"/>
      <c r="J806" s="9"/>
      <c r="K806" s="9"/>
      <c r="L806" s="12"/>
      <c r="M806" s="12"/>
      <c r="N806" s="12"/>
      <c r="O806" s="12"/>
      <c r="P806" s="12"/>
    </row>
    <row r="807" spans="1:16" s="80" customFormat="1" ht="12.75">
      <c r="A807" s="122">
        <v>172</v>
      </c>
      <c r="B807" s="25" t="s">
        <v>1067</v>
      </c>
      <c r="C807" s="23">
        <v>41922</v>
      </c>
      <c r="D807" s="17" t="s">
        <v>128</v>
      </c>
      <c r="E807" s="3">
        <v>1</v>
      </c>
      <c r="F807" s="3">
        <v>1</v>
      </c>
      <c r="G807" s="55">
        <v>26</v>
      </c>
      <c r="H807" s="144"/>
      <c r="I807" s="12"/>
      <c r="J807" s="9"/>
      <c r="K807" s="9"/>
      <c r="L807" s="12"/>
      <c r="M807" s="12"/>
      <c r="N807" s="12"/>
      <c r="O807" s="12"/>
      <c r="P807" s="12"/>
    </row>
    <row r="808" spans="1:16" s="80" customFormat="1" ht="12.75">
      <c r="A808" s="122">
        <v>173</v>
      </c>
      <c r="B808" s="22" t="s">
        <v>903</v>
      </c>
      <c r="C808" s="23">
        <v>41544</v>
      </c>
      <c r="D808" s="14" t="s">
        <v>708</v>
      </c>
      <c r="E808" s="3">
        <v>3</v>
      </c>
      <c r="F808" s="3">
        <v>3</v>
      </c>
      <c r="G808" s="125">
        <v>37.4</v>
      </c>
      <c r="H808" s="144"/>
      <c r="I808" s="12"/>
      <c r="J808" s="9"/>
      <c r="K808" s="9"/>
      <c r="L808" s="12"/>
      <c r="M808" s="12"/>
      <c r="N808" s="12"/>
      <c r="O808" s="12"/>
      <c r="P808" s="12"/>
    </row>
    <row r="809" spans="1:16" s="80" customFormat="1" ht="12.75">
      <c r="A809" s="122">
        <v>174</v>
      </c>
      <c r="B809" s="22" t="s">
        <v>1070</v>
      </c>
      <c r="C809" s="23">
        <v>41544</v>
      </c>
      <c r="D809" s="14" t="s">
        <v>708</v>
      </c>
      <c r="E809" s="3">
        <v>4</v>
      </c>
      <c r="F809" s="3">
        <v>4</v>
      </c>
      <c r="G809" s="125">
        <v>48.4</v>
      </c>
      <c r="H809" s="144"/>
      <c r="I809" s="12"/>
      <c r="J809" s="9"/>
      <c r="K809" s="9"/>
      <c r="L809" s="12"/>
      <c r="M809" s="12"/>
      <c r="N809" s="12"/>
      <c r="O809" s="12"/>
      <c r="P809" s="12"/>
    </row>
    <row r="810" spans="1:16" s="80" customFormat="1" ht="12.75">
      <c r="A810" s="122">
        <v>175</v>
      </c>
      <c r="B810" s="22" t="s">
        <v>1064</v>
      </c>
      <c r="C810" s="23">
        <v>42535</v>
      </c>
      <c r="D810" s="14" t="s">
        <v>709</v>
      </c>
      <c r="E810" s="3">
        <v>1</v>
      </c>
      <c r="F810" s="3">
        <v>1</v>
      </c>
      <c r="G810" s="93">
        <v>37.3</v>
      </c>
      <c r="H810" s="144"/>
      <c r="I810" s="12"/>
      <c r="J810" s="9"/>
      <c r="K810" s="9"/>
      <c r="L810" s="12"/>
      <c r="M810" s="12"/>
      <c r="N810" s="12"/>
      <c r="O810" s="12"/>
      <c r="P810" s="12"/>
    </row>
    <row r="811" spans="1:16" s="80" customFormat="1" ht="12.75">
      <c r="A811" s="122">
        <v>176</v>
      </c>
      <c r="B811" s="22" t="s">
        <v>1107</v>
      </c>
      <c r="C811" s="23">
        <v>42535</v>
      </c>
      <c r="D811" s="14" t="s">
        <v>709</v>
      </c>
      <c r="E811" s="3">
        <v>1</v>
      </c>
      <c r="F811" s="3">
        <v>1</v>
      </c>
      <c r="G811" s="93" t="s">
        <v>1106</v>
      </c>
      <c r="H811" s="144"/>
      <c r="I811" s="12"/>
      <c r="J811" s="9"/>
      <c r="K811" s="9"/>
      <c r="L811" s="12"/>
      <c r="M811" s="12"/>
      <c r="N811" s="12"/>
      <c r="O811" s="12"/>
      <c r="P811" s="12"/>
    </row>
    <row r="812" spans="1:16" s="80" customFormat="1" ht="12.75">
      <c r="A812" s="122">
        <v>177</v>
      </c>
      <c r="B812" s="22" t="s">
        <v>1063</v>
      </c>
      <c r="C812" s="23">
        <v>42535</v>
      </c>
      <c r="D812" s="14" t="s">
        <v>709</v>
      </c>
      <c r="E812" s="3">
        <v>1</v>
      </c>
      <c r="F812" s="3">
        <v>1</v>
      </c>
      <c r="G812" s="86">
        <v>19.3</v>
      </c>
      <c r="H812" s="144"/>
      <c r="I812" s="12"/>
      <c r="J812" s="9"/>
      <c r="K812" s="9"/>
      <c r="L812" s="12"/>
      <c r="M812" s="12"/>
      <c r="N812" s="12"/>
      <c r="O812" s="12"/>
      <c r="P812" s="12"/>
    </row>
    <row r="813" spans="1:16" s="80" customFormat="1" ht="12.75">
      <c r="A813" s="122">
        <v>178</v>
      </c>
      <c r="B813" s="134" t="s">
        <v>1108</v>
      </c>
      <c r="C813" s="23">
        <v>41698</v>
      </c>
      <c r="D813" s="14" t="s">
        <v>1121</v>
      </c>
      <c r="E813" s="3">
        <v>4</v>
      </c>
      <c r="F813" s="3">
        <v>4</v>
      </c>
      <c r="G813" s="86">
        <v>29</v>
      </c>
      <c r="H813" s="144"/>
      <c r="I813" s="12"/>
      <c r="J813" s="9"/>
      <c r="K813" s="9"/>
      <c r="L813" s="12"/>
      <c r="M813" s="12"/>
      <c r="N813" s="12"/>
      <c r="O813" s="12"/>
      <c r="P813" s="12"/>
    </row>
    <row r="814" spans="1:16" s="80" customFormat="1" ht="12.75">
      <c r="A814" s="122">
        <v>179</v>
      </c>
      <c r="B814" s="134" t="s">
        <v>1089</v>
      </c>
      <c r="C814" s="23">
        <v>41872</v>
      </c>
      <c r="D814" s="16" t="s">
        <v>1090</v>
      </c>
      <c r="E814" s="3">
        <v>3</v>
      </c>
      <c r="F814" s="3">
        <v>3</v>
      </c>
      <c r="G814" s="133">
        <v>29.2</v>
      </c>
      <c r="H814" s="144"/>
      <c r="I814" s="12"/>
      <c r="J814" s="9"/>
      <c r="K814" s="9"/>
      <c r="L814" s="12"/>
      <c r="M814" s="12"/>
      <c r="N814" s="12"/>
      <c r="O814" s="12"/>
      <c r="P814" s="12"/>
    </row>
    <row r="815" spans="1:16" s="80" customFormat="1" ht="12.75">
      <c r="A815" s="122">
        <v>180</v>
      </c>
      <c r="B815" s="22" t="s">
        <v>930</v>
      </c>
      <c r="C815" s="23">
        <v>42387</v>
      </c>
      <c r="D815" s="14" t="s">
        <v>690</v>
      </c>
      <c r="E815" s="3">
        <v>1</v>
      </c>
      <c r="F815" s="3">
        <v>1</v>
      </c>
      <c r="G815" s="55">
        <v>26.9</v>
      </c>
      <c r="H815" s="144"/>
      <c r="I815" s="12"/>
      <c r="J815" s="9"/>
      <c r="K815" s="9"/>
      <c r="L815" s="12"/>
      <c r="M815" s="12"/>
      <c r="N815" s="12"/>
      <c r="O815" s="12"/>
      <c r="P815" s="12"/>
    </row>
    <row r="816" spans="1:16" s="80" customFormat="1" ht="12.75">
      <c r="A816" s="122">
        <v>181</v>
      </c>
      <c r="B816" s="22" t="s">
        <v>925</v>
      </c>
      <c r="C816" s="23">
        <v>42387</v>
      </c>
      <c r="D816" s="14" t="s">
        <v>690</v>
      </c>
      <c r="E816" s="3">
        <v>1</v>
      </c>
      <c r="F816" s="3">
        <v>1</v>
      </c>
      <c r="G816" s="55">
        <v>25.8</v>
      </c>
      <c r="H816" s="144"/>
      <c r="I816" s="12"/>
      <c r="J816" s="9"/>
      <c r="K816" s="9"/>
      <c r="L816" s="12"/>
      <c r="M816" s="12"/>
      <c r="N816" s="12"/>
      <c r="O816" s="12"/>
      <c r="P816" s="12"/>
    </row>
    <row r="817" spans="1:16" s="80" customFormat="1" ht="12.75">
      <c r="A817" s="122">
        <v>182</v>
      </c>
      <c r="B817" s="22" t="s">
        <v>929</v>
      </c>
      <c r="C817" s="23">
        <v>42387</v>
      </c>
      <c r="D817" s="14" t="s">
        <v>690</v>
      </c>
      <c r="E817" s="3">
        <v>2</v>
      </c>
      <c r="F817" s="3">
        <v>2</v>
      </c>
      <c r="G817" s="55">
        <v>26.1</v>
      </c>
      <c r="H817" s="144"/>
      <c r="I817" s="12"/>
      <c r="J817" s="9"/>
      <c r="K817" s="9"/>
      <c r="L817" s="12"/>
      <c r="M817" s="12"/>
      <c r="N817" s="12"/>
      <c r="O817" s="12"/>
      <c r="P817" s="12"/>
    </row>
    <row r="818" spans="1:16" s="80" customFormat="1" ht="12.75">
      <c r="A818" s="122">
        <v>183</v>
      </c>
      <c r="B818" s="22" t="s">
        <v>1001</v>
      </c>
      <c r="C818" s="23">
        <v>41919</v>
      </c>
      <c r="D818" s="14" t="s">
        <v>967</v>
      </c>
      <c r="E818" s="3">
        <v>3</v>
      </c>
      <c r="F818" s="3">
        <v>3</v>
      </c>
      <c r="G818" s="55">
        <v>40.5</v>
      </c>
      <c r="H818" s="144"/>
      <c r="I818" s="12"/>
      <c r="J818" s="9"/>
      <c r="K818" s="9"/>
      <c r="L818" s="12"/>
      <c r="M818" s="12"/>
      <c r="N818" s="12"/>
      <c r="O818" s="12"/>
      <c r="P818" s="12"/>
    </row>
    <row r="819" spans="1:16" s="80" customFormat="1" ht="12.75">
      <c r="A819" s="122">
        <v>184</v>
      </c>
      <c r="B819" s="22" t="s">
        <v>966</v>
      </c>
      <c r="C819" s="23">
        <v>41919</v>
      </c>
      <c r="D819" s="14" t="s">
        <v>967</v>
      </c>
      <c r="E819" s="3">
        <v>1</v>
      </c>
      <c r="F819" s="3">
        <v>1</v>
      </c>
      <c r="G819" s="55">
        <v>38.5</v>
      </c>
      <c r="H819" s="144"/>
      <c r="I819" s="12"/>
      <c r="J819" s="9"/>
      <c r="K819" s="9"/>
      <c r="L819" s="12"/>
      <c r="M819" s="12"/>
      <c r="N819" s="12"/>
      <c r="O819" s="12"/>
      <c r="P819" s="12"/>
    </row>
    <row r="820" spans="1:16" s="80" customFormat="1" ht="12.75">
      <c r="A820" s="122">
        <v>185</v>
      </c>
      <c r="B820" s="22" t="s">
        <v>1065</v>
      </c>
      <c r="C820" s="23">
        <v>42473</v>
      </c>
      <c r="D820" s="14" t="s">
        <v>1122</v>
      </c>
      <c r="E820" s="3">
        <v>2</v>
      </c>
      <c r="F820" s="3">
        <v>2</v>
      </c>
      <c r="G820" s="93">
        <v>59.3</v>
      </c>
      <c r="H820" s="144"/>
      <c r="I820" s="12"/>
      <c r="J820" s="9"/>
      <c r="K820" s="9"/>
      <c r="L820" s="12"/>
      <c r="M820" s="12"/>
      <c r="N820" s="12"/>
      <c r="O820" s="12"/>
      <c r="P820" s="12"/>
    </row>
    <row r="821" spans="1:16" s="81" customFormat="1" ht="15" customHeight="1">
      <c r="A821" s="122">
        <v>186</v>
      </c>
      <c r="B821" s="124" t="s">
        <v>757</v>
      </c>
      <c r="C821" s="23">
        <v>41501</v>
      </c>
      <c r="D821" s="14" t="s">
        <v>778</v>
      </c>
      <c r="E821" s="3">
        <v>1</v>
      </c>
      <c r="F821" s="3">
        <v>1</v>
      </c>
      <c r="G821" s="125">
        <v>75.6</v>
      </c>
      <c r="H821" s="144"/>
      <c r="I821" s="10"/>
      <c r="J821" s="10"/>
      <c r="K821" s="10"/>
      <c r="L821" s="10"/>
      <c r="M821" s="10"/>
      <c r="N821" s="10"/>
      <c r="O821" s="10"/>
      <c r="P821" s="10"/>
    </row>
    <row r="822" spans="1:16" s="81" customFormat="1" ht="15" customHeight="1">
      <c r="A822" s="122">
        <v>187</v>
      </c>
      <c r="B822" s="124" t="s">
        <v>985</v>
      </c>
      <c r="C822" s="23">
        <v>41501</v>
      </c>
      <c r="D822" s="14" t="s">
        <v>778</v>
      </c>
      <c r="E822" s="3">
        <v>1</v>
      </c>
      <c r="F822" s="3">
        <v>1</v>
      </c>
      <c r="G822" s="125">
        <v>30.2</v>
      </c>
      <c r="H822" s="144"/>
      <c r="I822" s="10"/>
      <c r="J822" s="10"/>
      <c r="K822" s="10"/>
      <c r="L822" s="10"/>
      <c r="M822" s="10"/>
      <c r="N822" s="10"/>
      <c r="O822" s="10"/>
      <c r="P822" s="10"/>
    </row>
    <row r="823" spans="1:16" s="81" customFormat="1" ht="15" customHeight="1">
      <c r="A823" s="122">
        <v>188</v>
      </c>
      <c r="B823" s="124" t="s">
        <v>964</v>
      </c>
      <c r="C823" s="23">
        <v>42187</v>
      </c>
      <c r="D823" s="14" t="s">
        <v>963</v>
      </c>
      <c r="E823" s="3">
        <v>1</v>
      </c>
      <c r="F823" s="3">
        <v>1</v>
      </c>
      <c r="G823" s="55">
        <v>54</v>
      </c>
      <c r="H823" s="144"/>
      <c r="I823" s="10"/>
      <c r="J823" s="10"/>
      <c r="K823" s="10"/>
      <c r="L823" s="10"/>
      <c r="M823" s="10"/>
      <c r="N823" s="10"/>
      <c r="O823" s="10"/>
      <c r="P823" s="10"/>
    </row>
    <row r="824" spans="1:16" s="81" customFormat="1" ht="16.5" customHeight="1">
      <c r="A824" s="122">
        <v>189</v>
      </c>
      <c r="B824" s="124" t="s">
        <v>962</v>
      </c>
      <c r="C824" s="23">
        <v>42187</v>
      </c>
      <c r="D824" s="14" t="s">
        <v>963</v>
      </c>
      <c r="E824" s="3">
        <v>3</v>
      </c>
      <c r="F824" s="3">
        <v>3</v>
      </c>
      <c r="G824" s="55">
        <v>53.4</v>
      </c>
      <c r="H824" s="144"/>
      <c r="I824" s="10"/>
      <c r="J824" s="10"/>
      <c r="K824" s="10"/>
      <c r="L824" s="10"/>
      <c r="M824" s="10"/>
      <c r="N824" s="10"/>
      <c r="O824" s="10"/>
      <c r="P824" s="10"/>
    </row>
    <row r="825" spans="1:16" s="81" customFormat="1" ht="12.75" customHeight="1">
      <c r="A825" s="122">
        <v>190</v>
      </c>
      <c r="B825" s="124" t="s">
        <v>976</v>
      </c>
      <c r="C825" s="23">
        <v>42187</v>
      </c>
      <c r="D825" s="14" t="s">
        <v>963</v>
      </c>
      <c r="E825" s="3">
        <v>1</v>
      </c>
      <c r="F825" s="3">
        <v>1</v>
      </c>
      <c r="G825" s="55">
        <v>42.1</v>
      </c>
      <c r="H825" s="144"/>
      <c r="I825" s="10"/>
      <c r="J825" s="10"/>
      <c r="K825" s="10"/>
      <c r="L825" s="10"/>
      <c r="M825" s="10"/>
      <c r="N825" s="10"/>
      <c r="O825" s="10"/>
      <c r="P825" s="10"/>
    </row>
    <row r="826" spans="1:16" s="81" customFormat="1" ht="12.75" customHeight="1">
      <c r="A826" s="122">
        <v>191</v>
      </c>
      <c r="B826" s="124" t="s">
        <v>1084</v>
      </c>
      <c r="C826" s="23">
        <v>41656</v>
      </c>
      <c r="D826" s="14" t="s">
        <v>1123</v>
      </c>
      <c r="E826" s="3">
        <v>1</v>
      </c>
      <c r="F826" s="3">
        <v>1</v>
      </c>
      <c r="G826" s="55">
        <v>38.9</v>
      </c>
      <c r="H826" s="144"/>
      <c r="I826" s="10"/>
      <c r="J826" s="10"/>
      <c r="K826" s="10"/>
      <c r="L826" s="10"/>
      <c r="M826" s="10"/>
      <c r="N826" s="10"/>
      <c r="O826" s="10"/>
      <c r="P826" s="10"/>
    </row>
    <row r="827" spans="1:16" s="81" customFormat="1" ht="12.75">
      <c r="A827" s="122">
        <v>192</v>
      </c>
      <c r="B827" s="22" t="s">
        <v>713</v>
      </c>
      <c r="C827" s="23">
        <v>41544</v>
      </c>
      <c r="D827" s="14" t="s">
        <v>779</v>
      </c>
      <c r="E827" s="3">
        <v>2</v>
      </c>
      <c r="F827" s="3">
        <v>2</v>
      </c>
      <c r="G827" s="55">
        <v>52.8</v>
      </c>
      <c r="H827" s="144"/>
      <c r="I827" s="10"/>
      <c r="J827" s="10"/>
      <c r="K827" s="10"/>
      <c r="L827" s="10"/>
      <c r="M827" s="10"/>
      <c r="N827" s="10"/>
      <c r="O827" s="10"/>
      <c r="P827" s="10"/>
    </row>
    <row r="828" spans="1:16" s="81" customFormat="1" ht="12.75">
      <c r="A828" s="122">
        <v>193</v>
      </c>
      <c r="B828" s="22" t="s">
        <v>980</v>
      </c>
      <c r="C828" s="23">
        <v>41544</v>
      </c>
      <c r="D828" s="14" t="s">
        <v>779</v>
      </c>
      <c r="E828" s="3">
        <v>1</v>
      </c>
      <c r="F828" s="3">
        <v>1</v>
      </c>
      <c r="G828" s="55">
        <v>40.2</v>
      </c>
      <c r="H828" s="144"/>
      <c r="I828" s="10"/>
      <c r="J828" s="10"/>
      <c r="K828" s="10"/>
      <c r="L828" s="10"/>
      <c r="M828" s="10"/>
      <c r="N828" s="10"/>
      <c r="O828" s="10"/>
      <c r="P828" s="10"/>
    </row>
    <row r="829" spans="1:16" s="81" customFormat="1" ht="12.75">
      <c r="A829" s="122">
        <v>194</v>
      </c>
      <c r="B829" s="22" t="s">
        <v>1066</v>
      </c>
      <c r="C829" s="131">
        <v>41872</v>
      </c>
      <c r="D829" s="132" t="s">
        <v>1079</v>
      </c>
      <c r="E829" s="3">
        <v>2</v>
      </c>
      <c r="F829" s="3">
        <v>2</v>
      </c>
      <c r="G829" s="93">
        <v>46.8</v>
      </c>
      <c r="H829" s="144"/>
      <c r="I829" s="10"/>
      <c r="J829" s="10"/>
      <c r="K829" s="10"/>
      <c r="L829" s="10"/>
      <c r="M829" s="10"/>
      <c r="N829" s="10"/>
      <c r="O829" s="10"/>
      <c r="P829" s="10"/>
    </row>
    <row r="830" spans="1:8" ht="105" customHeight="1">
      <c r="A830" s="140" t="s">
        <v>616</v>
      </c>
      <c r="B830" s="141"/>
      <c r="C830" s="141"/>
      <c r="D830" s="142"/>
      <c r="E830" s="135">
        <f>SUM(E636:E829)</f>
        <v>326</v>
      </c>
      <c r="F830" s="135">
        <f>SUM(F636:F829)</f>
        <v>326</v>
      </c>
      <c r="G830" s="120">
        <f>SUM(G636:G829)+83.7</f>
        <v>7957.849999999999</v>
      </c>
      <c r="H830" s="121">
        <f>SUM(H636:H829)</f>
        <v>194850.7</v>
      </c>
    </row>
    <row r="831" spans="1:8" ht="24" customHeight="1">
      <c r="A831" s="150">
        <v>2022</v>
      </c>
      <c r="B831" s="151"/>
      <c r="C831" s="151"/>
      <c r="D831" s="151"/>
      <c r="E831" s="151"/>
      <c r="F831" s="151"/>
      <c r="G831" s="151"/>
      <c r="H831" s="152"/>
    </row>
    <row r="832" spans="1:16" ht="52.5" customHeight="1">
      <c r="A832" s="153" t="s">
        <v>382</v>
      </c>
      <c r="B832" s="153"/>
      <c r="C832" s="153"/>
      <c r="D832" s="153"/>
      <c r="E832" s="153"/>
      <c r="F832" s="153"/>
      <c r="G832" s="153"/>
      <c r="H832" s="153"/>
      <c r="I832" s="153"/>
      <c r="J832" s="153"/>
      <c r="K832" s="153"/>
      <c r="L832" s="153"/>
      <c r="M832" s="153"/>
      <c r="N832" s="153"/>
      <c r="O832" s="153"/>
      <c r="P832" s="153"/>
    </row>
    <row r="833" spans="1:16" s="6" customFormat="1" ht="13.5" customHeight="1">
      <c r="A833" s="14">
        <v>1</v>
      </c>
      <c r="B833" s="22" t="s">
        <v>1126</v>
      </c>
      <c r="C833" s="23">
        <v>41544</v>
      </c>
      <c r="D833" s="17" t="s">
        <v>761</v>
      </c>
      <c r="E833" s="5">
        <v>4</v>
      </c>
      <c r="F833" s="5">
        <v>4</v>
      </c>
      <c r="G833" s="133">
        <v>44.7</v>
      </c>
      <c r="H833" s="148">
        <v>92983.4</v>
      </c>
      <c r="I833" s="21"/>
      <c r="J833" s="21"/>
      <c r="K833" s="21"/>
      <c r="L833" s="21"/>
      <c r="M833" s="21"/>
      <c r="N833" s="21"/>
      <c r="O833" s="21"/>
      <c r="P833" s="21"/>
    </row>
    <row r="834" spans="1:16" s="6" customFormat="1" ht="13.5" customHeight="1">
      <c r="A834" s="14">
        <v>2</v>
      </c>
      <c r="B834" s="22" t="s">
        <v>1127</v>
      </c>
      <c r="C834" s="23">
        <v>41544</v>
      </c>
      <c r="D834" s="17" t="s">
        <v>761</v>
      </c>
      <c r="E834" s="5">
        <v>3</v>
      </c>
      <c r="F834" s="5">
        <v>3</v>
      </c>
      <c r="G834" s="133">
        <v>45.2</v>
      </c>
      <c r="H834" s="149"/>
      <c r="I834" s="21"/>
      <c r="J834" s="21"/>
      <c r="K834" s="21"/>
      <c r="L834" s="21"/>
      <c r="M834" s="21"/>
      <c r="N834" s="21"/>
      <c r="O834" s="21"/>
      <c r="P834" s="21"/>
    </row>
    <row r="835" spans="1:16" s="6" customFormat="1" ht="13.5" customHeight="1">
      <c r="A835" s="14">
        <v>3</v>
      </c>
      <c r="B835" s="22" t="s">
        <v>1128</v>
      </c>
      <c r="C835" s="18">
        <v>41041</v>
      </c>
      <c r="D835" s="24" t="s">
        <v>769</v>
      </c>
      <c r="E835" s="5">
        <v>1</v>
      </c>
      <c r="F835" s="5">
        <v>1</v>
      </c>
      <c r="G835" s="133">
        <v>32.7</v>
      </c>
      <c r="H835" s="149"/>
      <c r="I835" s="21"/>
      <c r="J835" s="21"/>
      <c r="K835" s="21"/>
      <c r="L835" s="21"/>
      <c r="M835" s="21"/>
      <c r="N835" s="21"/>
      <c r="O835" s="21"/>
      <c r="P835" s="21"/>
    </row>
    <row r="836" spans="1:16" s="6" customFormat="1" ht="13.5" customHeight="1">
      <c r="A836" s="14">
        <v>4</v>
      </c>
      <c r="B836" s="22" t="s">
        <v>1129</v>
      </c>
      <c r="C836" s="18">
        <v>41041</v>
      </c>
      <c r="D836" s="24" t="s">
        <v>769</v>
      </c>
      <c r="E836" s="5">
        <v>1</v>
      </c>
      <c r="F836" s="5">
        <v>1</v>
      </c>
      <c r="G836" s="133">
        <v>45</v>
      </c>
      <c r="H836" s="149"/>
      <c r="I836" s="21"/>
      <c r="J836" s="21"/>
      <c r="K836" s="21"/>
      <c r="L836" s="21"/>
      <c r="M836" s="21"/>
      <c r="N836" s="21"/>
      <c r="O836" s="21"/>
      <c r="P836" s="21"/>
    </row>
    <row r="837" spans="1:16" s="6" customFormat="1" ht="13.5" customHeight="1">
      <c r="A837" s="14">
        <v>5</v>
      </c>
      <c r="B837" s="22" t="s">
        <v>1130</v>
      </c>
      <c r="C837" s="23">
        <v>41501</v>
      </c>
      <c r="D837" s="17" t="s">
        <v>421</v>
      </c>
      <c r="E837" s="136">
        <v>3</v>
      </c>
      <c r="F837" s="136">
        <v>3</v>
      </c>
      <c r="G837" s="133">
        <v>40.4</v>
      </c>
      <c r="H837" s="149"/>
      <c r="I837" s="21"/>
      <c r="J837" s="21"/>
      <c r="K837" s="21"/>
      <c r="L837" s="21"/>
      <c r="M837" s="21"/>
      <c r="N837" s="21"/>
      <c r="O837" s="21"/>
      <c r="P837" s="21"/>
    </row>
    <row r="838" spans="1:16" s="6" customFormat="1" ht="13.5" customHeight="1">
      <c r="A838" s="14">
        <v>6</v>
      </c>
      <c r="B838" s="22" t="s">
        <v>1131</v>
      </c>
      <c r="C838" s="72">
        <v>42387</v>
      </c>
      <c r="D838" s="17" t="s">
        <v>690</v>
      </c>
      <c r="E838" s="136">
        <v>4</v>
      </c>
      <c r="F838" s="136">
        <v>4</v>
      </c>
      <c r="G838" s="133">
        <v>26</v>
      </c>
      <c r="H838" s="149"/>
      <c r="I838" s="21"/>
      <c r="J838" s="21"/>
      <c r="K838" s="21"/>
      <c r="L838" s="21"/>
      <c r="M838" s="21"/>
      <c r="N838" s="21"/>
      <c r="O838" s="21"/>
      <c r="P838" s="21"/>
    </row>
    <row r="839" spans="1:16" s="6" customFormat="1" ht="13.5" customHeight="1">
      <c r="A839" s="14">
        <v>7</v>
      </c>
      <c r="B839" s="22" t="s">
        <v>1132</v>
      </c>
      <c r="C839" s="23">
        <v>41544</v>
      </c>
      <c r="D839" s="14" t="s">
        <v>359</v>
      </c>
      <c r="E839" s="136">
        <v>4</v>
      </c>
      <c r="F839" s="136">
        <v>4</v>
      </c>
      <c r="G839" s="133">
        <v>39.2</v>
      </c>
      <c r="H839" s="149"/>
      <c r="I839" s="21"/>
      <c r="J839" s="21"/>
      <c r="K839" s="21"/>
      <c r="L839" s="21"/>
      <c r="M839" s="21"/>
      <c r="N839" s="21"/>
      <c r="O839" s="21"/>
      <c r="P839" s="21"/>
    </row>
    <row r="840" spans="1:16" s="6" customFormat="1" ht="13.5" customHeight="1">
      <c r="A840" s="14">
        <v>8</v>
      </c>
      <c r="B840" s="22" t="s">
        <v>1133</v>
      </c>
      <c r="C840" s="23">
        <v>41229</v>
      </c>
      <c r="D840" s="14" t="s">
        <v>378</v>
      </c>
      <c r="E840" s="136">
        <v>1</v>
      </c>
      <c r="F840" s="136">
        <v>1</v>
      </c>
      <c r="G840" s="133">
        <v>28.5</v>
      </c>
      <c r="H840" s="149"/>
      <c r="I840" s="21"/>
      <c r="J840" s="21"/>
      <c r="K840" s="21"/>
      <c r="L840" s="21"/>
      <c r="M840" s="21"/>
      <c r="N840" s="21"/>
      <c r="O840" s="21"/>
      <c r="P840" s="21"/>
    </row>
    <row r="841" spans="1:16" s="6" customFormat="1" ht="13.5" customHeight="1">
      <c r="A841" s="14">
        <v>9</v>
      </c>
      <c r="B841" s="22" t="s">
        <v>715</v>
      </c>
      <c r="C841" s="23">
        <v>41501</v>
      </c>
      <c r="D841" s="17" t="s">
        <v>6</v>
      </c>
      <c r="E841" s="136">
        <v>8</v>
      </c>
      <c r="F841" s="136">
        <v>8</v>
      </c>
      <c r="G841" s="133">
        <v>13.4</v>
      </c>
      <c r="H841" s="149"/>
      <c r="I841" s="21"/>
      <c r="J841" s="21"/>
      <c r="K841" s="21"/>
      <c r="L841" s="21"/>
      <c r="M841" s="21"/>
      <c r="N841" s="21"/>
      <c r="O841" s="21"/>
      <c r="P841" s="21"/>
    </row>
    <row r="842" spans="1:16" s="6" customFormat="1" ht="13.5" customHeight="1">
      <c r="A842" s="14">
        <v>10</v>
      </c>
      <c r="B842" s="22" t="s">
        <v>1134</v>
      </c>
      <c r="C842" s="23">
        <v>41586</v>
      </c>
      <c r="D842" s="17" t="s">
        <v>759</v>
      </c>
      <c r="E842" s="5">
        <v>2</v>
      </c>
      <c r="F842" s="5">
        <v>2</v>
      </c>
      <c r="G842" s="133">
        <v>16.5</v>
      </c>
      <c r="H842" s="149"/>
      <c r="I842" s="21"/>
      <c r="J842" s="21"/>
      <c r="K842" s="21"/>
      <c r="L842" s="21"/>
      <c r="M842" s="21"/>
      <c r="N842" s="21"/>
      <c r="O842" s="21"/>
      <c r="P842" s="21"/>
    </row>
    <row r="843" spans="1:16" s="6" customFormat="1" ht="13.5" customHeight="1">
      <c r="A843" s="14">
        <v>11</v>
      </c>
      <c r="B843" s="22" t="s">
        <v>1135</v>
      </c>
      <c r="C843" s="23">
        <v>41162</v>
      </c>
      <c r="D843" s="17" t="s">
        <v>1136</v>
      </c>
      <c r="E843" s="136">
        <v>1</v>
      </c>
      <c r="F843" s="136">
        <v>1</v>
      </c>
      <c r="G843" s="133">
        <v>18.5</v>
      </c>
      <c r="H843" s="149"/>
      <c r="I843" s="21"/>
      <c r="J843" s="21"/>
      <c r="K843" s="21"/>
      <c r="L843" s="21"/>
      <c r="M843" s="21"/>
      <c r="N843" s="21"/>
      <c r="O843" s="21"/>
      <c r="P843" s="21"/>
    </row>
    <row r="844" spans="1:16" s="6" customFormat="1" ht="13.5" customHeight="1">
      <c r="A844" s="14">
        <v>12</v>
      </c>
      <c r="B844" s="22" t="s">
        <v>1137</v>
      </c>
      <c r="C844" s="23">
        <v>41162</v>
      </c>
      <c r="D844" s="17" t="s">
        <v>1136</v>
      </c>
      <c r="E844" s="136">
        <v>1</v>
      </c>
      <c r="F844" s="136">
        <v>1</v>
      </c>
      <c r="G844" s="133">
        <v>21.4</v>
      </c>
      <c r="H844" s="149"/>
      <c r="I844" s="21"/>
      <c r="J844" s="21"/>
      <c r="K844" s="21"/>
      <c r="L844" s="21"/>
      <c r="M844" s="21"/>
      <c r="N844" s="21"/>
      <c r="O844" s="21"/>
      <c r="P844" s="21"/>
    </row>
    <row r="845" spans="1:16" s="6" customFormat="1" ht="13.5" customHeight="1">
      <c r="A845" s="14">
        <v>13</v>
      </c>
      <c r="B845" s="22" t="s">
        <v>1138</v>
      </c>
      <c r="C845" s="23">
        <v>41162</v>
      </c>
      <c r="D845" s="17" t="s">
        <v>1136</v>
      </c>
      <c r="E845" s="136">
        <v>2</v>
      </c>
      <c r="F845" s="136">
        <v>2</v>
      </c>
      <c r="G845" s="133">
        <v>24.5</v>
      </c>
      <c r="H845" s="149"/>
      <c r="I845" s="21"/>
      <c r="J845" s="21"/>
      <c r="K845" s="21"/>
      <c r="L845" s="21"/>
      <c r="M845" s="21"/>
      <c r="N845" s="21"/>
      <c r="O845" s="21"/>
      <c r="P845" s="21"/>
    </row>
    <row r="846" spans="1:16" s="6" customFormat="1" ht="13.5" customHeight="1">
      <c r="A846" s="14">
        <v>14</v>
      </c>
      <c r="B846" s="22" t="s">
        <v>1139</v>
      </c>
      <c r="C846" s="23">
        <v>41162</v>
      </c>
      <c r="D846" s="17" t="s">
        <v>1136</v>
      </c>
      <c r="E846" s="136">
        <v>1</v>
      </c>
      <c r="F846" s="136">
        <v>1</v>
      </c>
      <c r="G846" s="133">
        <v>85.3</v>
      </c>
      <c r="H846" s="149"/>
      <c r="I846" s="21"/>
      <c r="J846" s="21"/>
      <c r="K846" s="21"/>
      <c r="L846" s="21"/>
      <c r="M846" s="21"/>
      <c r="N846" s="21"/>
      <c r="O846" s="21"/>
      <c r="P846" s="21"/>
    </row>
    <row r="847" spans="1:16" s="6" customFormat="1" ht="13.5" customHeight="1">
      <c r="A847" s="14">
        <v>15</v>
      </c>
      <c r="B847" s="22" t="s">
        <v>1140</v>
      </c>
      <c r="C847" s="23">
        <v>42115</v>
      </c>
      <c r="D847" s="17" t="s">
        <v>561</v>
      </c>
      <c r="E847" s="136">
        <v>1</v>
      </c>
      <c r="F847" s="136">
        <v>1</v>
      </c>
      <c r="G847" s="133">
        <v>61.6</v>
      </c>
      <c r="H847" s="149"/>
      <c r="I847" s="21"/>
      <c r="J847" s="21"/>
      <c r="K847" s="21"/>
      <c r="L847" s="21"/>
      <c r="M847" s="21"/>
      <c r="N847" s="21"/>
      <c r="O847" s="21"/>
      <c r="P847" s="21"/>
    </row>
    <row r="848" spans="1:16" s="6" customFormat="1" ht="13.5" customHeight="1">
      <c r="A848" s="14">
        <v>16</v>
      </c>
      <c r="B848" s="137" t="s">
        <v>1141</v>
      </c>
      <c r="C848" s="23">
        <v>41041</v>
      </c>
      <c r="D848" s="17" t="s">
        <v>973</v>
      </c>
      <c r="E848" s="136">
        <v>1</v>
      </c>
      <c r="F848" s="136">
        <v>1</v>
      </c>
      <c r="G848" s="133">
        <v>32.4</v>
      </c>
      <c r="H848" s="149"/>
      <c r="I848" s="21"/>
      <c r="J848" s="21"/>
      <c r="K848" s="21"/>
      <c r="L848" s="21"/>
      <c r="M848" s="21"/>
      <c r="N848" s="21"/>
      <c r="O848" s="21"/>
      <c r="P848" s="21"/>
    </row>
    <row r="849" spans="1:16" s="6" customFormat="1" ht="13.5" customHeight="1">
      <c r="A849" s="14">
        <v>17</v>
      </c>
      <c r="B849" s="137" t="s">
        <v>1141</v>
      </c>
      <c r="C849" s="23">
        <v>41041</v>
      </c>
      <c r="D849" s="17" t="s">
        <v>973</v>
      </c>
      <c r="E849" s="136">
        <v>1</v>
      </c>
      <c r="F849" s="136">
        <v>1</v>
      </c>
      <c r="G849" s="133">
        <v>24.2</v>
      </c>
      <c r="H849" s="149"/>
      <c r="I849" s="21"/>
      <c r="J849" s="21"/>
      <c r="K849" s="21"/>
      <c r="L849" s="21"/>
      <c r="M849" s="21"/>
      <c r="N849" s="21"/>
      <c r="O849" s="21"/>
      <c r="P849" s="21"/>
    </row>
    <row r="850" spans="1:16" s="6" customFormat="1" ht="13.5" customHeight="1">
      <c r="A850" s="14">
        <v>18</v>
      </c>
      <c r="B850" s="137" t="s">
        <v>1142</v>
      </c>
      <c r="C850" s="23">
        <v>41041</v>
      </c>
      <c r="D850" s="17" t="s">
        <v>973</v>
      </c>
      <c r="E850" s="136">
        <v>1</v>
      </c>
      <c r="F850" s="136">
        <v>1</v>
      </c>
      <c r="G850" s="133">
        <v>44.6</v>
      </c>
      <c r="H850" s="149"/>
      <c r="I850" s="21"/>
      <c r="J850" s="21"/>
      <c r="K850" s="21"/>
      <c r="L850" s="21"/>
      <c r="M850" s="21"/>
      <c r="N850" s="21"/>
      <c r="O850" s="21"/>
      <c r="P850" s="21"/>
    </row>
    <row r="851" spans="1:16" s="6" customFormat="1" ht="13.5" customHeight="1">
      <c r="A851" s="14">
        <v>19</v>
      </c>
      <c r="B851" s="22" t="s">
        <v>1143</v>
      </c>
      <c r="C851" s="23">
        <v>41544</v>
      </c>
      <c r="D851" s="23" t="s">
        <v>1144</v>
      </c>
      <c r="E851" s="136">
        <v>1</v>
      </c>
      <c r="F851" s="136">
        <v>1</v>
      </c>
      <c r="G851" s="133">
        <v>17.9</v>
      </c>
      <c r="H851" s="149"/>
      <c r="I851" s="21"/>
      <c r="J851" s="21"/>
      <c r="K851" s="21"/>
      <c r="L851" s="21"/>
      <c r="M851" s="21"/>
      <c r="N851" s="21"/>
      <c r="O851" s="21"/>
      <c r="P851" s="21"/>
    </row>
    <row r="852" spans="1:16" s="6" customFormat="1" ht="13.5" customHeight="1">
      <c r="A852" s="14">
        <v>20</v>
      </c>
      <c r="B852" s="22" t="s">
        <v>1145</v>
      </c>
      <c r="C852" s="23">
        <v>41501</v>
      </c>
      <c r="D852" s="17" t="s">
        <v>677</v>
      </c>
      <c r="E852" s="136">
        <v>4</v>
      </c>
      <c r="F852" s="136">
        <v>4</v>
      </c>
      <c r="G852" s="133">
        <v>19</v>
      </c>
      <c r="H852" s="149"/>
      <c r="I852" s="21"/>
      <c r="J852" s="21"/>
      <c r="K852" s="21"/>
      <c r="L852" s="21"/>
      <c r="M852" s="21"/>
      <c r="N852" s="21"/>
      <c r="O852" s="21"/>
      <c r="P852" s="21"/>
    </row>
    <row r="853" spans="1:16" s="6" customFormat="1" ht="13.5" customHeight="1">
      <c r="A853" s="14">
        <v>21</v>
      </c>
      <c r="B853" s="22" t="s">
        <v>1146</v>
      </c>
      <c r="C853" s="129">
        <v>41501</v>
      </c>
      <c r="D853" s="82" t="s">
        <v>764</v>
      </c>
      <c r="E853" s="136">
        <v>2</v>
      </c>
      <c r="F853" s="136">
        <v>2</v>
      </c>
      <c r="G853" s="133">
        <v>49.4</v>
      </c>
      <c r="H853" s="149"/>
      <c r="I853" s="21"/>
      <c r="J853" s="21"/>
      <c r="K853" s="21"/>
      <c r="L853" s="21"/>
      <c r="M853" s="21"/>
      <c r="N853" s="21"/>
      <c r="O853" s="21"/>
      <c r="P853" s="21"/>
    </row>
    <row r="854" spans="1:16" s="6" customFormat="1" ht="13.5" customHeight="1">
      <c r="A854" s="14">
        <v>22</v>
      </c>
      <c r="B854" s="22" t="s">
        <v>1147</v>
      </c>
      <c r="C854" s="129">
        <v>41501</v>
      </c>
      <c r="D854" s="82" t="s">
        <v>764</v>
      </c>
      <c r="E854" s="136">
        <v>1</v>
      </c>
      <c r="F854" s="136">
        <v>1</v>
      </c>
      <c r="G854" s="133">
        <v>39.4</v>
      </c>
      <c r="H854" s="149"/>
      <c r="I854" s="21"/>
      <c r="J854" s="21"/>
      <c r="K854" s="21"/>
      <c r="L854" s="21"/>
      <c r="M854" s="21"/>
      <c r="N854" s="21"/>
      <c r="O854" s="21"/>
      <c r="P854" s="21"/>
    </row>
    <row r="855" spans="1:16" s="6" customFormat="1" ht="13.5" customHeight="1">
      <c r="A855" s="14">
        <v>23</v>
      </c>
      <c r="B855" s="22" t="s">
        <v>1148</v>
      </c>
      <c r="C855" s="18">
        <v>41614</v>
      </c>
      <c r="D855" s="24" t="s">
        <v>944</v>
      </c>
      <c r="E855" s="136">
        <v>5</v>
      </c>
      <c r="F855" s="136">
        <v>5</v>
      </c>
      <c r="G855" s="133">
        <v>35.2</v>
      </c>
      <c r="H855" s="149"/>
      <c r="I855" s="21"/>
      <c r="J855" s="21"/>
      <c r="K855" s="21"/>
      <c r="L855" s="21"/>
      <c r="M855" s="21"/>
      <c r="N855" s="21"/>
      <c r="O855" s="21"/>
      <c r="P855" s="21"/>
    </row>
    <row r="856" spans="1:16" s="6" customFormat="1" ht="13.5" customHeight="1">
      <c r="A856" s="14">
        <v>24</v>
      </c>
      <c r="B856" s="22" t="s">
        <v>1149</v>
      </c>
      <c r="C856" s="23">
        <v>41445</v>
      </c>
      <c r="D856" s="14" t="s">
        <v>66</v>
      </c>
      <c r="E856" s="136">
        <v>1</v>
      </c>
      <c r="F856" s="136">
        <v>1</v>
      </c>
      <c r="G856" s="133">
        <v>56.5</v>
      </c>
      <c r="H856" s="149"/>
      <c r="I856" s="21"/>
      <c r="J856" s="21"/>
      <c r="K856" s="21"/>
      <c r="L856" s="21"/>
      <c r="M856" s="21"/>
      <c r="N856" s="21"/>
      <c r="O856" s="21"/>
      <c r="P856" s="21"/>
    </row>
    <row r="857" spans="1:16" s="6" customFormat="1" ht="13.5" customHeight="1">
      <c r="A857" s="14">
        <v>25</v>
      </c>
      <c r="B857" s="22" t="s">
        <v>1150</v>
      </c>
      <c r="C857" s="23">
        <v>41656</v>
      </c>
      <c r="D857" s="14" t="s">
        <v>771</v>
      </c>
      <c r="E857" s="136">
        <v>2</v>
      </c>
      <c r="F857" s="136">
        <v>2</v>
      </c>
      <c r="G857" s="133">
        <v>31.3</v>
      </c>
      <c r="H857" s="149"/>
      <c r="I857" s="21"/>
      <c r="J857" s="21"/>
      <c r="K857" s="21"/>
      <c r="L857" s="21"/>
      <c r="M857" s="21"/>
      <c r="N857" s="21"/>
      <c r="O857" s="21"/>
      <c r="P857" s="21"/>
    </row>
    <row r="858" spans="1:16" s="6" customFormat="1" ht="13.5" customHeight="1">
      <c r="A858" s="14">
        <v>26</v>
      </c>
      <c r="B858" s="22" t="s">
        <v>1151</v>
      </c>
      <c r="C858" s="23">
        <v>41872</v>
      </c>
      <c r="D858" s="5" t="s">
        <v>127</v>
      </c>
      <c r="E858" s="136">
        <v>4</v>
      </c>
      <c r="F858" s="136">
        <v>4</v>
      </c>
      <c r="G858" s="133">
        <v>33.3</v>
      </c>
      <c r="H858" s="149"/>
      <c r="I858" s="21"/>
      <c r="J858" s="21"/>
      <c r="K858" s="21"/>
      <c r="L858" s="21"/>
      <c r="M858" s="21"/>
      <c r="N858" s="21"/>
      <c r="O858" s="21"/>
      <c r="P858" s="21"/>
    </row>
    <row r="859" spans="1:16" s="6" customFormat="1" ht="13.5" customHeight="1">
      <c r="A859" s="14">
        <v>27</v>
      </c>
      <c r="B859" s="22" t="s">
        <v>1152</v>
      </c>
      <c r="C859" s="23">
        <v>41501</v>
      </c>
      <c r="D859" s="20" t="s">
        <v>773</v>
      </c>
      <c r="E859" s="136">
        <v>1</v>
      </c>
      <c r="F859" s="136">
        <v>1</v>
      </c>
      <c r="G859" s="133">
        <v>36.7</v>
      </c>
      <c r="H859" s="149"/>
      <c r="I859" s="21"/>
      <c r="J859" s="21"/>
      <c r="K859" s="21"/>
      <c r="L859" s="21"/>
      <c r="M859" s="21"/>
      <c r="N859" s="21"/>
      <c r="O859" s="21"/>
      <c r="P859" s="21"/>
    </row>
    <row r="860" spans="1:16" s="6" customFormat="1" ht="13.5" customHeight="1">
      <c r="A860" s="14">
        <v>28</v>
      </c>
      <c r="B860" s="22" t="s">
        <v>1153</v>
      </c>
      <c r="C860" s="23">
        <v>41586</v>
      </c>
      <c r="D860" s="23" t="s">
        <v>1154</v>
      </c>
      <c r="E860" s="136">
        <v>1</v>
      </c>
      <c r="F860" s="136">
        <v>1</v>
      </c>
      <c r="G860" s="133">
        <v>21.6</v>
      </c>
      <c r="H860" s="149"/>
      <c r="I860" s="21"/>
      <c r="J860" s="21"/>
      <c r="K860" s="21"/>
      <c r="L860" s="21"/>
      <c r="M860" s="21"/>
      <c r="N860" s="21"/>
      <c r="O860" s="21"/>
      <c r="P860" s="21"/>
    </row>
    <row r="861" spans="1:16" s="6" customFormat="1" ht="13.5" customHeight="1">
      <c r="A861" s="14">
        <v>29</v>
      </c>
      <c r="B861" s="22" t="s">
        <v>1155</v>
      </c>
      <c r="C861" s="23">
        <v>41586</v>
      </c>
      <c r="D861" s="23" t="s">
        <v>1154</v>
      </c>
      <c r="E861" s="136">
        <v>1</v>
      </c>
      <c r="F861" s="136">
        <v>1</v>
      </c>
      <c r="G861" s="133">
        <v>31.4</v>
      </c>
      <c r="H861" s="149"/>
      <c r="I861" s="21"/>
      <c r="J861" s="21"/>
      <c r="K861" s="21"/>
      <c r="L861" s="21"/>
      <c r="M861" s="21"/>
      <c r="N861" s="21"/>
      <c r="O861" s="21"/>
      <c r="P861" s="21"/>
    </row>
    <row r="862" spans="1:16" s="6" customFormat="1" ht="13.5" customHeight="1">
      <c r="A862" s="14">
        <v>30</v>
      </c>
      <c r="B862" s="22" t="s">
        <v>1156</v>
      </c>
      <c r="C862" s="23">
        <v>41586</v>
      </c>
      <c r="D862" s="23" t="s">
        <v>1154</v>
      </c>
      <c r="E862" s="136">
        <v>2</v>
      </c>
      <c r="F862" s="136">
        <v>2</v>
      </c>
      <c r="G862" s="133">
        <v>43.8</v>
      </c>
      <c r="H862" s="149"/>
      <c r="I862" s="21"/>
      <c r="J862" s="21"/>
      <c r="K862" s="21"/>
      <c r="L862" s="21"/>
      <c r="M862" s="21"/>
      <c r="N862" s="21"/>
      <c r="O862" s="21"/>
      <c r="P862" s="21"/>
    </row>
    <row r="863" spans="1:16" s="6" customFormat="1" ht="13.5" customHeight="1">
      <c r="A863" s="14">
        <v>31</v>
      </c>
      <c r="B863" s="22" t="s">
        <v>1157</v>
      </c>
      <c r="C863" s="23">
        <v>41306</v>
      </c>
      <c r="D863" s="14" t="s">
        <v>570</v>
      </c>
      <c r="E863" s="136">
        <v>2</v>
      </c>
      <c r="F863" s="136">
        <v>2</v>
      </c>
      <c r="G863" s="133">
        <v>58.2</v>
      </c>
      <c r="H863" s="149"/>
      <c r="I863" s="21"/>
      <c r="J863" s="21"/>
      <c r="K863" s="21"/>
      <c r="L863" s="21"/>
      <c r="M863" s="21"/>
      <c r="N863" s="21"/>
      <c r="O863" s="21"/>
      <c r="P863" s="21"/>
    </row>
    <row r="864" spans="1:16" s="6" customFormat="1" ht="13.5" customHeight="1">
      <c r="A864" s="14">
        <v>32</v>
      </c>
      <c r="B864" s="137" t="s">
        <v>1158</v>
      </c>
      <c r="C864" s="18">
        <v>42187</v>
      </c>
      <c r="D864" s="33" t="s">
        <v>805</v>
      </c>
      <c r="E864" s="136">
        <v>4</v>
      </c>
      <c r="F864" s="136">
        <v>4</v>
      </c>
      <c r="G864" s="133">
        <v>40.9</v>
      </c>
      <c r="H864" s="149"/>
      <c r="I864" s="21"/>
      <c r="J864" s="21"/>
      <c r="K864" s="21"/>
      <c r="L864" s="21"/>
      <c r="M864" s="21"/>
      <c r="N864" s="21"/>
      <c r="O864" s="21"/>
      <c r="P864" s="21"/>
    </row>
    <row r="865" spans="1:16" s="6" customFormat="1" ht="13.5" customHeight="1">
      <c r="A865" s="14">
        <v>33</v>
      </c>
      <c r="B865" s="137" t="s">
        <v>1159</v>
      </c>
      <c r="C865" s="18">
        <v>42256</v>
      </c>
      <c r="D865" s="33" t="s">
        <v>1160</v>
      </c>
      <c r="E865" s="136">
        <v>4</v>
      </c>
      <c r="F865" s="136">
        <v>4</v>
      </c>
      <c r="G865" s="133">
        <v>42.2</v>
      </c>
      <c r="H865" s="149"/>
      <c r="I865" s="21"/>
      <c r="J865" s="21"/>
      <c r="K865" s="21"/>
      <c r="L865" s="21"/>
      <c r="M865" s="21"/>
      <c r="N865" s="21"/>
      <c r="O865" s="21"/>
      <c r="P865" s="21"/>
    </row>
    <row r="866" spans="1:16" s="6" customFormat="1" ht="13.5" customHeight="1">
      <c r="A866" s="14">
        <v>34</v>
      </c>
      <c r="B866" s="137" t="s">
        <v>1161</v>
      </c>
      <c r="C866" s="18">
        <v>42256</v>
      </c>
      <c r="D866" s="33" t="s">
        <v>1160</v>
      </c>
      <c r="E866" s="136">
        <v>3</v>
      </c>
      <c r="F866" s="136">
        <v>3</v>
      </c>
      <c r="G866" s="133">
        <v>54.2</v>
      </c>
      <c r="H866" s="149"/>
      <c r="I866" s="21"/>
      <c r="J866" s="21"/>
      <c r="K866" s="21"/>
      <c r="L866" s="21"/>
      <c r="M866" s="21"/>
      <c r="N866" s="21"/>
      <c r="O866" s="21"/>
      <c r="P866" s="21"/>
    </row>
    <row r="867" spans="1:16" s="6" customFormat="1" ht="13.5" customHeight="1">
      <c r="A867" s="14">
        <v>35</v>
      </c>
      <c r="B867" s="137" t="s">
        <v>1162</v>
      </c>
      <c r="C867" s="18">
        <v>42256</v>
      </c>
      <c r="D867" s="33" t="s">
        <v>1160</v>
      </c>
      <c r="E867" s="136">
        <v>1</v>
      </c>
      <c r="F867" s="136">
        <v>1</v>
      </c>
      <c r="G867" s="133">
        <v>41</v>
      </c>
      <c r="H867" s="149"/>
      <c r="I867" s="21"/>
      <c r="J867" s="21"/>
      <c r="K867" s="21"/>
      <c r="L867" s="21"/>
      <c r="M867" s="21"/>
      <c r="N867" s="21"/>
      <c r="O867" s="21"/>
      <c r="P867" s="21"/>
    </row>
    <row r="868" spans="1:16" s="6" customFormat="1" ht="13.5" customHeight="1">
      <c r="A868" s="14">
        <v>36</v>
      </c>
      <c r="B868" s="137" t="s">
        <v>1163</v>
      </c>
      <c r="C868" s="18">
        <v>42256</v>
      </c>
      <c r="D868" s="33" t="s">
        <v>1160</v>
      </c>
      <c r="E868" s="136">
        <v>1</v>
      </c>
      <c r="F868" s="136">
        <v>1</v>
      </c>
      <c r="G868" s="133">
        <v>42.8</v>
      </c>
      <c r="H868" s="149"/>
      <c r="I868" s="21"/>
      <c r="J868" s="21"/>
      <c r="K868" s="21"/>
      <c r="L868" s="21"/>
      <c r="M868" s="21"/>
      <c r="N868" s="21"/>
      <c r="O868" s="21"/>
      <c r="P868" s="21"/>
    </row>
    <row r="869" spans="1:16" s="6" customFormat="1" ht="13.5" customHeight="1">
      <c r="A869" s="14">
        <v>37</v>
      </c>
      <c r="B869" s="137" t="s">
        <v>1164</v>
      </c>
      <c r="C869" s="18">
        <v>42256</v>
      </c>
      <c r="D869" s="33" t="s">
        <v>1160</v>
      </c>
      <c r="E869" s="136">
        <v>1</v>
      </c>
      <c r="F869" s="136">
        <v>1</v>
      </c>
      <c r="G869" s="133">
        <v>54.4</v>
      </c>
      <c r="H869" s="149"/>
      <c r="I869" s="21"/>
      <c r="J869" s="21"/>
      <c r="K869" s="21"/>
      <c r="L869" s="21"/>
      <c r="M869" s="21"/>
      <c r="N869" s="21"/>
      <c r="O869" s="21"/>
      <c r="P869" s="21"/>
    </row>
    <row r="870" spans="1:16" s="6" customFormat="1" ht="13.5" customHeight="1">
      <c r="A870" s="14">
        <v>38</v>
      </c>
      <c r="B870" s="137" t="s">
        <v>1165</v>
      </c>
      <c r="C870" s="18">
        <v>42256</v>
      </c>
      <c r="D870" s="33" t="s">
        <v>1160</v>
      </c>
      <c r="E870" s="136">
        <v>1</v>
      </c>
      <c r="F870" s="136">
        <v>1</v>
      </c>
      <c r="G870" s="133">
        <v>55.4</v>
      </c>
      <c r="H870" s="149"/>
      <c r="I870" s="21"/>
      <c r="J870" s="21"/>
      <c r="K870" s="21"/>
      <c r="L870" s="21"/>
      <c r="M870" s="21"/>
      <c r="N870" s="21"/>
      <c r="O870" s="21"/>
      <c r="P870" s="21"/>
    </row>
    <row r="871" spans="1:16" s="6" customFormat="1" ht="13.5" customHeight="1">
      <c r="A871" s="14">
        <v>39</v>
      </c>
      <c r="B871" s="137" t="s">
        <v>1166</v>
      </c>
      <c r="C871" s="18">
        <v>42256</v>
      </c>
      <c r="D871" s="33" t="s">
        <v>1160</v>
      </c>
      <c r="E871" s="136">
        <v>1</v>
      </c>
      <c r="F871" s="136">
        <v>1</v>
      </c>
      <c r="G871" s="133">
        <v>41.8</v>
      </c>
      <c r="H871" s="149"/>
      <c r="I871" s="21"/>
      <c r="J871" s="21"/>
      <c r="K871" s="21"/>
      <c r="L871" s="21"/>
      <c r="M871" s="21"/>
      <c r="N871" s="21"/>
      <c r="O871" s="21"/>
      <c r="P871" s="21"/>
    </row>
    <row r="872" spans="1:16" s="6" customFormat="1" ht="13.5" customHeight="1">
      <c r="A872" s="14">
        <v>40</v>
      </c>
      <c r="B872" s="22" t="s">
        <v>1167</v>
      </c>
      <c r="C872" s="129">
        <v>41501</v>
      </c>
      <c r="D872" s="82" t="s">
        <v>764</v>
      </c>
      <c r="E872" s="136">
        <v>10</v>
      </c>
      <c r="F872" s="136">
        <v>10</v>
      </c>
      <c r="G872" s="133">
        <v>39.9</v>
      </c>
      <c r="H872" s="149"/>
      <c r="I872" s="21"/>
      <c r="J872" s="21"/>
      <c r="K872" s="21"/>
      <c r="L872" s="21"/>
      <c r="M872" s="21"/>
      <c r="N872" s="21"/>
      <c r="O872" s="21"/>
      <c r="P872" s="21"/>
    </row>
    <row r="873" spans="1:16" s="6" customFormat="1" ht="13.5" customHeight="1">
      <c r="A873" s="14">
        <v>41</v>
      </c>
      <c r="B873" s="22" t="s">
        <v>1168</v>
      </c>
      <c r="C873" s="129">
        <v>41824</v>
      </c>
      <c r="D873" s="82" t="s">
        <v>74</v>
      </c>
      <c r="E873" s="136">
        <v>3</v>
      </c>
      <c r="F873" s="136">
        <v>3</v>
      </c>
      <c r="G873" s="133">
        <v>26.4</v>
      </c>
      <c r="H873" s="149"/>
      <c r="I873" s="21"/>
      <c r="J873" s="21"/>
      <c r="K873" s="21"/>
      <c r="L873" s="21"/>
      <c r="M873" s="21"/>
      <c r="N873" s="21"/>
      <c r="O873" s="21"/>
      <c r="P873" s="21"/>
    </row>
    <row r="874" spans="1:16" s="6" customFormat="1" ht="13.5" customHeight="1">
      <c r="A874" s="14">
        <v>42</v>
      </c>
      <c r="B874" s="22" t="s">
        <v>1169</v>
      </c>
      <c r="C874" s="31">
        <v>41922</v>
      </c>
      <c r="D874" s="29" t="s">
        <v>70</v>
      </c>
      <c r="E874" s="136">
        <v>1</v>
      </c>
      <c r="F874" s="136">
        <v>1</v>
      </c>
      <c r="G874" s="133">
        <v>25.1</v>
      </c>
      <c r="H874" s="149"/>
      <c r="I874" s="21"/>
      <c r="J874" s="21"/>
      <c r="K874" s="21"/>
      <c r="L874" s="21"/>
      <c r="M874" s="21"/>
      <c r="N874" s="21"/>
      <c r="O874" s="21"/>
      <c r="P874" s="21"/>
    </row>
    <row r="875" spans="1:16" s="6" customFormat="1" ht="13.5" customHeight="1">
      <c r="A875" s="14">
        <v>43</v>
      </c>
      <c r="B875" s="137" t="s">
        <v>1170</v>
      </c>
      <c r="C875" s="31">
        <v>41929</v>
      </c>
      <c r="D875" s="29" t="s">
        <v>1171</v>
      </c>
      <c r="E875" s="136">
        <v>3</v>
      </c>
      <c r="F875" s="136">
        <v>3</v>
      </c>
      <c r="G875" s="133">
        <v>40.1</v>
      </c>
      <c r="H875" s="149"/>
      <c r="I875" s="21"/>
      <c r="J875" s="21"/>
      <c r="K875" s="21"/>
      <c r="L875" s="21"/>
      <c r="M875" s="21"/>
      <c r="N875" s="21"/>
      <c r="O875" s="21"/>
      <c r="P875" s="21"/>
    </row>
    <row r="876" spans="1:16" s="6" customFormat="1" ht="13.5" customHeight="1">
      <c r="A876" s="14">
        <v>44</v>
      </c>
      <c r="B876" s="137" t="s">
        <v>1172</v>
      </c>
      <c r="C876" s="23">
        <v>42416</v>
      </c>
      <c r="D876" s="29" t="s">
        <v>76</v>
      </c>
      <c r="E876" s="136">
        <v>3</v>
      </c>
      <c r="F876" s="136">
        <v>3</v>
      </c>
      <c r="G876" s="133">
        <v>27.9</v>
      </c>
      <c r="H876" s="149"/>
      <c r="I876" s="21"/>
      <c r="J876" s="21"/>
      <c r="K876" s="21"/>
      <c r="L876" s="21"/>
      <c r="M876" s="21"/>
      <c r="N876" s="21"/>
      <c r="O876" s="21"/>
      <c r="P876" s="21"/>
    </row>
    <row r="877" spans="1:16" s="6" customFormat="1" ht="13.5" customHeight="1">
      <c r="A877" s="14">
        <v>45</v>
      </c>
      <c r="B877" s="22" t="s">
        <v>1173</v>
      </c>
      <c r="C877" s="23">
        <v>41698</v>
      </c>
      <c r="D877" s="29" t="s">
        <v>1119</v>
      </c>
      <c r="E877" s="136">
        <v>1</v>
      </c>
      <c r="F877" s="136">
        <v>1</v>
      </c>
      <c r="G877" s="133">
        <v>39.2</v>
      </c>
      <c r="H877" s="149"/>
      <c r="I877" s="21"/>
      <c r="J877" s="21"/>
      <c r="K877" s="21"/>
      <c r="L877" s="21"/>
      <c r="M877" s="21"/>
      <c r="N877" s="21"/>
      <c r="O877" s="21"/>
      <c r="P877" s="21"/>
    </row>
    <row r="878" spans="1:16" s="6" customFormat="1" ht="13.5" customHeight="1">
      <c r="A878" s="14">
        <v>46</v>
      </c>
      <c r="B878" s="138" t="s">
        <v>1174</v>
      </c>
      <c r="C878" s="23">
        <v>41729</v>
      </c>
      <c r="D878" s="29" t="s">
        <v>1175</v>
      </c>
      <c r="E878" s="136">
        <v>2</v>
      </c>
      <c r="F878" s="136">
        <v>2</v>
      </c>
      <c r="G878" s="133">
        <v>39</v>
      </c>
      <c r="H878" s="149"/>
      <c r="I878" s="21"/>
      <c r="J878" s="21"/>
      <c r="K878" s="21"/>
      <c r="L878" s="21"/>
      <c r="M878" s="21"/>
      <c r="N878" s="21"/>
      <c r="O878" s="21"/>
      <c r="P878" s="21"/>
    </row>
    <row r="879" spans="1:16" s="6" customFormat="1" ht="13.5" customHeight="1">
      <c r="A879" s="14">
        <v>47</v>
      </c>
      <c r="B879" s="137" t="s">
        <v>1176</v>
      </c>
      <c r="C879" s="23">
        <v>42355</v>
      </c>
      <c r="D879" s="17" t="s">
        <v>662</v>
      </c>
      <c r="E879" s="136">
        <v>2</v>
      </c>
      <c r="F879" s="136">
        <v>2</v>
      </c>
      <c r="G879" s="133">
        <v>39.6</v>
      </c>
      <c r="H879" s="149"/>
      <c r="I879" s="21"/>
      <c r="J879" s="21"/>
      <c r="K879" s="21"/>
      <c r="L879" s="21"/>
      <c r="M879" s="21"/>
      <c r="N879" s="21"/>
      <c r="O879" s="21"/>
      <c r="P879" s="21"/>
    </row>
    <row r="880" spans="1:16" s="6" customFormat="1" ht="13.5" customHeight="1">
      <c r="A880" s="14">
        <v>48</v>
      </c>
      <c r="B880" s="137" t="s">
        <v>1177</v>
      </c>
      <c r="C880" s="18">
        <v>42073</v>
      </c>
      <c r="D880" s="24" t="s">
        <v>815</v>
      </c>
      <c r="E880" s="136">
        <v>3</v>
      </c>
      <c r="F880" s="136">
        <v>3</v>
      </c>
      <c r="G880" s="133">
        <v>48.1</v>
      </c>
      <c r="H880" s="149"/>
      <c r="I880" s="21"/>
      <c r="J880" s="21"/>
      <c r="K880" s="21"/>
      <c r="L880" s="21"/>
      <c r="M880" s="21"/>
      <c r="N880" s="21"/>
      <c r="O880" s="21"/>
      <c r="P880" s="21"/>
    </row>
    <row r="881" spans="1:16" s="6" customFormat="1" ht="13.5" customHeight="1">
      <c r="A881" s="14">
        <v>49</v>
      </c>
      <c r="B881" s="137" t="s">
        <v>1178</v>
      </c>
      <c r="C881" s="18">
        <v>41929</v>
      </c>
      <c r="D881" s="24" t="s">
        <v>1179</v>
      </c>
      <c r="E881" s="136">
        <v>1</v>
      </c>
      <c r="F881" s="136">
        <v>1</v>
      </c>
      <c r="G881" s="133">
        <v>44.4</v>
      </c>
      <c r="H881" s="149"/>
      <c r="I881" s="21"/>
      <c r="J881" s="21"/>
      <c r="K881" s="21"/>
      <c r="L881" s="21"/>
      <c r="M881" s="21"/>
      <c r="N881" s="21"/>
      <c r="O881" s="21"/>
      <c r="P881" s="21"/>
    </row>
    <row r="882" spans="1:16" s="6" customFormat="1" ht="13.5" customHeight="1">
      <c r="A882" s="14">
        <v>50</v>
      </c>
      <c r="B882" s="137" t="s">
        <v>1180</v>
      </c>
      <c r="C882" s="18">
        <v>41929</v>
      </c>
      <c r="D882" s="24" t="s">
        <v>1179</v>
      </c>
      <c r="E882" s="136">
        <v>2</v>
      </c>
      <c r="F882" s="136">
        <v>2</v>
      </c>
      <c r="G882" s="133">
        <v>46.4</v>
      </c>
      <c r="H882" s="149"/>
      <c r="I882" s="21"/>
      <c r="J882" s="21"/>
      <c r="K882" s="21"/>
      <c r="L882" s="21"/>
      <c r="M882" s="21"/>
      <c r="N882" s="21"/>
      <c r="O882" s="21"/>
      <c r="P882" s="21"/>
    </row>
    <row r="883" spans="1:16" s="6" customFormat="1" ht="13.5" customHeight="1">
      <c r="A883" s="14">
        <v>51</v>
      </c>
      <c r="B883" s="137" t="s">
        <v>1181</v>
      </c>
      <c r="C883" s="23">
        <v>42416</v>
      </c>
      <c r="D883" s="14" t="s">
        <v>678</v>
      </c>
      <c r="E883" s="136">
        <v>1</v>
      </c>
      <c r="F883" s="136">
        <v>1</v>
      </c>
      <c r="G883" s="133">
        <v>47.1</v>
      </c>
      <c r="H883" s="149"/>
      <c r="I883" s="21"/>
      <c r="J883" s="21"/>
      <c r="K883" s="21"/>
      <c r="L883" s="21"/>
      <c r="M883" s="21"/>
      <c r="N883" s="21"/>
      <c r="O883" s="21"/>
      <c r="P883" s="21"/>
    </row>
    <row r="884" spans="1:16" s="6" customFormat="1" ht="13.5" customHeight="1">
      <c r="A884" s="14">
        <v>52</v>
      </c>
      <c r="B884" s="22" t="s">
        <v>1182</v>
      </c>
      <c r="C884" s="23">
        <v>41501</v>
      </c>
      <c r="D884" s="17" t="s">
        <v>6</v>
      </c>
      <c r="E884" s="136">
        <v>14</v>
      </c>
      <c r="F884" s="136">
        <v>14</v>
      </c>
      <c r="G884" s="133">
        <v>48.2</v>
      </c>
      <c r="H884" s="149"/>
      <c r="I884" s="21"/>
      <c r="J884" s="21"/>
      <c r="K884" s="21"/>
      <c r="L884" s="21"/>
      <c r="M884" s="21"/>
      <c r="N884" s="21"/>
      <c r="O884" s="21"/>
      <c r="P884" s="21"/>
    </row>
    <row r="885" spans="1:16" s="6" customFormat="1" ht="13.5" customHeight="1">
      <c r="A885" s="14">
        <v>53</v>
      </c>
      <c r="B885" s="137" t="s">
        <v>1183</v>
      </c>
      <c r="C885" s="15">
        <v>42100</v>
      </c>
      <c r="D885" s="3" t="s">
        <v>672</v>
      </c>
      <c r="E885" s="136">
        <v>1</v>
      </c>
      <c r="F885" s="136">
        <v>1</v>
      </c>
      <c r="G885" s="133">
        <v>30.2</v>
      </c>
      <c r="H885" s="149"/>
      <c r="I885" s="21"/>
      <c r="J885" s="21"/>
      <c r="K885" s="21"/>
      <c r="L885" s="21"/>
      <c r="M885" s="21"/>
      <c r="N885" s="21"/>
      <c r="O885" s="21"/>
      <c r="P885" s="21"/>
    </row>
    <row r="886" spans="1:16" s="6" customFormat="1" ht="13.5" customHeight="1">
      <c r="A886" s="14">
        <v>54</v>
      </c>
      <c r="B886" s="137" t="s">
        <v>1184</v>
      </c>
      <c r="C886" s="23">
        <v>41041</v>
      </c>
      <c r="D886" s="17" t="s">
        <v>973</v>
      </c>
      <c r="E886" s="136">
        <v>1</v>
      </c>
      <c r="F886" s="136">
        <v>1</v>
      </c>
      <c r="G886" s="133">
        <v>42.5</v>
      </c>
      <c r="H886" s="149"/>
      <c r="I886" s="21"/>
      <c r="J886" s="21"/>
      <c r="K886" s="21"/>
      <c r="L886" s="21"/>
      <c r="M886" s="21"/>
      <c r="N886" s="21"/>
      <c r="O886" s="21"/>
      <c r="P886" s="21"/>
    </row>
    <row r="887" spans="1:16" s="6" customFormat="1" ht="13.5" customHeight="1">
      <c r="A887" s="14">
        <v>55</v>
      </c>
      <c r="B887" s="134" t="s">
        <v>1185</v>
      </c>
      <c r="C887" s="23">
        <v>42100</v>
      </c>
      <c r="D887" s="17" t="s">
        <v>1110</v>
      </c>
      <c r="E887" s="136">
        <v>1</v>
      </c>
      <c r="F887" s="136">
        <v>1</v>
      </c>
      <c r="G887" s="133">
        <v>33.7</v>
      </c>
      <c r="H887" s="149"/>
      <c r="I887" s="21"/>
      <c r="J887" s="21"/>
      <c r="K887" s="21"/>
      <c r="L887" s="21"/>
      <c r="M887" s="21"/>
      <c r="N887" s="21"/>
      <c r="O887" s="21"/>
      <c r="P887" s="21"/>
    </row>
    <row r="888" spans="1:16" s="6" customFormat="1" ht="13.5" customHeight="1">
      <c r="A888" s="14">
        <v>56</v>
      </c>
      <c r="B888" s="22" t="s">
        <v>1186</v>
      </c>
      <c r="C888" s="31">
        <v>41418</v>
      </c>
      <c r="D888" s="29" t="s">
        <v>64</v>
      </c>
      <c r="E888" s="136">
        <v>1</v>
      </c>
      <c r="F888" s="136">
        <v>1</v>
      </c>
      <c r="G888" s="133">
        <v>28.2</v>
      </c>
      <c r="H888" s="149"/>
      <c r="I888" s="21"/>
      <c r="J888" s="21"/>
      <c r="K888" s="21"/>
      <c r="L888" s="21"/>
      <c r="M888" s="21"/>
      <c r="N888" s="21"/>
      <c r="O888" s="21"/>
      <c r="P888" s="21"/>
    </row>
    <row r="889" spans="1:16" s="6" customFormat="1" ht="13.5" customHeight="1">
      <c r="A889" s="14">
        <v>57</v>
      </c>
      <c r="B889" s="134" t="s">
        <v>1187</v>
      </c>
      <c r="C889" s="15">
        <v>41919</v>
      </c>
      <c r="D889" s="14" t="s">
        <v>81</v>
      </c>
      <c r="E889" s="136">
        <v>1</v>
      </c>
      <c r="F889" s="136">
        <v>1</v>
      </c>
      <c r="G889" s="133">
        <v>40.3</v>
      </c>
      <c r="H889" s="149"/>
      <c r="I889" s="21"/>
      <c r="J889" s="21"/>
      <c r="K889" s="21"/>
      <c r="L889" s="21"/>
      <c r="M889" s="21"/>
      <c r="N889" s="21"/>
      <c r="O889" s="21"/>
      <c r="P889" s="21"/>
    </row>
    <row r="890" spans="1:16" s="6" customFormat="1" ht="13.5" customHeight="1">
      <c r="A890" s="14">
        <v>58</v>
      </c>
      <c r="B890" s="22" t="s">
        <v>1188</v>
      </c>
      <c r="C890" s="23">
        <v>41698</v>
      </c>
      <c r="D890" s="29" t="s">
        <v>1119</v>
      </c>
      <c r="E890" s="136">
        <v>5</v>
      </c>
      <c r="F890" s="136">
        <v>5</v>
      </c>
      <c r="G890" s="133">
        <v>41.8</v>
      </c>
      <c r="H890" s="149"/>
      <c r="I890" s="21"/>
      <c r="J890" s="21"/>
      <c r="K890" s="21"/>
      <c r="L890" s="21"/>
      <c r="M890" s="21"/>
      <c r="N890" s="21"/>
      <c r="O890" s="21"/>
      <c r="P890" s="21"/>
    </row>
    <row r="891" spans="1:16" s="6" customFormat="1" ht="13.5" customHeight="1">
      <c r="A891" s="14">
        <v>59</v>
      </c>
      <c r="B891" s="134" t="s">
        <v>1189</v>
      </c>
      <c r="C891" s="23">
        <v>41698</v>
      </c>
      <c r="D891" s="14" t="s">
        <v>1121</v>
      </c>
      <c r="E891" s="136">
        <v>1</v>
      </c>
      <c r="F891" s="136">
        <v>1</v>
      </c>
      <c r="G891" s="133">
        <v>28.8</v>
      </c>
      <c r="H891" s="149"/>
      <c r="I891" s="21"/>
      <c r="J891" s="21"/>
      <c r="K891" s="21"/>
      <c r="L891" s="21"/>
      <c r="M891" s="21"/>
      <c r="N891" s="21"/>
      <c r="O891" s="21"/>
      <c r="P891" s="21"/>
    </row>
    <row r="892" spans="1:16" s="6" customFormat="1" ht="13.5" customHeight="1">
      <c r="A892" s="14">
        <v>60</v>
      </c>
      <c r="B892" s="134" t="s">
        <v>1190</v>
      </c>
      <c r="C892" s="15">
        <v>41759</v>
      </c>
      <c r="D892" s="20" t="s">
        <v>840</v>
      </c>
      <c r="E892" s="136">
        <v>1</v>
      </c>
      <c r="F892" s="136">
        <v>1</v>
      </c>
      <c r="G892" s="133">
        <v>19.2</v>
      </c>
      <c r="H892" s="149"/>
      <c r="I892" s="21"/>
      <c r="J892" s="21"/>
      <c r="K892" s="21"/>
      <c r="L892" s="21"/>
      <c r="M892" s="21"/>
      <c r="N892" s="21"/>
      <c r="O892" s="21"/>
      <c r="P892" s="21"/>
    </row>
    <row r="893" spans="1:16" s="6" customFormat="1" ht="13.5" customHeight="1">
      <c r="A893" s="14">
        <v>61</v>
      </c>
      <c r="B893" s="134" t="s">
        <v>1191</v>
      </c>
      <c r="C893" s="18">
        <v>41919</v>
      </c>
      <c r="D893" s="24" t="s">
        <v>1115</v>
      </c>
      <c r="E893" s="136">
        <v>1</v>
      </c>
      <c r="F893" s="136">
        <v>1</v>
      </c>
      <c r="G893" s="133">
        <v>31</v>
      </c>
      <c r="H893" s="149"/>
      <c r="I893" s="21"/>
      <c r="J893" s="21"/>
      <c r="K893" s="21"/>
      <c r="L893" s="21"/>
      <c r="M893" s="21"/>
      <c r="N893" s="21"/>
      <c r="O893" s="21"/>
      <c r="P893" s="21"/>
    </row>
    <row r="894" spans="1:16" s="6" customFormat="1" ht="13.5" customHeight="1">
      <c r="A894" s="14">
        <v>62</v>
      </c>
      <c r="B894" s="134" t="s">
        <v>1192</v>
      </c>
      <c r="C894" s="18">
        <v>41919</v>
      </c>
      <c r="D894" s="24" t="s">
        <v>1115</v>
      </c>
      <c r="E894" s="136">
        <v>2</v>
      </c>
      <c r="F894" s="136">
        <v>2</v>
      </c>
      <c r="G894" s="133">
        <v>33.7</v>
      </c>
      <c r="H894" s="149"/>
      <c r="I894" s="21"/>
      <c r="J894" s="21"/>
      <c r="K894" s="21"/>
      <c r="L894" s="21"/>
      <c r="M894" s="21"/>
      <c r="N894" s="21"/>
      <c r="O894" s="21"/>
      <c r="P894" s="21"/>
    </row>
    <row r="895" spans="1:16" s="6" customFormat="1" ht="13.5" customHeight="1">
      <c r="A895" s="14">
        <v>63</v>
      </c>
      <c r="B895" s="134" t="s">
        <v>1191</v>
      </c>
      <c r="C895" s="18">
        <v>41919</v>
      </c>
      <c r="D895" s="24" t="s">
        <v>1115</v>
      </c>
      <c r="E895" s="5">
        <v>1</v>
      </c>
      <c r="F895" s="5">
        <v>1</v>
      </c>
      <c r="G895" s="133">
        <v>39.9</v>
      </c>
      <c r="H895" s="149"/>
      <c r="I895" s="21"/>
      <c r="J895" s="21"/>
      <c r="K895" s="21"/>
      <c r="L895" s="21"/>
      <c r="M895" s="21"/>
      <c r="N895" s="21"/>
      <c r="O895" s="21"/>
      <c r="P895" s="21"/>
    </row>
    <row r="896" spans="1:16" s="6" customFormat="1" ht="13.5" customHeight="1">
      <c r="A896" s="14">
        <v>64</v>
      </c>
      <c r="B896" s="134" t="s">
        <v>1193</v>
      </c>
      <c r="C896" s="18">
        <v>41919</v>
      </c>
      <c r="D896" s="24" t="s">
        <v>1115</v>
      </c>
      <c r="E896" s="136">
        <v>1</v>
      </c>
      <c r="F896" s="136">
        <v>1</v>
      </c>
      <c r="G896" s="133">
        <v>40.2</v>
      </c>
      <c r="H896" s="149"/>
      <c r="I896" s="21"/>
      <c r="J896" s="21"/>
      <c r="K896" s="21"/>
      <c r="L896" s="21"/>
      <c r="M896" s="21"/>
      <c r="N896" s="21"/>
      <c r="O896" s="21"/>
      <c r="P896" s="21"/>
    </row>
    <row r="897" spans="1:16" s="6" customFormat="1" ht="13.5" customHeight="1">
      <c r="A897" s="14">
        <v>65</v>
      </c>
      <c r="B897" s="134" t="s">
        <v>1194</v>
      </c>
      <c r="C897" s="23">
        <v>41922</v>
      </c>
      <c r="D897" s="5" t="s">
        <v>122</v>
      </c>
      <c r="E897" s="136">
        <v>1</v>
      </c>
      <c r="F897" s="136">
        <v>1</v>
      </c>
      <c r="G897" s="133">
        <v>34.7</v>
      </c>
      <c r="H897" s="149"/>
      <c r="I897" s="21"/>
      <c r="J897" s="21"/>
      <c r="K897" s="21"/>
      <c r="L897" s="21"/>
      <c r="M897" s="21"/>
      <c r="N897" s="21"/>
      <c r="O897" s="21"/>
      <c r="P897" s="21"/>
    </row>
    <row r="898" spans="1:16" s="6" customFormat="1" ht="13.5" customHeight="1">
      <c r="A898" s="14">
        <v>66</v>
      </c>
      <c r="B898" s="134" t="s">
        <v>1195</v>
      </c>
      <c r="C898" s="23">
        <v>41922</v>
      </c>
      <c r="D898" s="5" t="s">
        <v>122</v>
      </c>
      <c r="E898" s="136">
        <v>5</v>
      </c>
      <c r="F898" s="136">
        <v>5</v>
      </c>
      <c r="G898" s="133">
        <v>60.2</v>
      </c>
      <c r="H898" s="149"/>
      <c r="I898" s="21"/>
      <c r="J898" s="21"/>
      <c r="K898" s="21"/>
      <c r="L898" s="21"/>
      <c r="M898" s="21"/>
      <c r="N898" s="21"/>
      <c r="O898" s="21"/>
      <c r="P898" s="21"/>
    </row>
    <row r="899" spans="1:16" s="6" customFormat="1" ht="13.5" customHeight="1">
      <c r="A899" s="14">
        <v>67</v>
      </c>
      <c r="B899" s="134" t="s">
        <v>1196</v>
      </c>
      <c r="C899" s="23">
        <v>41759</v>
      </c>
      <c r="D899" s="5" t="s">
        <v>1197</v>
      </c>
      <c r="E899" s="136">
        <v>5</v>
      </c>
      <c r="F899" s="136">
        <v>5</v>
      </c>
      <c r="G899" s="133">
        <v>35.6</v>
      </c>
      <c r="H899" s="149"/>
      <c r="I899" s="21"/>
      <c r="J899" s="21"/>
      <c r="K899" s="21"/>
      <c r="L899" s="21"/>
      <c r="M899" s="21"/>
      <c r="N899" s="21"/>
      <c r="O899" s="21"/>
      <c r="P899" s="21"/>
    </row>
    <row r="900" spans="1:16" s="6" customFormat="1" ht="13.5" customHeight="1">
      <c r="A900" s="14">
        <v>68</v>
      </c>
      <c r="B900" s="134" t="s">
        <v>1198</v>
      </c>
      <c r="C900" s="23">
        <v>41759</v>
      </c>
      <c r="D900" s="5" t="s">
        <v>1197</v>
      </c>
      <c r="E900" s="136">
        <v>3</v>
      </c>
      <c r="F900" s="136">
        <v>3</v>
      </c>
      <c r="G900" s="133">
        <v>35</v>
      </c>
      <c r="H900" s="149"/>
      <c r="I900" s="21"/>
      <c r="J900" s="21"/>
      <c r="K900" s="21"/>
      <c r="L900" s="21"/>
      <c r="M900" s="21"/>
      <c r="N900" s="21"/>
      <c r="O900" s="21"/>
      <c r="P900" s="21"/>
    </row>
    <row r="901" spans="1:16" s="6" customFormat="1" ht="13.5" customHeight="1">
      <c r="A901" s="14">
        <v>69</v>
      </c>
      <c r="B901" s="134" t="s">
        <v>1199</v>
      </c>
      <c r="C901" s="23">
        <v>41759</v>
      </c>
      <c r="D901" s="5" t="s">
        <v>1197</v>
      </c>
      <c r="E901" s="136">
        <v>1</v>
      </c>
      <c r="F901" s="136">
        <v>1</v>
      </c>
      <c r="G901" s="133">
        <v>35</v>
      </c>
      <c r="H901" s="149"/>
      <c r="I901" s="21"/>
      <c r="J901" s="21"/>
      <c r="K901" s="21"/>
      <c r="L901" s="21"/>
      <c r="M901" s="21"/>
      <c r="N901" s="21"/>
      <c r="O901" s="21"/>
      <c r="P901" s="21"/>
    </row>
    <row r="902" spans="1:16" s="6" customFormat="1" ht="13.5" customHeight="1">
      <c r="A902" s="14">
        <v>70</v>
      </c>
      <c r="B902" s="138" t="s">
        <v>1200</v>
      </c>
      <c r="C902" s="23">
        <v>41729</v>
      </c>
      <c r="D902" s="5" t="s">
        <v>1201</v>
      </c>
      <c r="E902" s="136">
        <v>7</v>
      </c>
      <c r="F902" s="136">
        <v>7</v>
      </c>
      <c r="G902" s="133">
        <v>46.9</v>
      </c>
      <c r="H902" s="149"/>
      <c r="I902" s="21"/>
      <c r="J902" s="21"/>
      <c r="K902" s="21"/>
      <c r="L902" s="21"/>
      <c r="M902" s="21"/>
      <c r="N902" s="21"/>
      <c r="O902" s="21"/>
      <c r="P902" s="21"/>
    </row>
    <row r="903" spans="1:16" s="6" customFormat="1" ht="13.5" customHeight="1">
      <c r="A903" s="14">
        <v>71</v>
      </c>
      <c r="B903" s="134" t="s">
        <v>1202</v>
      </c>
      <c r="C903" s="23">
        <v>41872</v>
      </c>
      <c r="D903" s="5" t="s">
        <v>1203</v>
      </c>
      <c r="E903" s="136">
        <v>1</v>
      </c>
      <c r="F903" s="136">
        <v>1</v>
      </c>
      <c r="G903" s="133">
        <v>32.4</v>
      </c>
      <c r="H903" s="149"/>
      <c r="I903" s="21"/>
      <c r="J903" s="21"/>
      <c r="K903" s="21"/>
      <c r="L903" s="21"/>
      <c r="M903" s="21"/>
      <c r="N903" s="21"/>
      <c r="O903" s="21"/>
      <c r="P903" s="21"/>
    </row>
    <row r="904" spans="1:16" s="6" customFormat="1" ht="13.5" customHeight="1">
      <c r="A904" s="14">
        <v>72</v>
      </c>
      <c r="B904" s="134" t="s">
        <v>1204</v>
      </c>
      <c r="C904" s="23">
        <v>41872</v>
      </c>
      <c r="D904" s="5" t="s">
        <v>1203</v>
      </c>
      <c r="E904" s="136">
        <v>2</v>
      </c>
      <c r="F904" s="136">
        <v>2</v>
      </c>
      <c r="G904" s="133">
        <v>48.4</v>
      </c>
      <c r="H904" s="149"/>
      <c r="I904" s="21"/>
      <c r="J904" s="21"/>
      <c r="K904" s="21"/>
      <c r="L904" s="21"/>
      <c r="M904" s="21"/>
      <c r="N904" s="21"/>
      <c r="O904" s="21"/>
      <c r="P904" s="21"/>
    </row>
    <row r="905" spans="1:16" s="6" customFormat="1" ht="13.5" customHeight="1">
      <c r="A905" s="14">
        <v>73</v>
      </c>
      <c r="B905" s="134" t="s">
        <v>1205</v>
      </c>
      <c r="C905" s="23">
        <v>41872</v>
      </c>
      <c r="D905" s="5" t="s">
        <v>1203</v>
      </c>
      <c r="E905" s="136">
        <v>1</v>
      </c>
      <c r="F905" s="136">
        <v>1</v>
      </c>
      <c r="G905" s="133">
        <v>17.4</v>
      </c>
      <c r="H905" s="149"/>
      <c r="I905" s="21"/>
      <c r="J905" s="21"/>
      <c r="K905" s="21"/>
      <c r="L905" s="21"/>
      <c r="M905" s="21"/>
      <c r="N905" s="21"/>
      <c r="O905" s="21"/>
      <c r="P905" s="21"/>
    </row>
    <row r="906" spans="1:16" s="6" customFormat="1" ht="13.5" customHeight="1">
      <c r="A906" s="14">
        <v>74</v>
      </c>
      <c r="B906" s="134" t="s">
        <v>1206</v>
      </c>
      <c r="C906" s="23">
        <v>41872</v>
      </c>
      <c r="D906" s="5" t="s">
        <v>1203</v>
      </c>
      <c r="E906" s="136">
        <v>1</v>
      </c>
      <c r="F906" s="136">
        <v>1</v>
      </c>
      <c r="G906" s="133">
        <v>28.6</v>
      </c>
      <c r="H906" s="149"/>
      <c r="I906" s="21"/>
      <c r="J906" s="21"/>
      <c r="K906" s="21"/>
      <c r="L906" s="21"/>
      <c r="M906" s="21"/>
      <c r="N906" s="21"/>
      <c r="O906" s="21"/>
      <c r="P906" s="21"/>
    </row>
    <row r="907" spans="1:16" s="6" customFormat="1" ht="13.5" customHeight="1">
      <c r="A907" s="14">
        <v>75</v>
      </c>
      <c r="B907" s="134" t="s">
        <v>1207</v>
      </c>
      <c r="C907" s="23">
        <v>41922</v>
      </c>
      <c r="D907" s="5" t="s">
        <v>1208</v>
      </c>
      <c r="E907" s="136">
        <v>1</v>
      </c>
      <c r="F907" s="136">
        <v>1</v>
      </c>
      <c r="G907" s="133">
        <v>56.3</v>
      </c>
      <c r="H907" s="149"/>
      <c r="I907" s="21"/>
      <c r="J907" s="21"/>
      <c r="K907" s="21"/>
      <c r="L907" s="21"/>
      <c r="M907" s="21"/>
      <c r="N907" s="21"/>
      <c r="O907" s="21"/>
      <c r="P907" s="21"/>
    </row>
    <row r="908" spans="1:16" s="6" customFormat="1" ht="13.5" customHeight="1">
      <c r="A908" s="14">
        <v>76</v>
      </c>
      <c r="B908" s="134" t="s">
        <v>1260</v>
      </c>
      <c r="C908" s="23">
        <v>41908</v>
      </c>
      <c r="D908" s="14" t="s">
        <v>329</v>
      </c>
      <c r="E908" s="136">
        <v>8</v>
      </c>
      <c r="F908" s="136">
        <v>8</v>
      </c>
      <c r="G908" s="133">
        <v>59.2</v>
      </c>
      <c r="H908" s="149"/>
      <c r="I908" s="21"/>
      <c r="J908" s="21"/>
      <c r="K908" s="21"/>
      <c r="L908" s="21"/>
      <c r="M908" s="21"/>
      <c r="N908" s="21"/>
      <c r="O908" s="21"/>
      <c r="P908" s="21"/>
    </row>
    <row r="909" spans="1:16" s="6" customFormat="1" ht="13.5" customHeight="1">
      <c r="A909" s="14">
        <v>77</v>
      </c>
      <c r="B909" s="134" t="s">
        <v>1261</v>
      </c>
      <c r="C909" s="23">
        <v>41908</v>
      </c>
      <c r="D909" s="14" t="s">
        <v>329</v>
      </c>
      <c r="E909" s="136">
        <v>3</v>
      </c>
      <c r="F909" s="136">
        <v>3</v>
      </c>
      <c r="G909" s="133">
        <v>59.2</v>
      </c>
      <c r="H909" s="149"/>
      <c r="I909" s="21"/>
      <c r="J909" s="21"/>
      <c r="K909" s="21"/>
      <c r="L909" s="21"/>
      <c r="M909" s="21"/>
      <c r="N909" s="21"/>
      <c r="O909" s="21"/>
      <c r="P909" s="21"/>
    </row>
    <row r="910" spans="1:16" s="6" customFormat="1" ht="13.5" customHeight="1">
      <c r="A910" s="14">
        <v>78</v>
      </c>
      <c r="B910" s="134" t="s">
        <v>1262</v>
      </c>
      <c r="C910" s="23">
        <v>41872</v>
      </c>
      <c r="D910" s="14" t="s">
        <v>1209</v>
      </c>
      <c r="E910" s="136">
        <v>5</v>
      </c>
      <c r="F910" s="136">
        <v>5</v>
      </c>
      <c r="G910" s="133">
        <v>45.1</v>
      </c>
      <c r="H910" s="149"/>
      <c r="I910" s="21"/>
      <c r="J910" s="21"/>
      <c r="K910" s="21"/>
      <c r="L910" s="21"/>
      <c r="M910" s="21"/>
      <c r="N910" s="21"/>
      <c r="O910" s="21"/>
      <c r="P910" s="21"/>
    </row>
    <row r="911" spans="1:16" s="6" customFormat="1" ht="13.5" customHeight="1">
      <c r="A911" s="14">
        <v>79</v>
      </c>
      <c r="B911" s="134" t="s">
        <v>1263</v>
      </c>
      <c r="C911" s="23">
        <v>41872</v>
      </c>
      <c r="D911" s="14" t="s">
        <v>1209</v>
      </c>
      <c r="E911" s="136">
        <v>4</v>
      </c>
      <c r="F911" s="136">
        <v>4</v>
      </c>
      <c r="G911" s="133">
        <v>43.4</v>
      </c>
      <c r="H911" s="149"/>
      <c r="I911" s="21"/>
      <c r="J911" s="21"/>
      <c r="K911" s="21"/>
      <c r="L911" s="21"/>
      <c r="M911" s="21"/>
      <c r="N911" s="21"/>
      <c r="O911" s="21"/>
      <c r="P911" s="21"/>
    </row>
    <row r="912" spans="1:16" s="6" customFormat="1" ht="13.5" customHeight="1">
      <c r="A912" s="14">
        <v>80</v>
      </c>
      <c r="B912" s="134" t="s">
        <v>1264</v>
      </c>
      <c r="C912" s="23">
        <v>41759</v>
      </c>
      <c r="D912" s="95" t="s">
        <v>1100</v>
      </c>
      <c r="E912" s="136">
        <v>1</v>
      </c>
      <c r="F912" s="136">
        <v>1</v>
      </c>
      <c r="G912" s="133">
        <v>62.9</v>
      </c>
      <c r="H912" s="149"/>
      <c r="I912" s="21"/>
      <c r="J912" s="21"/>
      <c r="K912" s="21"/>
      <c r="L912" s="21"/>
      <c r="M912" s="21"/>
      <c r="N912" s="21"/>
      <c r="O912" s="21"/>
      <c r="P912" s="21"/>
    </row>
    <row r="913" spans="1:16" s="6" customFormat="1" ht="13.5" customHeight="1">
      <c r="A913" s="14">
        <v>81</v>
      </c>
      <c r="B913" s="138" t="s">
        <v>1210</v>
      </c>
      <c r="C913" s="23">
        <v>41729</v>
      </c>
      <c r="D913" s="17" t="s">
        <v>1109</v>
      </c>
      <c r="E913" s="136">
        <v>2</v>
      </c>
      <c r="F913" s="136">
        <v>2</v>
      </c>
      <c r="G913" s="133">
        <v>34</v>
      </c>
      <c r="H913" s="149"/>
      <c r="I913" s="21"/>
      <c r="J913" s="21"/>
      <c r="K913" s="21"/>
      <c r="L913" s="21"/>
      <c r="M913" s="21"/>
      <c r="N913" s="21"/>
      <c r="O913" s="21"/>
      <c r="P913" s="21"/>
    </row>
    <row r="914" spans="1:16" s="6" customFormat="1" ht="13.5" customHeight="1">
      <c r="A914" s="14">
        <v>82</v>
      </c>
      <c r="B914" s="138" t="s">
        <v>1211</v>
      </c>
      <c r="C914" s="23">
        <v>41729</v>
      </c>
      <c r="D914" s="17" t="s">
        <v>1109</v>
      </c>
      <c r="E914" s="136">
        <v>3</v>
      </c>
      <c r="F914" s="136">
        <v>3</v>
      </c>
      <c r="G914" s="133">
        <v>34</v>
      </c>
      <c r="H914" s="149"/>
      <c r="I914" s="21"/>
      <c r="J914" s="21"/>
      <c r="K914" s="21"/>
      <c r="L914" s="21"/>
      <c r="M914" s="21"/>
      <c r="N914" s="21"/>
      <c r="O914" s="21"/>
      <c r="P914" s="21"/>
    </row>
    <row r="915" spans="1:16" s="6" customFormat="1" ht="13.5" customHeight="1">
      <c r="A915" s="14">
        <v>83</v>
      </c>
      <c r="B915" s="134" t="s">
        <v>1096</v>
      </c>
      <c r="C915" s="126">
        <v>41922</v>
      </c>
      <c r="D915" s="127" t="s">
        <v>1113</v>
      </c>
      <c r="E915" s="136">
        <v>4</v>
      </c>
      <c r="F915" s="136">
        <v>4</v>
      </c>
      <c r="G915" s="133">
        <v>27.9</v>
      </c>
      <c r="H915" s="149"/>
      <c r="I915" s="21"/>
      <c r="J915" s="21"/>
      <c r="K915" s="21"/>
      <c r="L915" s="21"/>
      <c r="M915" s="21"/>
      <c r="N915" s="21"/>
      <c r="O915" s="21"/>
      <c r="P915" s="21"/>
    </row>
    <row r="916" spans="1:16" s="6" customFormat="1" ht="13.5" customHeight="1">
      <c r="A916" s="14">
        <v>84</v>
      </c>
      <c r="B916" s="134" t="s">
        <v>1096</v>
      </c>
      <c r="C916" s="126">
        <v>41922</v>
      </c>
      <c r="D916" s="127" t="s">
        <v>1113</v>
      </c>
      <c r="E916" s="136">
        <v>3</v>
      </c>
      <c r="F916" s="136">
        <v>3</v>
      </c>
      <c r="G916" s="133">
        <v>15</v>
      </c>
      <c r="H916" s="149"/>
      <c r="I916" s="21"/>
      <c r="J916" s="21"/>
      <c r="K916" s="21"/>
      <c r="L916" s="21"/>
      <c r="M916" s="21"/>
      <c r="N916" s="21"/>
      <c r="O916" s="21"/>
      <c r="P916" s="21"/>
    </row>
    <row r="917" spans="1:16" s="6" customFormat="1" ht="13.5" customHeight="1">
      <c r="A917" s="14">
        <v>85</v>
      </c>
      <c r="B917" s="134" t="s">
        <v>1212</v>
      </c>
      <c r="C917" s="23">
        <v>41872</v>
      </c>
      <c r="D917" s="16" t="s">
        <v>1114</v>
      </c>
      <c r="E917" s="136">
        <v>4</v>
      </c>
      <c r="F917" s="136">
        <v>4</v>
      </c>
      <c r="G917" s="133">
        <v>46.7</v>
      </c>
      <c r="H917" s="149"/>
      <c r="I917" s="21"/>
      <c r="J917" s="21"/>
      <c r="K917" s="21"/>
      <c r="L917" s="21"/>
      <c r="M917" s="21"/>
      <c r="N917" s="21"/>
      <c r="O917" s="21"/>
      <c r="P917" s="21"/>
    </row>
    <row r="918" spans="1:16" s="6" customFormat="1" ht="13.5" customHeight="1">
      <c r="A918" s="14">
        <v>86</v>
      </c>
      <c r="B918" s="134" t="s">
        <v>1213</v>
      </c>
      <c r="C918" s="23">
        <v>41872</v>
      </c>
      <c r="D918" s="16" t="s">
        <v>1083</v>
      </c>
      <c r="E918" s="136">
        <v>1</v>
      </c>
      <c r="F918" s="136">
        <v>1</v>
      </c>
      <c r="G918" s="133">
        <v>45.6</v>
      </c>
      <c r="H918" s="149"/>
      <c r="I918" s="21"/>
      <c r="J918" s="21"/>
      <c r="K918" s="21"/>
      <c r="L918" s="21"/>
      <c r="M918" s="21"/>
      <c r="N918" s="21"/>
      <c r="O918" s="21"/>
      <c r="P918" s="21"/>
    </row>
    <row r="919" spans="1:16" s="6" customFormat="1" ht="13.5" customHeight="1">
      <c r="A919" s="14">
        <v>87</v>
      </c>
      <c r="B919" s="134" t="s">
        <v>1214</v>
      </c>
      <c r="C919" s="23">
        <v>41759</v>
      </c>
      <c r="D919" s="16" t="s">
        <v>1215</v>
      </c>
      <c r="E919" s="136">
        <v>1</v>
      </c>
      <c r="F919" s="136">
        <v>1</v>
      </c>
      <c r="G919" s="133">
        <v>148.8</v>
      </c>
      <c r="H919" s="149"/>
      <c r="I919" s="21"/>
      <c r="J919" s="21"/>
      <c r="K919" s="21"/>
      <c r="L919" s="21"/>
      <c r="M919" s="21"/>
      <c r="N919" s="21"/>
      <c r="O919" s="21"/>
      <c r="P919" s="21"/>
    </row>
    <row r="920" spans="1:16" s="6" customFormat="1" ht="13.5" customHeight="1">
      <c r="A920" s="14">
        <v>88</v>
      </c>
      <c r="B920" s="134" t="s">
        <v>1216</v>
      </c>
      <c r="C920" s="23">
        <v>41759</v>
      </c>
      <c r="D920" s="16" t="s">
        <v>1215</v>
      </c>
      <c r="E920" s="136">
        <v>1</v>
      </c>
      <c r="F920" s="136">
        <v>1</v>
      </c>
      <c r="G920" s="133">
        <v>23.1</v>
      </c>
      <c r="H920" s="149"/>
      <c r="I920" s="21"/>
      <c r="J920" s="21"/>
      <c r="K920" s="21"/>
      <c r="L920" s="21"/>
      <c r="M920" s="21"/>
      <c r="N920" s="21"/>
      <c r="O920" s="21"/>
      <c r="P920" s="21"/>
    </row>
    <row r="921" spans="1:16" s="6" customFormat="1" ht="13.5" customHeight="1">
      <c r="A921" s="14">
        <v>89</v>
      </c>
      <c r="B921" s="134" t="s">
        <v>1217</v>
      </c>
      <c r="C921" s="23">
        <v>41919</v>
      </c>
      <c r="D921" s="16" t="s">
        <v>1218</v>
      </c>
      <c r="E921" s="136">
        <v>3</v>
      </c>
      <c r="F921" s="136">
        <v>3</v>
      </c>
      <c r="G921" s="133">
        <v>17.4</v>
      </c>
      <c r="H921" s="149"/>
      <c r="I921" s="21"/>
      <c r="J921" s="21"/>
      <c r="K921" s="21"/>
      <c r="L921" s="21"/>
      <c r="M921" s="21"/>
      <c r="N921" s="21"/>
      <c r="O921" s="21"/>
      <c r="P921" s="21"/>
    </row>
    <row r="922" spans="1:16" s="6" customFormat="1" ht="13.5" customHeight="1">
      <c r="A922" s="14">
        <v>90</v>
      </c>
      <c r="B922" s="134" t="s">
        <v>1219</v>
      </c>
      <c r="C922" s="23">
        <v>41908</v>
      </c>
      <c r="D922" s="17" t="s">
        <v>696</v>
      </c>
      <c r="E922" s="136">
        <v>2</v>
      </c>
      <c r="F922" s="136">
        <v>2</v>
      </c>
      <c r="G922" s="133">
        <v>17.3</v>
      </c>
      <c r="H922" s="149"/>
      <c r="I922" s="21"/>
      <c r="J922" s="21"/>
      <c r="K922" s="21"/>
      <c r="L922" s="21"/>
      <c r="M922" s="21"/>
      <c r="N922" s="21"/>
      <c r="O922" s="21"/>
      <c r="P922" s="21"/>
    </row>
    <row r="923" spans="1:16" s="6" customFormat="1" ht="13.5" customHeight="1">
      <c r="A923" s="14">
        <v>91</v>
      </c>
      <c r="B923" s="138" t="s">
        <v>1220</v>
      </c>
      <c r="C923" s="23">
        <v>41729</v>
      </c>
      <c r="D923" s="17" t="s">
        <v>1175</v>
      </c>
      <c r="E923" s="136">
        <v>1</v>
      </c>
      <c r="F923" s="136">
        <v>1</v>
      </c>
      <c r="G923" s="133">
        <v>38.5</v>
      </c>
      <c r="H923" s="149"/>
      <c r="I923" s="21"/>
      <c r="J923" s="21"/>
      <c r="K923" s="21"/>
      <c r="L923" s="21"/>
      <c r="M923" s="21"/>
      <c r="N923" s="21"/>
      <c r="O923" s="21"/>
      <c r="P923" s="21"/>
    </row>
    <row r="924" spans="1:16" s="6" customFormat="1" ht="13.5" customHeight="1">
      <c r="A924" s="14">
        <v>92</v>
      </c>
      <c r="B924" s="138" t="s">
        <v>1221</v>
      </c>
      <c r="C924" s="23">
        <v>41729</v>
      </c>
      <c r="D924" s="17" t="s">
        <v>1175</v>
      </c>
      <c r="E924" s="136">
        <v>1</v>
      </c>
      <c r="F924" s="136">
        <v>1</v>
      </c>
      <c r="G924" s="133">
        <v>59.3</v>
      </c>
      <c r="H924" s="149"/>
      <c r="I924" s="21"/>
      <c r="J924" s="21"/>
      <c r="K924" s="21"/>
      <c r="L924" s="21"/>
      <c r="M924" s="21"/>
      <c r="N924" s="21"/>
      <c r="O924" s="21"/>
      <c r="P924" s="21"/>
    </row>
    <row r="925" spans="1:16" s="6" customFormat="1" ht="13.5" customHeight="1">
      <c r="A925" s="14">
        <v>93</v>
      </c>
      <c r="B925" s="138" t="s">
        <v>1222</v>
      </c>
      <c r="C925" s="23">
        <v>41729</v>
      </c>
      <c r="D925" s="17" t="s">
        <v>1175</v>
      </c>
      <c r="E925" s="136">
        <v>4</v>
      </c>
      <c r="F925" s="136">
        <v>4</v>
      </c>
      <c r="G925" s="133">
        <v>27.6</v>
      </c>
      <c r="H925" s="149"/>
      <c r="I925" s="21"/>
      <c r="J925" s="21"/>
      <c r="K925" s="21"/>
      <c r="L925" s="21"/>
      <c r="M925" s="21"/>
      <c r="N925" s="21"/>
      <c r="O925" s="21"/>
      <c r="P925" s="21"/>
    </row>
    <row r="926" spans="1:16" s="6" customFormat="1" ht="13.5" customHeight="1">
      <c r="A926" s="14">
        <v>94</v>
      </c>
      <c r="B926" s="138" t="s">
        <v>1223</v>
      </c>
      <c r="C926" s="23">
        <v>41729</v>
      </c>
      <c r="D926" s="17" t="s">
        <v>1175</v>
      </c>
      <c r="E926" s="136">
        <v>1</v>
      </c>
      <c r="F926" s="136">
        <v>1</v>
      </c>
      <c r="G926" s="133">
        <v>14.7</v>
      </c>
      <c r="H926" s="149"/>
      <c r="I926" s="21"/>
      <c r="J926" s="21"/>
      <c r="K926" s="21"/>
      <c r="L926" s="21"/>
      <c r="M926" s="21"/>
      <c r="N926" s="21"/>
      <c r="O926" s="21"/>
      <c r="P926" s="21"/>
    </row>
    <row r="927" spans="1:16" s="6" customFormat="1" ht="13.5" customHeight="1">
      <c r="A927" s="14">
        <v>95</v>
      </c>
      <c r="B927" s="22" t="s">
        <v>1224</v>
      </c>
      <c r="C927" s="18">
        <v>41614</v>
      </c>
      <c r="D927" s="24" t="s">
        <v>760</v>
      </c>
      <c r="E927" s="136">
        <v>1</v>
      </c>
      <c r="F927" s="136">
        <v>1</v>
      </c>
      <c r="G927" s="133">
        <v>23</v>
      </c>
      <c r="H927" s="149"/>
      <c r="I927" s="21"/>
      <c r="J927" s="21"/>
      <c r="K927" s="21"/>
      <c r="L927" s="21"/>
      <c r="M927" s="21"/>
      <c r="N927" s="21"/>
      <c r="O927" s="21"/>
      <c r="P927" s="21"/>
    </row>
    <row r="928" spans="1:16" s="6" customFormat="1" ht="13.5" customHeight="1">
      <c r="A928" s="14">
        <v>96</v>
      </c>
      <c r="B928" s="22" t="s">
        <v>1225</v>
      </c>
      <c r="C928" s="18">
        <v>41614</v>
      </c>
      <c r="D928" s="24" t="s">
        <v>760</v>
      </c>
      <c r="E928" s="136">
        <v>1</v>
      </c>
      <c r="F928" s="136">
        <v>1</v>
      </c>
      <c r="G928" s="133">
        <v>32.6</v>
      </c>
      <c r="H928" s="149"/>
      <c r="I928" s="21"/>
      <c r="J928" s="21"/>
      <c r="K928" s="21"/>
      <c r="L928" s="21"/>
      <c r="M928" s="21"/>
      <c r="N928" s="21"/>
      <c r="O928" s="21"/>
      <c r="P928" s="21"/>
    </row>
    <row r="929" spans="1:16" s="6" customFormat="1" ht="13.5" customHeight="1">
      <c r="A929" s="14">
        <v>97</v>
      </c>
      <c r="B929" s="22" t="s">
        <v>1226</v>
      </c>
      <c r="C929" s="18">
        <v>41614</v>
      </c>
      <c r="D929" s="24" t="s">
        <v>760</v>
      </c>
      <c r="E929" s="136">
        <v>1</v>
      </c>
      <c r="F929" s="136">
        <v>1</v>
      </c>
      <c r="G929" s="133">
        <v>35.3</v>
      </c>
      <c r="H929" s="149"/>
      <c r="I929" s="21"/>
      <c r="J929" s="21"/>
      <c r="K929" s="21"/>
      <c r="L929" s="21"/>
      <c r="M929" s="21"/>
      <c r="N929" s="21"/>
      <c r="O929" s="21"/>
      <c r="P929" s="21"/>
    </row>
    <row r="930" spans="1:16" s="6" customFormat="1" ht="13.5" customHeight="1">
      <c r="A930" s="14">
        <v>98</v>
      </c>
      <c r="B930" s="22" t="s">
        <v>1227</v>
      </c>
      <c r="C930" s="18">
        <v>41614</v>
      </c>
      <c r="D930" s="24" t="s">
        <v>760</v>
      </c>
      <c r="E930" s="136">
        <v>1</v>
      </c>
      <c r="F930" s="136">
        <v>1</v>
      </c>
      <c r="G930" s="133">
        <v>36.3</v>
      </c>
      <c r="H930" s="149"/>
      <c r="I930" s="21"/>
      <c r="J930" s="21"/>
      <c r="K930" s="21"/>
      <c r="L930" s="21"/>
      <c r="M930" s="21"/>
      <c r="N930" s="21"/>
      <c r="O930" s="21"/>
      <c r="P930" s="21"/>
    </row>
    <row r="931" spans="1:16" s="6" customFormat="1" ht="13.5" customHeight="1">
      <c r="A931" s="14">
        <v>99</v>
      </c>
      <c r="B931" s="22" t="s">
        <v>1228</v>
      </c>
      <c r="C931" s="18">
        <v>41614</v>
      </c>
      <c r="D931" s="24" t="s">
        <v>760</v>
      </c>
      <c r="E931" s="136">
        <v>1</v>
      </c>
      <c r="F931" s="136">
        <v>1</v>
      </c>
      <c r="G931" s="133">
        <v>43.9</v>
      </c>
      <c r="H931" s="149"/>
      <c r="I931" s="21"/>
      <c r="J931" s="21"/>
      <c r="K931" s="21"/>
      <c r="L931" s="21"/>
      <c r="M931" s="21"/>
      <c r="N931" s="21"/>
      <c r="O931" s="21"/>
      <c r="P931" s="21"/>
    </row>
    <row r="932" spans="1:16" s="6" customFormat="1" ht="13.5" customHeight="1">
      <c r="A932" s="14">
        <v>100</v>
      </c>
      <c r="B932" s="22" t="s">
        <v>1229</v>
      </c>
      <c r="C932" s="18">
        <v>41614</v>
      </c>
      <c r="D932" s="24" t="s">
        <v>760</v>
      </c>
      <c r="E932" s="136">
        <v>1</v>
      </c>
      <c r="F932" s="136">
        <v>1</v>
      </c>
      <c r="G932" s="133">
        <v>45.2</v>
      </c>
      <c r="H932" s="149"/>
      <c r="I932" s="21"/>
      <c r="J932" s="21"/>
      <c r="K932" s="21"/>
      <c r="L932" s="21"/>
      <c r="M932" s="21"/>
      <c r="N932" s="21"/>
      <c r="O932" s="21"/>
      <c r="P932" s="21"/>
    </row>
    <row r="933" spans="1:16" s="6" customFormat="1" ht="13.5" customHeight="1">
      <c r="A933" s="14">
        <v>101</v>
      </c>
      <c r="B933" s="22" t="s">
        <v>1230</v>
      </c>
      <c r="C933" s="18">
        <v>41614</v>
      </c>
      <c r="D933" s="24" t="s">
        <v>760</v>
      </c>
      <c r="E933" s="136">
        <v>1</v>
      </c>
      <c r="F933" s="136">
        <v>1</v>
      </c>
      <c r="G933" s="133">
        <v>53.1</v>
      </c>
      <c r="H933" s="149"/>
      <c r="I933" s="21"/>
      <c r="J933" s="21"/>
      <c r="K933" s="21"/>
      <c r="L933" s="21"/>
      <c r="M933" s="21"/>
      <c r="N933" s="21"/>
      <c r="O933" s="21"/>
      <c r="P933" s="21"/>
    </row>
    <row r="934" spans="1:16" s="6" customFormat="1" ht="13.5" customHeight="1">
      <c r="A934" s="14">
        <v>102</v>
      </c>
      <c r="B934" s="134" t="s">
        <v>1231</v>
      </c>
      <c r="C934" s="23">
        <v>41824</v>
      </c>
      <c r="D934" s="17" t="s">
        <v>894</v>
      </c>
      <c r="E934" s="136">
        <v>2</v>
      </c>
      <c r="F934" s="136">
        <v>2</v>
      </c>
      <c r="G934" s="133">
        <v>33.6</v>
      </c>
      <c r="H934" s="149"/>
      <c r="I934" s="21"/>
      <c r="J934" s="21"/>
      <c r="K934" s="21"/>
      <c r="L934" s="21"/>
      <c r="M934" s="21"/>
      <c r="N934" s="21"/>
      <c r="O934" s="21"/>
      <c r="P934" s="21"/>
    </row>
    <row r="935" spans="1:16" s="6" customFormat="1" ht="13.5" customHeight="1">
      <c r="A935" s="14">
        <v>103</v>
      </c>
      <c r="B935" s="134" t="s">
        <v>1232</v>
      </c>
      <c r="C935" s="23">
        <v>41824</v>
      </c>
      <c r="D935" s="17" t="s">
        <v>894</v>
      </c>
      <c r="E935" s="136">
        <v>2</v>
      </c>
      <c r="F935" s="136">
        <v>2</v>
      </c>
      <c r="G935" s="133">
        <v>29.5</v>
      </c>
      <c r="H935" s="149"/>
      <c r="I935" s="21"/>
      <c r="J935" s="21"/>
      <c r="K935" s="21"/>
      <c r="L935" s="21"/>
      <c r="M935" s="21"/>
      <c r="N935" s="21"/>
      <c r="O935" s="21"/>
      <c r="P935" s="21"/>
    </row>
    <row r="936" spans="1:16" s="6" customFormat="1" ht="13.5" customHeight="1">
      <c r="A936" s="14">
        <v>104</v>
      </c>
      <c r="B936" s="134" t="s">
        <v>1233</v>
      </c>
      <c r="C936" s="23">
        <v>41824</v>
      </c>
      <c r="D936" s="17" t="s">
        <v>894</v>
      </c>
      <c r="E936" s="136">
        <v>3</v>
      </c>
      <c r="F936" s="136">
        <v>3</v>
      </c>
      <c r="G936" s="133">
        <v>19.9</v>
      </c>
      <c r="H936" s="149"/>
      <c r="I936" s="21"/>
      <c r="J936" s="21"/>
      <c r="K936" s="21"/>
      <c r="L936" s="21"/>
      <c r="M936" s="21"/>
      <c r="N936" s="21"/>
      <c r="O936" s="21"/>
      <c r="P936" s="21"/>
    </row>
    <row r="937" spans="1:16" s="6" customFormat="1" ht="13.5" customHeight="1">
      <c r="A937" s="14">
        <v>105</v>
      </c>
      <c r="B937" s="137" t="s">
        <v>1234</v>
      </c>
      <c r="C937" s="23">
        <v>42256</v>
      </c>
      <c r="D937" s="17" t="s">
        <v>941</v>
      </c>
      <c r="E937" s="136">
        <v>3</v>
      </c>
      <c r="F937" s="136">
        <v>3</v>
      </c>
      <c r="G937" s="133">
        <v>36.4</v>
      </c>
      <c r="H937" s="149"/>
      <c r="I937" s="21"/>
      <c r="J937" s="21"/>
      <c r="K937" s="21"/>
      <c r="L937" s="21"/>
      <c r="M937" s="21"/>
      <c r="N937" s="21"/>
      <c r="O937" s="21"/>
      <c r="P937" s="21"/>
    </row>
    <row r="938" spans="1:16" s="6" customFormat="1" ht="13.5" customHeight="1">
      <c r="A938" s="14">
        <v>106</v>
      </c>
      <c r="B938" s="137" t="s">
        <v>1235</v>
      </c>
      <c r="C938" s="23">
        <v>42256</v>
      </c>
      <c r="D938" s="17" t="s">
        <v>941</v>
      </c>
      <c r="E938" s="136">
        <v>2</v>
      </c>
      <c r="F938" s="136">
        <v>2</v>
      </c>
      <c r="G938" s="133">
        <v>51.6</v>
      </c>
      <c r="H938" s="149"/>
      <c r="I938" s="21"/>
      <c r="J938" s="21"/>
      <c r="K938" s="21"/>
      <c r="L938" s="21"/>
      <c r="M938" s="21"/>
      <c r="N938" s="21"/>
      <c r="O938" s="21"/>
      <c r="P938" s="21"/>
    </row>
    <row r="939" spans="1:16" s="6" customFormat="1" ht="13.5" customHeight="1">
      <c r="A939" s="14">
        <v>107</v>
      </c>
      <c r="B939" s="134" t="s">
        <v>1236</v>
      </c>
      <c r="C939" s="23">
        <v>41919</v>
      </c>
      <c r="D939" s="17" t="s">
        <v>1237</v>
      </c>
      <c r="E939" s="136">
        <v>2</v>
      </c>
      <c r="F939" s="136">
        <v>2</v>
      </c>
      <c r="G939" s="133">
        <v>38.3</v>
      </c>
      <c r="H939" s="149"/>
      <c r="I939" s="21"/>
      <c r="J939" s="21"/>
      <c r="K939" s="21"/>
      <c r="L939" s="21"/>
      <c r="M939" s="21"/>
      <c r="N939" s="21"/>
      <c r="O939" s="21"/>
      <c r="P939" s="21"/>
    </row>
    <row r="940" spans="1:16" s="6" customFormat="1" ht="13.5" customHeight="1">
      <c r="A940" s="14">
        <v>108</v>
      </c>
      <c r="B940" s="134" t="s">
        <v>1238</v>
      </c>
      <c r="C940" s="56">
        <v>41872</v>
      </c>
      <c r="D940" s="17" t="s">
        <v>424</v>
      </c>
      <c r="E940" s="136">
        <v>4</v>
      </c>
      <c r="F940" s="136">
        <v>4</v>
      </c>
      <c r="G940" s="133">
        <v>25.4</v>
      </c>
      <c r="H940" s="149"/>
      <c r="I940" s="21"/>
      <c r="J940" s="21"/>
      <c r="K940" s="21"/>
      <c r="L940" s="21"/>
      <c r="M940" s="21"/>
      <c r="N940" s="21"/>
      <c r="O940" s="21"/>
      <c r="P940" s="21"/>
    </row>
    <row r="941" spans="1:16" s="6" customFormat="1" ht="13.5" customHeight="1">
      <c r="A941" s="14">
        <v>109</v>
      </c>
      <c r="B941" s="134" t="s">
        <v>1239</v>
      </c>
      <c r="C941" s="15">
        <v>41268</v>
      </c>
      <c r="D941" s="14" t="s">
        <v>83</v>
      </c>
      <c r="E941" s="136">
        <v>1</v>
      </c>
      <c r="F941" s="136">
        <v>1</v>
      </c>
      <c r="G941" s="133">
        <v>20.3</v>
      </c>
      <c r="H941" s="149"/>
      <c r="I941" s="21"/>
      <c r="J941" s="21"/>
      <c r="K941" s="21"/>
      <c r="L941" s="21"/>
      <c r="M941" s="21"/>
      <c r="N941" s="21"/>
      <c r="O941" s="21"/>
      <c r="P941" s="21"/>
    </row>
    <row r="942" spans="1:16" s="6" customFormat="1" ht="13.5" customHeight="1">
      <c r="A942" s="14">
        <v>110</v>
      </c>
      <c r="B942" s="22" t="s">
        <v>948</v>
      </c>
      <c r="C942" s="23">
        <v>41501</v>
      </c>
      <c r="D942" s="17" t="s">
        <v>706</v>
      </c>
      <c r="E942" s="136">
        <v>1</v>
      </c>
      <c r="F942" s="136">
        <v>1</v>
      </c>
      <c r="G942" s="133">
        <v>27.5</v>
      </c>
      <c r="H942" s="149"/>
      <c r="I942" s="21"/>
      <c r="J942" s="21"/>
      <c r="K942" s="21"/>
      <c r="L942" s="21"/>
      <c r="M942" s="21"/>
      <c r="N942" s="21"/>
      <c r="O942" s="21"/>
      <c r="P942" s="21"/>
    </row>
    <row r="943" spans="1:16" s="6" customFormat="1" ht="13.5" customHeight="1">
      <c r="A943" s="14">
        <v>111</v>
      </c>
      <c r="B943" s="134" t="s">
        <v>1240</v>
      </c>
      <c r="C943" s="23">
        <v>41919</v>
      </c>
      <c r="D943" s="14" t="s">
        <v>1118</v>
      </c>
      <c r="E943" s="136">
        <v>1</v>
      </c>
      <c r="F943" s="136">
        <v>1</v>
      </c>
      <c r="G943" s="133">
        <v>28.7</v>
      </c>
      <c r="H943" s="149"/>
      <c r="I943" s="21"/>
      <c r="J943" s="21"/>
      <c r="K943" s="21"/>
      <c r="L943" s="21"/>
      <c r="M943" s="21"/>
      <c r="N943" s="21"/>
      <c r="O943" s="21"/>
      <c r="P943" s="21"/>
    </row>
    <row r="944" spans="1:16" s="6" customFormat="1" ht="13.5" customHeight="1">
      <c r="A944" s="14">
        <v>112</v>
      </c>
      <c r="B944" s="134" t="s">
        <v>1241</v>
      </c>
      <c r="C944" s="23">
        <v>41919</v>
      </c>
      <c r="D944" s="14" t="s">
        <v>1118</v>
      </c>
      <c r="E944" s="136">
        <v>2</v>
      </c>
      <c r="F944" s="136">
        <v>2</v>
      </c>
      <c r="G944" s="133">
        <v>42.4</v>
      </c>
      <c r="H944" s="149"/>
      <c r="I944" s="21"/>
      <c r="J944" s="21"/>
      <c r="K944" s="21"/>
      <c r="L944" s="21"/>
      <c r="M944" s="21"/>
      <c r="N944" s="21"/>
      <c r="O944" s="21"/>
      <c r="P944" s="21"/>
    </row>
    <row r="945" spans="1:16" s="6" customFormat="1" ht="13.5" customHeight="1">
      <c r="A945" s="14">
        <v>113</v>
      </c>
      <c r="B945" s="134" t="s">
        <v>1256</v>
      </c>
      <c r="C945" s="23">
        <v>41908</v>
      </c>
      <c r="D945" s="14" t="s">
        <v>1242</v>
      </c>
      <c r="E945" s="136">
        <v>2</v>
      </c>
      <c r="F945" s="136">
        <v>2</v>
      </c>
      <c r="G945" s="133">
        <v>28.7</v>
      </c>
      <c r="H945" s="149"/>
      <c r="I945" s="21"/>
      <c r="J945" s="21"/>
      <c r="K945" s="21"/>
      <c r="L945" s="21"/>
      <c r="M945" s="21"/>
      <c r="N945" s="21"/>
      <c r="O945" s="21"/>
      <c r="P945" s="21"/>
    </row>
    <row r="946" spans="1:16" s="6" customFormat="1" ht="13.5" customHeight="1">
      <c r="A946" s="14">
        <v>114</v>
      </c>
      <c r="B946" s="134" t="s">
        <v>1257</v>
      </c>
      <c r="C946" s="23">
        <v>41816</v>
      </c>
      <c r="D946" s="14" t="s">
        <v>1243</v>
      </c>
      <c r="E946" s="136">
        <v>3</v>
      </c>
      <c r="F946" s="136">
        <v>3</v>
      </c>
      <c r="G946" s="133">
        <v>33.6</v>
      </c>
      <c r="H946" s="149"/>
      <c r="I946" s="21"/>
      <c r="J946" s="21"/>
      <c r="K946" s="21"/>
      <c r="L946" s="21"/>
      <c r="M946" s="21"/>
      <c r="N946" s="21"/>
      <c r="O946" s="21"/>
      <c r="P946" s="21"/>
    </row>
    <row r="947" spans="1:16" s="6" customFormat="1" ht="13.5" customHeight="1">
      <c r="A947" s="14">
        <v>115</v>
      </c>
      <c r="B947" s="134" t="s">
        <v>1258</v>
      </c>
      <c r="C947" s="23">
        <v>41816</v>
      </c>
      <c r="D947" s="14" t="s">
        <v>1243</v>
      </c>
      <c r="E947" s="136">
        <v>1</v>
      </c>
      <c r="F947" s="136">
        <v>1</v>
      </c>
      <c r="G947" s="133">
        <v>17.4</v>
      </c>
      <c r="H947" s="149"/>
      <c r="I947" s="21"/>
      <c r="J947" s="21"/>
      <c r="K947" s="21"/>
      <c r="L947" s="21"/>
      <c r="M947" s="21"/>
      <c r="N947" s="21"/>
      <c r="O947" s="21"/>
      <c r="P947" s="21"/>
    </row>
    <row r="948" spans="1:16" s="6" customFormat="1" ht="13.5" customHeight="1">
      <c r="A948" s="14">
        <v>116</v>
      </c>
      <c r="B948" s="134" t="s">
        <v>1259</v>
      </c>
      <c r="C948" s="23">
        <v>41816</v>
      </c>
      <c r="D948" s="14" t="s">
        <v>1243</v>
      </c>
      <c r="E948" s="136">
        <v>7</v>
      </c>
      <c r="F948" s="136">
        <v>7</v>
      </c>
      <c r="G948" s="133">
        <v>20</v>
      </c>
      <c r="H948" s="149"/>
      <c r="I948" s="21"/>
      <c r="J948" s="21"/>
      <c r="K948" s="21"/>
      <c r="L948" s="21"/>
      <c r="M948" s="21"/>
      <c r="N948" s="21"/>
      <c r="O948" s="21"/>
      <c r="P948" s="21"/>
    </row>
    <row r="949" spans="1:16" s="6" customFormat="1" ht="13.5" customHeight="1">
      <c r="A949" s="14">
        <v>117</v>
      </c>
      <c r="B949" s="134" t="s">
        <v>1244</v>
      </c>
      <c r="C949" s="23">
        <v>41759</v>
      </c>
      <c r="D949" s="43" t="s">
        <v>140</v>
      </c>
      <c r="E949" s="136">
        <v>2</v>
      </c>
      <c r="F949" s="136">
        <v>2</v>
      </c>
      <c r="G949" s="133">
        <v>46</v>
      </c>
      <c r="H949" s="149"/>
      <c r="I949" s="21"/>
      <c r="J949" s="21"/>
      <c r="K949" s="21"/>
      <c r="L949" s="21"/>
      <c r="M949" s="21"/>
      <c r="N949" s="21"/>
      <c r="O949" s="21"/>
      <c r="P949" s="21"/>
    </row>
    <row r="950" spans="1:16" s="6" customFormat="1" ht="13.5" customHeight="1">
      <c r="A950" s="14">
        <v>118</v>
      </c>
      <c r="B950" s="22" t="s">
        <v>1245</v>
      </c>
      <c r="C950" s="23">
        <v>43146</v>
      </c>
      <c r="D950" s="43" t="s">
        <v>1246</v>
      </c>
      <c r="E950" s="136">
        <v>4</v>
      </c>
      <c r="F950" s="136">
        <v>4</v>
      </c>
      <c r="G950" s="133">
        <v>48.5</v>
      </c>
      <c r="H950" s="149"/>
      <c r="I950" s="21"/>
      <c r="J950" s="21"/>
      <c r="K950" s="21"/>
      <c r="L950" s="21"/>
      <c r="M950" s="21"/>
      <c r="N950" s="21"/>
      <c r="O950" s="21"/>
      <c r="P950" s="21"/>
    </row>
    <row r="951" spans="1:16" s="6" customFormat="1" ht="13.5" customHeight="1">
      <c r="A951" s="14">
        <v>119</v>
      </c>
      <c r="B951" s="134" t="s">
        <v>1247</v>
      </c>
      <c r="C951" s="131">
        <v>41759</v>
      </c>
      <c r="D951" s="132" t="s">
        <v>1080</v>
      </c>
      <c r="E951" s="136">
        <v>1</v>
      </c>
      <c r="F951" s="136">
        <v>1</v>
      </c>
      <c r="G951" s="133">
        <v>28.3</v>
      </c>
      <c r="H951" s="149"/>
      <c r="I951" s="21"/>
      <c r="J951" s="21"/>
      <c r="K951" s="21"/>
      <c r="L951" s="21"/>
      <c r="M951" s="21"/>
      <c r="N951" s="21"/>
      <c r="O951" s="21"/>
      <c r="P951" s="21"/>
    </row>
    <row r="952" spans="1:16" s="6" customFormat="1" ht="13.5" customHeight="1">
      <c r="A952" s="14">
        <v>120</v>
      </c>
      <c r="B952" s="134" t="s">
        <v>1248</v>
      </c>
      <c r="C952" s="131">
        <v>41919</v>
      </c>
      <c r="D952" s="132" t="s">
        <v>1249</v>
      </c>
      <c r="E952" s="136">
        <v>2</v>
      </c>
      <c r="F952" s="136">
        <v>2</v>
      </c>
      <c r="G952" s="133">
        <v>31.4</v>
      </c>
      <c r="H952" s="149"/>
      <c r="I952" s="21"/>
      <c r="J952" s="21"/>
      <c r="K952" s="21"/>
      <c r="L952" s="21"/>
      <c r="M952" s="21"/>
      <c r="N952" s="21"/>
      <c r="O952" s="21"/>
      <c r="P952" s="21"/>
    </row>
    <row r="953" spans="1:16" s="6" customFormat="1" ht="13.5" customHeight="1">
      <c r="A953" s="14">
        <v>121</v>
      </c>
      <c r="B953" s="22" t="s">
        <v>1250</v>
      </c>
      <c r="C953" s="23">
        <v>41544</v>
      </c>
      <c r="D953" s="17" t="s">
        <v>777</v>
      </c>
      <c r="E953" s="136">
        <v>3</v>
      </c>
      <c r="F953" s="136">
        <v>3</v>
      </c>
      <c r="G953" s="133">
        <v>68.2</v>
      </c>
      <c r="H953" s="149"/>
      <c r="I953" s="21"/>
      <c r="J953" s="21"/>
      <c r="K953" s="21"/>
      <c r="L953" s="21"/>
      <c r="M953" s="21"/>
      <c r="N953" s="21"/>
      <c r="O953" s="21"/>
      <c r="P953" s="21"/>
    </row>
    <row r="954" spans="1:16" s="6" customFormat="1" ht="13.5" customHeight="1">
      <c r="A954" s="14">
        <v>122</v>
      </c>
      <c r="B954" s="22" t="s">
        <v>1251</v>
      </c>
      <c r="C954" s="23">
        <v>41162</v>
      </c>
      <c r="D954" s="14" t="s">
        <v>573</v>
      </c>
      <c r="E954" s="136">
        <v>4</v>
      </c>
      <c r="F954" s="136">
        <v>4</v>
      </c>
      <c r="G954" s="133">
        <v>28.1</v>
      </c>
      <c r="H954" s="149"/>
      <c r="I954" s="21"/>
      <c r="J954" s="21"/>
      <c r="K954" s="21"/>
      <c r="L954" s="21"/>
      <c r="M954" s="21"/>
      <c r="N954" s="21"/>
      <c r="O954" s="21"/>
      <c r="P954" s="21"/>
    </row>
    <row r="955" spans="1:16" s="6" customFormat="1" ht="13.5" customHeight="1">
      <c r="A955" s="14">
        <v>123</v>
      </c>
      <c r="B955" s="134" t="s">
        <v>1252</v>
      </c>
      <c r="C955" s="131">
        <v>41872</v>
      </c>
      <c r="D955" s="132" t="s">
        <v>1079</v>
      </c>
      <c r="E955" s="136">
        <v>1</v>
      </c>
      <c r="F955" s="136">
        <v>1</v>
      </c>
      <c r="G955" s="133">
        <v>31</v>
      </c>
      <c r="H955" s="149"/>
      <c r="I955" s="21"/>
      <c r="J955" s="21"/>
      <c r="K955" s="21"/>
      <c r="L955" s="21"/>
      <c r="M955" s="21"/>
      <c r="N955" s="21"/>
      <c r="O955" s="21"/>
      <c r="P955" s="21"/>
    </row>
    <row r="956" spans="1:16" s="6" customFormat="1" ht="13.5" customHeight="1">
      <c r="A956" s="14">
        <v>124</v>
      </c>
      <c r="B956" s="134" t="s">
        <v>1253</v>
      </c>
      <c r="C956" s="131">
        <v>41872</v>
      </c>
      <c r="D956" s="132" t="s">
        <v>1254</v>
      </c>
      <c r="E956" s="136">
        <v>1</v>
      </c>
      <c r="F956" s="136">
        <v>1</v>
      </c>
      <c r="G956" s="133">
        <v>17.3</v>
      </c>
      <c r="H956" s="149"/>
      <c r="I956" s="21"/>
      <c r="J956" s="21"/>
      <c r="K956" s="21"/>
      <c r="L956" s="21"/>
      <c r="M956" s="21"/>
      <c r="N956" s="21"/>
      <c r="O956" s="21"/>
      <c r="P956" s="21"/>
    </row>
    <row r="957" spans="1:16" s="6" customFormat="1" ht="13.5" customHeight="1">
      <c r="A957" s="14">
        <v>125</v>
      </c>
      <c r="B957" s="22" t="s">
        <v>1255</v>
      </c>
      <c r="C957" s="23">
        <v>41586</v>
      </c>
      <c r="D957" s="14" t="s">
        <v>162</v>
      </c>
      <c r="E957" s="136">
        <v>1</v>
      </c>
      <c r="F957" s="136">
        <v>1</v>
      </c>
      <c r="G957" s="133">
        <v>11</v>
      </c>
      <c r="H957" s="149"/>
      <c r="I957" s="21"/>
      <c r="J957" s="21"/>
      <c r="K957" s="21"/>
      <c r="L957" s="21"/>
      <c r="M957" s="21"/>
      <c r="N957" s="21"/>
      <c r="O957" s="21"/>
      <c r="P957" s="21"/>
    </row>
    <row r="958" spans="1:16" ht="108" customHeight="1">
      <c r="A958" s="140" t="s">
        <v>616</v>
      </c>
      <c r="B958" s="141"/>
      <c r="C958" s="141"/>
      <c r="D958" s="142"/>
      <c r="E958" s="135">
        <f>SUM(E833:E957)</f>
        <v>288</v>
      </c>
      <c r="F958" s="135">
        <f>SUM(F833:F957)</f>
        <v>288</v>
      </c>
      <c r="G958" s="120">
        <f>SUM(G833:G957)</f>
        <v>4694.099999999999</v>
      </c>
      <c r="H958" s="139">
        <f>SUM(H833:H957)</f>
        <v>92983.4</v>
      </c>
      <c r="I958" s="83"/>
      <c r="J958" s="83"/>
      <c r="K958" s="83"/>
      <c r="L958" s="83"/>
      <c r="M958" s="83"/>
      <c r="N958" s="83"/>
      <c r="O958" s="83"/>
      <c r="P958" s="83"/>
    </row>
    <row r="959" spans="1:8" ht="12.75" customHeight="1">
      <c r="A959" s="145" t="s">
        <v>45</v>
      </c>
      <c r="B959" s="145"/>
      <c r="C959" s="145"/>
      <c r="D959" s="145"/>
      <c r="E959" s="145"/>
      <c r="F959" s="145"/>
      <c r="G959" s="145"/>
      <c r="H959" s="145"/>
    </row>
    <row r="960" spans="1:8" ht="25.5" customHeight="1">
      <c r="A960" s="146" t="s">
        <v>649</v>
      </c>
      <c r="B960" s="146"/>
      <c r="C960" s="146"/>
      <c r="D960" s="146"/>
      <c r="E960" s="146"/>
      <c r="F960" s="146"/>
      <c r="G960" s="146"/>
      <c r="H960" s="146"/>
    </row>
    <row r="961" spans="1:8" ht="25.5" customHeight="1">
      <c r="A961" s="147" t="s">
        <v>579</v>
      </c>
      <c r="B961" s="147"/>
      <c r="C961" s="147"/>
      <c r="D961" s="147"/>
      <c r="E961" s="147"/>
      <c r="F961" s="147"/>
      <c r="G961" s="147"/>
      <c r="H961" s="147"/>
    </row>
    <row r="962" spans="1:8" ht="39.75" customHeight="1">
      <c r="A962" s="147" t="s">
        <v>578</v>
      </c>
      <c r="B962" s="147"/>
      <c r="C962" s="147"/>
      <c r="D962" s="147"/>
      <c r="E962" s="147"/>
      <c r="F962" s="147"/>
      <c r="G962" s="147"/>
      <c r="H962" s="147"/>
    </row>
    <row r="963" spans="1:8" ht="12.75">
      <c r="A963" s="209" t="s">
        <v>580</v>
      </c>
      <c r="B963" s="209"/>
      <c r="C963" s="209"/>
      <c r="D963" s="209"/>
      <c r="E963" s="209"/>
      <c r="F963" s="209"/>
      <c r="G963" s="209"/>
      <c r="H963" s="209"/>
    </row>
    <row r="964" spans="1:8" ht="31.5" customHeight="1">
      <c r="A964" s="147" t="s">
        <v>582</v>
      </c>
      <c r="B964" s="147"/>
      <c r="C964" s="147"/>
      <c r="D964" s="147"/>
      <c r="E964" s="147"/>
      <c r="F964" s="147"/>
      <c r="G964" s="147"/>
      <c r="H964" s="147"/>
    </row>
    <row r="965" spans="1:8" ht="12.75" customHeight="1">
      <c r="A965" s="147" t="s">
        <v>1010</v>
      </c>
      <c r="B965" s="147"/>
      <c r="C965" s="147"/>
      <c r="D965" s="147"/>
      <c r="E965" s="147"/>
      <c r="F965" s="147"/>
      <c r="G965" s="147"/>
      <c r="H965" s="147"/>
    </row>
  </sheetData>
  <sheetProtection/>
  <mergeCells count="186">
    <mergeCell ref="A965:H965"/>
    <mergeCell ref="A963:H963"/>
    <mergeCell ref="A964:H964"/>
    <mergeCell ref="J401:K401"/>
    <mergeCell ref="J428:K428"/>
    <mergeCell ref="A529:H529"/>
    <mergeCell ref="J549:K549"/>
    <mergeCell ref="J534:K534"/>
    <mergeCell ref="A530:H530"/>
    <mergeCell ref="J541:K541"/>
    <mergeCell ref="J555:K555"/>
    <mergeCell ref="J414:K414"/>
    <mergeCell ref="J415:K415"/>
    <mergeCell ref="J431:K431"/>
    <mergeCell ref="I832:P832"/>
    <mergeCell ref="J410:K410"/>
    <mergeCell ref="J413:K413"/>
    <mergeCell ref="J417:K417"/>
    <mergeCell ref="J551:K551"/>
    <mergeCell ref="J427:K427"/>
    <mergeCell ref="J420:K420"/>
    <mergeCell ref="J535:K535"/>
    <mergeCell ref="J421:K421"/>
    <mergeCell ref="J422:K422"/>
    <mergeCell ref="J411:K411"/>
    <mergeCell ref="J405:K405"/>
    <mergeCell ref="J426:K426"/>
    <mergeCell ref="J545:K545"/>
    <mergeCell ref="J540:K540"/>
    <mergeCell ref="J418:K418"/>
    <mergeCell ref="J388:K388"/>
    <mergeCell ref="J395:K395"/>
    <mergeCell ref="J389:K389"/>
    <mergeCell ref="J390:K390"/>
    <mergeCell ref="J391:K391"/>
    <mergeCell ref="J392:K392"/>
    <mergeCell ref="J393:K393"/>
    <mergeCell ref="J394:K394"/>
    <mergeCell ref="J387:K387"/>
    <mergeCell ref="J373:K373"/>
    <mergeCell ref="J374:K374"/>
    <mergeCell ref="J375:K375"/>
    <mergeCell ref="J376:K376"/>
    <mergeCell ref="J377:K377"/>
    <mergeCell ref="J378:K378"/>
    <mergeCell ref="J368:K368"/>
    <mergeCell ref="J379:K379"/>
    <mergeCell ref="J380:K380"/>
    <mergeCell ref="J381:K381"/>
    <mergeCell ref="J370:K370"/>
    <mergeCell ref="J371:K371"/>
    <mergeCell ref="J372:K372"/>
    <mergeCell ref="J363:K363"/>
    <mergeCell ref="J385:K385"/>
    <mergeCell ref="J386:K386"/>
    <mergeCell ref="J382:K382"/>
    <mergeCell ref="J383:K383"/>
    <mergeCell ref="J384:K384"/>
    <mergeCell ref="J364:K364"/>
    <mergeCell ref="J365:K365"/>
    <mergeCell ref="J366:K366"/>
    <mergeCell ref="J367:K367"/>
    <mergeCell ref="J354:K354"/>
    <mergeCell ref="J355:K355"/>
    <mergeCell ref="J356:K356"/>
    <mergeCell ref="J357:K357"/>
    <mergeCell ref="J369:K369"/>
    <mergeCell ref="J358:K358"/>
    <mergeCell ref="J359:K359"/>
    <mergeCell ref="J360:K360"/>
    <mergeCell ref="J361:K361"/>
    <mergeCell ref="J362:K362"/>
    <mergeCell ref="J348:K348"/>
    <mergeCell ref="J349:K349"/>
    <mergeCell ref="J350:K350"/>
    <mergeCell ref="J351:K351"/>
    <mergeCell ref="J352:K352"/>
    <mergeCell ref="J353:K353"/>
    <mergeCell ref="J399:K399"/>
    <mergeCell ref="J338:K338"/>
    <mergeCell ref="J340:K340"/>
    <mergeCell ref="J341:K341"/>
    <mergeCell ref="J342:K342"/>
    <mergeCell ref="J343:K343"/>
    <mergeCell ref="J344:K344"/>
    <mergeCell ref="J345:K345"/>
    <mergeCell ref="J346:K346"/>
    <mergeCell ref="J347:K347"/>
    <mergeCell ref="C39:D39"/>
    <mergeCell ref="H63:H64"/>
    <mergeCell ref="A61:H61"/>
    <mergeCell ref="J556:K556"/>
    <mergeCell ref="J335:K335"/>
    <mergeCell ref="J336:K336"/>
    <mergeCell ref="J337:K337"/>
    <mergeCell ref="J419:K419"/>
    <mergeCell ref="J423:K423"/>
    <mergeCell ref="J402:K402"/>
    <mergeCell ref="A4:A7"/>
    <mergeCell ref="B4:B7"/>
    <mergeCell ref="E4:E7"/>
    <mergeCell ref="H4:H7"/>
    <mergeCell ref="A9:H9"/>
    <mergeCell ref="H24:H38"/>
    <mergeCell ref="H11:H21"/>
    <mergeCell ref="A10:H10"/>
    <mergeCell ref="A48:H48"/>
    <mergeCell ref="H67:H90"/>
    <mergeCell ref="H49:H58"/>
    <mergeCell ref="A40:H40"/>
    <mergeCell ref="B1:H1"/>
    <mergeCell ref="A3:H3"/>
    <mergeCell ref="G4:G7"/>
    <mergeCell ref="B2:H2"/>
    <mergeCell ref="F4:F7"/>
    <mergeCell ref="C4:D7"/>
    <mergeCell ref="J331:K331"/>
    <mergeCell ref="J332:K332"/>
    <mergeCell ref="J333:K333"/>
    <mergeCell ref="J334:K334"/>
    <mergeCell ref="J339:K339"/>
    <mergeCell ref="A23:H23"/>
    <mergeCell ref="A66:H66"/>
    <mergeCell ref="A92:H92"/>
    <mergeCell ref="A101:H101"/>
    <mergeCell ref="H41:H46"/>
    <mergeCell ref="H102:H111"/>
    <mergeCell ref="A113:H113"/>
    <mergeCell ref="A155:H155"/>
    <mergeCell ref="H329:H395"/>
    <mergeCell ref="A328:H328"/>
    <mergeCell ref="J403:K403"/>
    <mergeCell ref="B325:G325"/>
    <mergeCell ref="H399:H431"/>
    <mergeCell ref="J329:K329"/>
    <mergeCell ref="J330:K330"/>
    <mergeCell ref="A62:H62"/>
    <mergeCell ref="A152:F152"/>
    <mergeCell ref="A396:F396"/>
    <mergeCell ref="A527:G527"/>
    <mergeCell ref="H432:H526"/>
    <mergeCell ref="A398:H398"/>
    <mergeCell ref="H114:H151"/>
    <mergeCell ref="A327:H327"/>
    <mergeCell ref="H156:H324"/>
    <mergeCell ref="H93:H99"/>
    <mergeCell ref="J407:K407"/>
    <mergeCell ref="J406:K406"/>
    <mergeCell ref="J408:K408"/>
    <mergeCell ref="J548:K548"/>
    <mergeCell ref="J544:K544"/>
    <mergeCell ref="J542:K542"/>
    <mergeCell ref="J429:K429"/>
    <mergeCell ref="J430:K430"/>
    <mergeCell ref="J533:K533"/>
    <mergeCell ref="J416:K416"/>
    <mergeCell ref="J400:K400"/>
    <mergeCell ref="J412:K412"/>
    <mergeCell ref="J404:K404"/>
    <mergeCell ref="J409:K409"/>
    <mergeCell ref="J547:K547"/>
    <mergeCell ref="J536:K536"/>
    <mergeCell ref="J546:K546"/>
    <mergeCell ref="J538:K538"/>
    <mergeCell ref="J539:K539"/>
    <mergeCell ref="J532:K532"/>
    <mergeCell ref="H531:H632"/>
    <mergeCell ref="A633:F633"/>
    <mergeCell ref="A635:H635"/>
    <mergeCell ref="J424:K424"/>
    <mergeCell ref="J550:K550"/>
    <mergeCell ref="A528:D528"/>
    <mergeCell ref="J425:K425"/>
    <mergeCell ref="J543:K543"/>
    <mergeCell ref="J531:K531"/>
    <mergeCell ref="J537:K537"/>
    <mergeCell ref="A830:D830"/>
    <mergeCell ref="H636:H829"/>
    <mergeCell ref="A959:H959"/>
    <mergeCell ref="A960:H960"/>
    <mergeCell ref="A961:H961"/>
    <mergeCell ref="A962:H962"/>
    <mergeCell ref="A958:D958"/>
    <mergeCell ref="H833:H957"/>
    <mergeCell ref="A831:H831"/>
    <mergeCell ref="A832:H832"/>
  </mergeCells>
  <printOptions/>
  <pageMargins left="1.1811023622047245" right="0.1968503937007874" top="0.5905511811023623" bottom="0.1968503937007874" header="0.11811023622047245" footer="0.11811023622047245"/>
  <pageSetup fitToHeight="10" horizontalDpi="600" verticalDpi="600" orientation="portrait" paperSize="9" scale="80" r:id="rId1"/>
  <rowBreaks count="1" manualBreakCount="1">
    <brk id="6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 Светлана Михайловна</cp:lastModifiedBy>
  <cp:lastPrinted>2022-03-31T09:25:45Z</cp:lastPrinted>
  <dcterms:created xsi:type="dcterms:W3CDTF">1996-10-08T23:32:33Z</dcterms:created>
  <dcterms:modified xsi:type="dcterms:W3CDTF">2022-04-04T04:35:25Z</dcterms:modified>
  <cp:category/>
  <cp:version/>
  <cp:contentType/>
  <cp:contentStatus/>
</cp:coreProperties>
</file>