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928" yWindow="696" windowWidth="14808" windowHeight="8016"/>
  </bookViews>
  <sheets>
    <sheet name="Показатели МП" sheetId="1" r:id="rId1"/>
  </sheets>
  <definedNames>
    <definedName name="_xlnm.Print_Area" localSheetId="0">'Показатели МП'!$A$1:$X$87</definedName>
  </definedNames>
  <calcPr calcId="145621"/>
</workbook>
</file>

<file path=xl/calcChain.xml><?xml version="1.0" encoding="utf-8"?>
<calcChain xmlns="http://schemas.openxmlformats.org/spreadsheetml/2006/main">
  <c r="L17" i="1" l="1"/>
  <c r="K17" i="1"/>
  <c r="I17" i="1"/>
  <c r="K16" i="1"/>
  <c r="I16" i="1"/>
  <c r="I14" i="1"/>
  <c r="P10" i="1" l="1"/>
  <c r="N13" i="1" l="1"/>
  <c r="L13" i="1"/>
  <c r="S12" i="1" l="1"/>
  <c r="Q12" i="1"/>
  <c r="O12" i="1"/>
  <c r="S11" i="1" l="1"/>
  <c r="K11" i="1"/>
  <c r="X10" i="1"/>
  <c r="V10" i="1"/>
  <c r="T10" i="1"/>
  <c r="R10" i="1"/>
  <c r="N10" i="1"/>
</calcChain>
</file>

<file path=xl/sharedStrings.xml><?xml version="1.0" encoding="utf-8"?>
<sst xmlns="http://schemas.openxmlformats.org/spreadsheetml/2006/main" count="139" uniqueCount="103">
  <si>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</si>
  <si>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</si>
  <si>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</si>
  <si>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</si>
  <si>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</si>
  <si>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</si>
  <si>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</si>
  <si>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муниципальной программы: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</si>
  <si>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</si>
  <si>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Статистические данные</t>
  </si>
  <si>
    <t>Администрация Города Томска (комитет жилищной политики)</t>
  </si>
  <si>
    <t>Показатель цели 2. Доля аварийного жилья в общей площади жилищного фонда, %</t>
  </si>
  <si>
    <t>Единовременное обследование (учет)</t>
  </si>
  <si>
    <t>Задача 1. Расселение аварийного жилищного фонда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</si>
  <si>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</si>
  <si>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</si>
  <si>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Показатель 1. Дефицит маневренного жилищного фонда в Городе Томске, кв. м</t>
  </si>
  <si>
    <t>1.1.</t>
  </si>
  <si>
    <t>1.1.1.</t>
  </si>
  <si>
    <t>1.2.</t>
  </si>
  <si>
    <t>1.2.1.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</si>
  <si>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</si>
  <si>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</si>
  <si>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Задача 2. Решение проблемы дефицита маневренного жилищного фонда муниципального образования «Город Томск»</t>
  </si>
  <si>
    <t xml:space="preserve">- Показатель цели 2 рассчитывался следующим образом: 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</si>
  <si>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</si>
  <si>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</si>
  <si>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t>на 2017 год общая площадь жилых помещений маневренного жилищного фонда – 6081,5 кв.м., из них в нормативном состоянии 3473,1 кв.м.;</t>
  </si>
  <si>
    <t xml:space="preserve">- Показатель 2 Задачи 1 муниципальной программы </t>
  </si>
  <si>
    <t xml:space="preserve">в столбце «в соответствии с потребностью»: </t>
  </si>
  <si>
    <t xml:space="preserve">В столбце «в соответствии с утвержденным финансированием» </t>
  </si>
  <si>
    <t>в том числе за счет средств бюджета муниципального образования «Город Томск»</t>
  </si>
  <si>
    <t>в столбце «в соответствии с потребностью»:</t>
  </si>
  <si>
    <t>показатель введен с 2019 года</t>
  </si>
  <si>
    <t xml:space="preserve"> - Показатель цели 4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</si>
  <si>
    <t>Показатель цели 4. Доля площади помещений маневренного жилищного фонда в нормативном состоянии от общей площади помещений маневренного жилищного фонда, %</t>
  </si>
  <si>
    <t>Приложение 1 к муниципальной программе  «Расселение аварийного жилья и создание маневренного  жилищного фонда»  на 2017 - 2025 годы</t>
  </si>
  <si>
    <t>Подпрограмма «Расселение аварийного жилья»  на 2017 - 2025 годы</t>
  </si>
  <si>
    <t>Подпрограмма «Создание маневренного жилищного фонда»  на 2017 - 2025 годы</t>
  </si>
  <si>
    <t>на 2020 год: площадь жилых помещений в аварийных домах – 215,5 тыс. кв.м. и общая площадь жилищного фонда -14 484,7 тыс. кв.м. (прогнозные значения, которые планируется достичь к концу 2020 года);</t>
  </si>
  <si>
    <t>на 2020 год общая площадь – 7039,4 кв.м., в нормативном состоянии – 4182 кв.м. (при условии, что в 2020 году будут проведены работы по ремонту жилых помещений маневренного жилищного фонда).</t>
  </si>
  <si>
    <t>Показатель цели 3. Численность населения, проживающего в аварийных домах, чел.</t>
  </si>
  <si>
    <t>Фактическое значение показателей на момент разработки муниципальной программы- 2016 год</t>
  </si>
  <si>
    <t>на 2018 год: площадь жилых помещений в аварийных домах – 189,43 тыс. кв.м. и общая площадь жилищного фонда - 13 897,3 тыс. кв.м.;</t>
  </si>
  <si>
    <t>на 2019 год: площадь жилых помещений в аварийных домах –192,2 тыс. кв.м. и общая площадь жилищного фонда - 14 138,8 тыс. кв.м.;</t>
  </si>
  <si>
    <t>на 2018 год общая площадь – 6696,15 кв.м., в нормативном состоянии – 4289,75  кв.м. (при условии, что в 2018 году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</si>
  <si>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>на 2019 год общая площадь – 6921,7 кв.м., в нормативном состоянии – 4318,5 кв.м. (при условии, что в 2019 году  проведены работы по ремонту жилых помещений маневренного жилищного фонда, в том числе и жилые помещения, которые планируется отнести к маневренному жилищному фонду);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</si>
  <si>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</si>
  <si>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</si>
  <si>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</si>
  <si>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</si>
  <si>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</si>
  <si>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</si>
  <si>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</si>
  <si>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</si>
  <si>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</si>
  <si>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</si>
  <si>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</si>
  <si>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</si>
  <si>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r>
      <t>ПОКАЗАТЕЛИ ЦЕЛИ, ЗАДАЧ, МЕРОПРИЯТИЙ МУНИЦИПАЛЬНОЙ ПРОГРАММЫ «РАССЕЛЕНИЕ АВАРИЙНОГО ЖИЛЬЯ И СОЗДАНИЕ МАНЕВРЕННОГО  ЖИЛИЩНОГО ФОНДА</t>
    </r>
    <r>
      <rPr>
        <sz val="12"/>
        <rFont val="Times New Roman"/>
        <family val="1"/>
        <charset val="204"/>
      </rPr>
      <t xml:space="preserve">» </t>
    </r>
    <r>
      <rPr>
        <b/>
        <sz val="12"/>
        <rFont val="Times New Roman"/>
        <family val="1"/>
        <charset val="204"/>
      </rPr>
      <t xml:space="preserve"> НА 2017 - 2025 ГОДЫ</t>
    </r>
  </si>
  <si>
    <t xml:space="preserve">на 2022 год: прогнозное количество нерасселенных аварийных домов на конец отчетного периода - 456 шт. (при условии, что в 2022 году будет расселено 152 дома, в том числе и в рамках Региональной адресной программы, а признанно аварийными в течение 2022 года - 50 домов), планируется расселить 7 домов за счет средств муниципального образования «Город Томск», 145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</si>
  <si>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- 365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Томск»,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</si>
  <si>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- 314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</si>
  <si>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- 335 шт. (при условии, что в 2025 году  будет расселено 29 домов, а будет признанно аварийными в течение 2025 года - 50 домов), планируется расселить 29 домов за счет средств муниципального образования «Город Томск».</t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</si>
  <si>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</si>
  <si>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</si>
  <si>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</si>
  <si>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 xml:space="preserve">на 2022 год: прогнозное количество нерасселенных аварийных домов на конец отчетного периода - 472 шт. (при условии, что в 2022 году будет расселено 145 домов, а признанно аварийными в течение 2022 года - 50 домов), планируется расселить 113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</si>
  <si>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- 407 шт. (при условии, что в 2023 году будет расселен 115 домов,  а признанно аварийными в течение 2023 года - 50 домов), планируется расселить 115 домов рамках Региональной адресной программы;</t>
  </si>
  <si>
    <t xml:space="preserve">на 2022 год: прогнозное количество нерасселенных аварийных домов на конец отчетного периода - 456 шт. (при условии, что в 2022 году будет расселено 152 дома, в том числе и в рамках Региональной адресной программы, а признанно аварийными в течение 2022 года - 50 домов), планируется расселить 7 домов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</si>
  <si>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- 365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</si>
  <si>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- 314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Томск»;</t>
  </si>
  <si>
    <t xml:space="preserve">на 2022 год: прогнозное количество нерасселенных аварийных домов на конец отчетного периода - 472 шт. (при условии, что в 2022 году будет расселено 145 домов, а признанно аварийными в течение 2022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</si>
  <si>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 xml:space="preserve">на 2023 год: прогнозное количество нерасселенных аварийных домов на конец отчетного периода - 407 шт. (при условии, что в 2023 году будет расселен 115 домов,  а признанно аварийными в течение 2023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</si>
  <si>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на 2022 год: площадь жилых помещений в аварийных домах – 216,87  тыс. кв.м. и общая площадь жилищного фонда -15 035,80 тыс. кв.м. (прогнозные значения, которые планируется достичь к концу 2020 года);</t>
  </si>
  <si>
    <t>на 2023 год: площадь жилых помещений в аварийных домах – 204,3  тыс. кв.м. и общая площадь жилищного фонда -15 274,80 тыс. кв.м. (прогнозные значения, которые планируется достичь к концу 2020 года);</t>
  </si>
  <si>
    <t>на 2024 год: площадь жилых помещений в аварийных домах –202,1  тыс. кв.м. и общая площадь жилищного фонда -15 513,8 тыс. кв.м. (прогнозные значения, которые планируется достичь к концу 2020 года);</t>
  </si>
  <si>
    <t>на 2025 год: площадь жилых помещений в аварийных домах – 219,6 тыс. кв.м. и общая площадь жилищного фонда -15 752,80 тыс. кв.м. (прогнозные значения, которые планируется достичь к концу 2020 года);</t>
  </si>
  <si>
    <t>№</t>
  </si>
  <si>
    <t>на 2024- 2025 годы: проведение мероприятий в рамках подпрограммы «Создание маневренного жилищного фонда» на 2017-2025 годы не планируется в связи с отсутствием финансирования, поэтому значения показателя «Доля площади помещений маневренного жилищного фонда в нормативном состоянии от общей площади помещений маневренного жилищного фонда» указан с учетом достигнутых результатов в предшествующие периоды (с нарастающим итогом).</t>
  </si>
  <si>
    <t>на 2024 год: прогнозное количество нерасселенных аварийных домов на конец отчетного периода - 379 шт. (при условии, что в 2024 году будет расселено 78 домов, а признанно аварийными в течение 2024 года - 50 домов), планируется расселить 1 дом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</si>
  <si>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- 428 шт. (при условии, что в 2025 году  будет расселен 1 дом, а признанно аварийными в течение 2025 года - 50 домов),  планируется расселить 1 дом за счет средств муниципального образования «Город Томск».</t>
  </si>
  <si>
    <t>на 2024 год: прогнозное количество нерасселенных аварийных домов на конец отчетного периода - 379 шт. (при условии, что в 2024 году будет расселено 78 домов, а будет признанно аварийными в течение 2024 года - 50 домов), планируется расселить 1 дом за счет средств муниципального образования «Город Томск»;</t>
  </si>
  <si>
    <t>на 2021 год общая площадь – 7662,4 кв.м., в нормативном состоянии – 4079,7 кв.м. (при условии, что в 2021 году будут проведены работы по ремонту жилых помещений маневренного жилищного фонда).</t>
  </si>
  <si>
    <t>на 2022 год общая площадь –7730,4  кв.м., в нормативном состоянии –  4311,9 кв.м. (при условии, что в 2022 году будут проведены работы по ремонту жилых помещений маневренного жилищного фонда).</t>
  </si>
  <si>
    <t>на 2023 год общая площадь –7792,1  кв.м., в нормативном состоянии –  4480 кв.м. (при условии, что в 2023 году будут проведены работы по ремонту жилых помещений маневренного жилищного фонда).</t>
  </si>
  <si>
    <t>Показатель 1. Количество расселенных аварийных многоквартирных домов, шт. &lt;4&gt;</t>
  </si>
  <si>
    <t>1&lt;1&gt;</t>
  </si>
  <si>
    <t>2 &lt;2&gt;</t>
  </si>
  <si>
    <t>3 &lt;3&gt;</t>
  </si>
  <si>
    <t>&lt;2&gt; В 2018 году в рамках подпрограммы «Расселение аварийного жилья» на 2017 - 2020 годы 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</si>
  <si>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 xml:space="preserve">&lt;4&gt; в том числе многоквартирные дома, подлежащих расселению в рамках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(Приложение № 1). </t>
  </si>
  <si>
    <t>в столбце «в соответствии с потребностью» рассчитан исходя из показателя «Доля аварийного жилья в общей площади жилищного фонда, %»  Стратегии социально-экономического развития муниципального образования «Город Томск» до 2030 года,утвержденной решением Думы Города Томска от 27.06.2006 № 224,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780, Прогноза социально-экономического развития муниципального образования «Город Томск» на 2019 год и плановый период 2020 и 2021 годов и на период до 2030 года, утвержденного постановлением администрации Города Томска от 13.09.2018 № 820;</t>
  </si>
  <si>
    <t>&lt;1&gt;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от 19.09.2014  № 944.</t>
  </si>
  <si>
    <t>&lt;3&gt;В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Томск»  Администрацией Томской области расселены 2 дома по адресам: ул. 19 Гвардейской Дивизии, 2 и 4;
в 2020 году в рамках подпрограммы "Расселение аварийного жилья"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
в 2021 году рамках подпрограммы «Расселение аварийного жилья» на 2017 - 2025 годы завершены мероприятия по расселению 10 многоквартирных домов;
в 2022 году рамках подпрограммы «Расселение аварийного жилья» на 2017 - 2025 годы планируется расселить 4 многоквартирных дома, признанных аварийными, и 8 помещений, признанных непригодными для проживания;
в 2025 году рамках подпрограммы «Расселение аварийного жилья» на 2017 - 2025 годы планируется расселить 3 многоквартирных дома, признанных аварийными, и 1 помещение, признанное непригодным для проживания.</t>
  </si>
  <si>
    <t>1 &lt;3&gt;</t>
  </si>
  <si>
    <t>0 &lt;3&gt;</t>
  </si>
  <si>
    <t>на 2021 год: площадь жилых помещений в аварийных домах – 225,77 тыс. кв.м. и общая площадь жилищного фонда -14796,8 тыс. кв.м. (прогнозные значения, которые планируется достичь к концу 2021 года);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</si>
  <si>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 завершить расселение  9 домов в рамках Региональной адресной программы, 1 дом в рамках заключенного договора развития застроенных территорий, по адресу: г. Томск, Московский тракт, 15; </t>
  </si>
  <si>
    <t>на 2021 год: прогнозное количество нерасселенных аварийных домов на конец отчетного периода - 621 шт. (при условии, что в 2021 году будет завершено  расселение 10 домов, в том числе и в рамках Региональной адресной программы, а признанно аварийными в течение 2021 года - 75 домов), потребность в расселении аварийных домов за счет бюджета муниципального образования «Город Томск» - 9 многоквартирных домов, 10 многоквартирных дома в рамках договоров о развитии застроенной  территории и 23 многоквартирных дома в рамках Региональной адресной программы (итого 42 шт.);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</si>
  <si>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расселить 9 домов за счет средств муниципального образования «Город Томск»; 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</si>
  <si>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</si>
  <si>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Приложение 2 к постановлению администрации Города Томска от 31.01.2022 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</si>
</sst>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р_.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6.5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Helv"/>
    </font>
    <font>
      <b/>
      <sz val="8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justify" vertical="center" shrinkToFit="1"/>
    </xf>
    <xf numFmtId="0" fontId="2" fillId="0" borderId="0" xfId="0" applyFont="1" applyFill="1" applyAlignment="1">
      <alignment vertical="center" shrinkToFit="1"/>
    </xf>
    <xf numFmtId="0" fontId="5" fillId="0" borderId="0" xfId="0" applyFont="1" applyFill="1" applyAlignment="1">
      <alignment shrinkToFit="1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/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/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tabSelected="1" view="pageBreakPreview" zoomScaleNormal="100" zoomScaleSheetLayoutView="100" workbookViewId="0">
      <selection activeCell="E1" sqref="E1:X1"/>
    </sheetView>
  </sheetViews>
  <sheetFormatPr defaultColWidth="9.109375" defaultRowHeight="13.8" x14ac:dyDescent="0.25"/>
  <cols>
    <col min="1" max="1" width="5.33203125" style="3" customWidth="1"/>
    <col min="2" max="2" width="18.5546875" style="3" customWidth="1"/>
    <col min="3" max="3" width="26.5546875" style="3" customWidth="1"/>
    <col min="4" max="4" width="12.5546875" style="3" customWidth="1"/>
    <col min="5" max="5" width="16.5546875" style="3" customWidth="1"/>
    <col min="6" max="6" width="9.5546875" style="3" customWidth="1"/>
    <col min="7" max="7" width="7.109375" style="3" customWidth="1"/>
    <col min="8" max="8" width="6.88671875" style="3" customWidth="1"/>
    <col min="9" max="9" width="5.5546875" style="3" customWidth="1"/>
    <col min="10" max="10" width="7" style="3" customWidth="1"/>
    <col min="11" max="11" width="5.6640625" style="3" customWidth="1"/>
    <col min="12" max="12" width="7.109375" style="3" customWidth="1"/>
    <col min="13" max="13" width="5.5546875" style="3" customWidth="1"/>
    <col min="14" max="14" width="7.5546875" style="3" customWidth="1"/>
    <col min="15" max="15" width="5.5546875" style="3" customWidth="1"/>
    <col min="16" max="16" width="8" style="3" customWidth="1"/>
    <col min="17" max="17" width="5.5546875" style="3" customWidth="1"/>
    <col min="18" max="18" width="7.5546875" style="3" customWidth="1"/>
    <col min="19" max="19" width="6.109375" style="3" customWidth="1"/>
    <col min="20" max="20" width="7.6640625" style="3" customWidth="1"/>
    <col min="21" max="21" width="5.5546875" style="3" customWidth="1"/>
    <col min="22" max="22" width="8.109375" style="3" customWidth="1"/>
    <col min="23" max="23" width="6.33203125" style="3" customWidth="1"/>
    <col min="24" max="24" width="7.109375" style="3" customWidth="1"/>
    <col min="25" max="16384" width="9.109375" style="3"/>
  </cols>
  <sheetData>
    <row r="1" spans="1:24" ht="14.4" x14ac:dyDescent="0.3">
      <c r="E1" s="51" t="s">
        <v>102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x14ac:dyDescent="0.25">
      <c r="D2" s="20"/>
    </row>
    <row r="3" spans="1:24" ht="18" customHeight="1" x14ac:dyDescent="0.3">
      <c r="D3" s="51" t="s">
        <v>36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x14ac:dyDescent="0.25">
      <c r="A4" s="21"/>
    </row>
    <row r="5" spans="1:24" ht="33" customHeight="1" x14ac:dyDescent="0.3">
      <c r="C5" s="52" t="s">
        <v>59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4"/>
      <c r="T5" s="4"/>
      <c r="U5" s="4"/>
      <c r="V5" s="4"/>
      <c r="W5" s="4"/>
    </row>
    <row r="6" spans="1:24" ht="13.5" customHeight="1" x14ac:dyDescent="0.25">
      <c r="A6" s="47" t="s">
        <v>78</v>
      </c>
      <c r="B6" s="47" t="s">
        <v>0</v>
      </c>
      <c r="C6" s="47" t="s">
        <v>1</v>
      </c>
      <c r="D6" s="47" t="s">
        <v>2</v>
      </c>
      <c r="E6" s="47" t="s">
        <v>3</v>
      </c>
      <c r="F6" s="48" t="s">
        <v>42</v>
      </c>
      <c r="G6" s="47" t="s">
        <v>4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x14ac:dyDescent="0.25">
      <c r="A7" s="47"/>
      <c r="B7" s="47"/>
      <c r="C7" s="47"/>
      <c r="D7" s="47"/>
      <c r="E7" s="47"/>
      <c r="F7" s="48"/>
      <c r="G7" s="47">
        <v>2017</v>
      </c>
      <c r="H7" s="47"/>
      <c r="I7" s="47">
        <v>2018</v>
      </c>
      <c r="J7" s="47"/>
      <c r="K7" s="47">
        <v>2019</v>
      </c>
      <c r="L7" s="47"/>
      <c r="M7" s="47">
        <v>2020</v>
      </c>
      <c r="N7" s="47"/>
      <c r="O7" s="47">
        <v>2021</v>
      </c>
      <c r="P7" s="47"/>
      <c r="Q7" s="47">
        <v>2022</v>
      </c>
      <c r="R7" s="47"/>
      <c r="S7" s="47">
        <v>2023</v>
      </c>
      <c r="T7" s="47"/>
      <c r="U7" s="47">
        <v>2024</v>
      </c>
      <c r="V7" s="47"/>
      <c r="W7" s="47">
        <v>2025</v>
      </c>
      <c r="X7" s="47"/>
    </row>
    <row r="8" spans="1:24" ht="105.75" customHeight="1" x14ac:dyDescent="0.25">
      <c r="A8" s="47"/>
      <c r="B8" s="47"/>
      <c r="C8" s="47"/>
      <c r="D8" s="47"/>
      <c r="E8" s="47"/>
      <c r="F8" s="48"/>
      <c r="G8" s="5" t="s">
        <v>5</v>
      </c>
      <c r="H8" s="5" t="s">
        <v>6</v>
      </c>
      <c r="I8" s="5" t="s">
        <v>5</v>
      </c>
      <c r="J8" s="5" t="s">
        <v>6</v>
      </c>
      <c r="K8" s="5" t="s">
        <v>5</v>
      </c>
      <c r="L8" s="5" t="s">
        <v>6</v>
      </c>
      <c r="M8" s="5" t="s">
        <v>5</v>
      </c>
      <c r="N8" s="5" t="s">
        <v>6</v>
      </c>
      <c r="O8" s="5" t="s">
        <v>5</v>
      </c>
      <c r="P8" s="5" t="s">
        <v>6</v>
      </c>
      <c r="Q8" s="5" t="s">
        <v>5</v>
      </c>
      <c r="R8" s="5" t="s">
        <v>6</v>
      </c>
      <c r="S8" s="5" t="s">
        <v>5</v>
      </c>
      <c r="T8" s="5" t="s">
        <v>6</v>
      </c>
      <c r="U8" s="5" t="s">
        <v>5</v>
      </c>
      <c r="V8" s="5" t="s">
        <v>6</v>
      </c>
      <c r="W8" s="5" t="s">
        <v>5</v>
      </c>
      <c r="X8" s="5" t="s">
        <v>6</v>
      </c>
    </row>
    <row r="9" spans="1:24" x14ac:dyDescent="0.25">
      <c r="A9" s="6">
        <v>1</v>
      </c>
      <c r="B9" s="6">
        <v>2</v>
      </c>
      <c r="C9" s="6">
        <v>3</v>
      </c>
      <c r="D9" s="7"/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  <c r="X9" s="6">
        <v>23</v>
      </c>
    </row>
    <row r="10" spans="1:24" ht="49.5" customHeight="1" x14ac:dyDescent="0.25">
      <c r="A10" s="47">
        <v>1</v>
      </c>
      <c r="B10" s="47" t="s">
        <v>7</v>
      </c>
      <c r="C10" s="17" t="s">
        <v>8</v>
      </c>
      <c r="D10" s="6" t="s">
        <v>9</v>
      </c>
      <c r="E10" s="6" t="s">
        <v>10</v>
      </c>
      <c r="F10" s="6">
        <v>22.35</v>
      </c>
      <c r="G10" s="6">
        <v>23.5</v>
      </c>
      <c r="H10" s="6">
        <v>23.5</v>
      </c>
      <c r="I10" s="6">
        <v>23.7</v>
      </c>
      <c r="J10" s="6">
        <v>23.7</v>
      </c>
      <c r="K10" s="6">
        <v>23.8</v>
      </c>
      <c r="L10" s="6">
        <v>23.8</v>
      </c>
      <c r="M10" s="6">
        <v>24.2</v>
      </c>
      <c r="N10" s="6">
        <f>23.9+0.3</f>
        <v>24.2</v>
      </c>
      <c r="O10" s="6">
        <v>24.6</v>
      </c>
      <c r="P10" s="8">
        <f>24.2+0.2</f>
        <v>24.4</v>
      </c>
      <c r="Q10" s="6">
        <v>25</v>
      </c>
      <c r="R10" s="8">
        <f>24.4+0.3</f>
        <v>24.7</v>
      </c>
      <c r="S10" s="6">
        <v>25.6</v>
      </c>
      <c r="T10" s="8">
        <f>24.7+0.2</f>
        <v>24.9</v>
      </c>
      <c r="U10" s="6">
        <v>26.1</v>
      </c>
      <c r="V10" s="8">
        <f>24.9+0.3</f>
        <v>25.2</v>
      </c>
      <c r="W10" s="8">
        <v>26.6</v>
      </c>
      <c r="X10" s="8">
        <f>25.2+0.2</f>
        <v>25.4</v>
      </c>
    </row>
    <row r="11" spans="1:24" ht="45.75" customHeight="1" x14ac:dyDescent="0.25">
      <c r="A11" s="47"/>
      <c r="B11" s="47"/>
      <c r="C11" s="17" t="s">
        <v>11</v>
      </c>
      <c r="D11" s="6" t="s">
        <v>9</v>
      </c>
      <c r="E11" s="6" t="s">
        <v>10</v>
      </c>
      <c r="F11" s="6">
        <v>1.2</v>
      </c>
      <c r="G11" s="6">
        <v>1.23</v>
      </c>
      <c r="H11" s="6">
        <v>1.28</v>
      </c>
      <c r="I11" s="6">
        <v>1.4</v>
      </c>
      <c r="J11" s="6">
        <v>1.4</v>
      </c>
      <c r="K11" s="1">
        <f>174.2*100/14227.3</f>
        <v>1.2244065985816002</v>
      </c>
      <c r="L11" s="1">
        <v>1.4</v>
      </c>
      <c r="M11" s="1">
        <v>1.1000000000000001</v>
      </c>
      <c r="N11" s="1">
        <v>1.5</v>
      </c>
      <c r="O11" s="9">
        <v>1.3</v>
      </c>
      <c r="P11" s="1">
        <v>1.5</v>
      </c>
      <c r="Q11" s="9">
        <v>1.2</v>
      </c>
      <c r="R11" s="1">
        <v>1.4</v>
      </c>
      <c r="S11" s="9">
        <f>156*100/15597.3</f>
        <v>1.0001731068838837</v>
      </c>
      <c r="T11" s="1">
        <v>1.3</v>
      </c>
      <c r="U11" s="9">
        <v>0.8</v>
      </c>
      <c r="V11" s="1">
        <v>1.3</v>
      </c>
      <c r="W11" s="10">
        <v>0.9</v>
      </c>
      <c r="X11" s="1">
        <v>1.4</v>
      </c>
    </row>
    <row r="12" spans="1:24" ht="49.5" customHeight="1" x14ac:dyDescent="0.25">
      <c r="A12" s="47"/>
      <c r="B12" s="47"/>
      <c r="C12" s="11" t="s">
        <v>41</v>
      </c>
      <c r="D12" s="6" t="s">
        <v>12</v>
      </c>
      <c r="E12" s="6" t="s">
        <v>10</v>
      </c>
      <c r="F12" s="47" t="s">
        <v>33</v>
      </c>
      <c r="G12" s="49"/>
      <c r="H12" s="49"/>
      <c r="I12" s="49"/>
      <c r="J12" s="49"/>
      <c r="K12" s="2">
        <v>9693</v>
      </c>
      <c r="L12" s="2">
        <v>12834</v>
      </c>
      <c r="M12" s="2">
        <v>9333</v>
      </c>
      <c r="N12" s="2">
        <v>12190</v>
      </c>
      <c r="O12" s="12">
        <f>9333-70</f>
        <v>9263</v>
      </c>
      <c r="P12" s="2">
        <v>10882</v>
      </c>
      <c r="Q12" s="12">
        <f>9263-367</f>
        <v>8896</v>
      </c>
      <c r="R12" s="2">
        <v>10277</v>
      </c>
      <c r="S12" s="12">
        <f>8896-165</f>
        <v>8731</v>
      </c>
      <c r="T12" s="2">
        <v>9770</v>
      </c>
      <c r="U12" s="12">
        <v>8622</v>
      </c>
      <c r="V12" s="2">
        <v>9717</v>
      </c>
      <c r="W12" s="12">
        <v>8513</v>
      </c>
      <c r="X12" s="2">
        <v>10638</v>
      </c>
    </row>
    <row r="13" spans="1:24" ht="69" customHeight="1" x14ac:dyDescent="0.25">
      <c r="A13" s="47"/>
      <c r="B13" s="47"/>
      <c r="C13" s="17" t="s">
        <v>35</v>
      </c>
      <c r="D13" s="6" t="s">
        <v>12</v>
      </c>
      <c r="E13" s="6" t="s">
        <v>10</v>
      </c>
      <c r="F13" s="6">
        <v>54.3</v>
      </c>
      <c r="G13" s="6">
        <v>100</v>
      </c>
      <c r="H13" s="6">
        <v>57.11</v>
      </c>
      <c r="I13" s="6">
        <v>100</v>
      </c>
      <c r="J13" s="13">
        <v>64.099999999999994</v>
      </c>
      <c r="K13" s="6">
        <v>100</v>
      </c>
      <c r="L13" s="14">
        <f>4318.5*100/6921.7</f>
        <v>62.390742158718233</v>
      </c>
      <c r="M13" s="6">
        <v>100</v>
      </c>
      <c r="N13" s="14">
        <f>4032*100/7461.8</f>
        <v>54.035219384062827</v>
      </c>
      <c r="O13" s="6">
        <v>100</v>
      </c>
      <c r="P13" s="14">
        <v>53.2</v>
      </c>
      <c r="Q13" s="6">
        <v>100</v>
      </c>
      <c r="R13" s="14">
        <v>55.8</v>
      </c>
      <c r="S13" s="6">
        <v>100</v>
      </c>
      <c r="T13" s="14">
        <v>57.5</v>
      </c>
      <c r="U13" s="6">
        <v>100</v>
      </c>
      <c r="V13" s="14">
        <v>57.5</v>
      </c>
      <c r="W13" s="6">
        <v>100</v>
      </c>
      <c r="X13" s="14">
        <v>57.5</v>
      </c>
    </row>
    <row r="14" spans="1:24" ht="46.5" customHeight="1" x14ac:dyDescent="0.25">
      <c r="A14" s="50" t="s">
        <v>17</v>
      </c>
      <c r="B14" s="47" t="s">
        <v>13</v>
      </c>
      <c r="C14" s="17" t="s">
        <v>86</v>
      </c>
      <c r="D14" s="6" t="s">
        <v>12</v>
      </c>
      <c r="E14" s="47" t="s">
        <v>10</v>
      </c>
      <c r="F14" s="6">
        <v>3</v>
      </c>
      <c r="G14" s="6">
        <v>56</v>
      </c>
      <c r="H14" s="6">
        <v>2</v>
      </c>
      <c r="I14" s="6">
        <f>25+1</f>
        <v>26</v>
      </c>
      <c r="J14" s="6">
        <v>7</v>
      </c>
      <c r="K14" s="6">
        <v>150</v>
      </c>
      <c r="L14" s="6">
        <v>51</v>
      </c>
      <c r="M14" s="6">
        <v>63</v>
      </c>
      <c r="N14" s="6">
        <v>36</v>
      </c>
      <c r="O14" s="6">
        <v>42</v>
      </c>
      <c r="P14" s="6">
        <v>10</v>
      </c>
      <c r="Q14" s="6">
        <v>152</v>
      </c>
      <c r="R14" s="6">
        <v>145</v>
      </c>
      <c r="S14" s="6">
        <v>141</v>
      </c>
      <c r="T14" s="6">
        <v>115</v>
      </c>
      <c r="U14" s="6">
        <v>101</v>
      </c>
      <c r="V14" s="6">
        <v>78</v>
      </c>
      <c r="W14" s="6">
        <v>29</v>
      </c>
      <c r="X14" s="6">
        <v>1</v>
      </c>
    </row>
    <row r="15" spans="1:24" ht="39" customHeight="1" x14ac:dyDescent="0.25">
      <c r="A15" s="50"/>
      <c r="B15" s="47"/>
      <c r="C15" s="17" t="s">
        <v>21</v>
      </c>
      <c r="D15" s="6" t="s">
        <v>12</v>
      </c>
      <c r="E15" s="47"/>
      <c r="F15" s="6">
        <v>3</v>
      </c>
      <c r="G15" s="6">
        <v>33</v>
      </c>
      <c r="H15" s="6" t="s">
        <v>87</v>
      </c>
      <c r="I15" s="6">
        <v>25</v>
      </c>
      <c r="J15" s="6" t="s">
        <v>88</v>
      </c>
      <c r="K15" s="6">
        <v>44</v>
      </c>
      <c r="L15" s="6" t="s">
        <v>89</v>
      </c>
      <c r="M15" s="6">
        <v>6</v>
      </c>
      <c r="N15" s="6" t="s">
        <v>95</v>
      </c>
      <c r="O15" s="6">
        <v>9</v>
      </c>
      <c r="P15" s="6" t="s">
        <v>96</v>
      </c>
      <c r="Q15" s="6">
        <v>7</v>
      </c>
      <c r="R15" s="6" t="s">
        <v>96</v>
      </c>
      <c r="S15" s="6">
        <v>26</v>
      </c>
      <c r="T15" s="6" t="s">
        <v>96</v>
      </c>
      <c r="U15" s="6">
        <v>24</v>
      </c>
      <c r="V15" s="6" t="s">
        <v>95</v>
      </c>
      <c r="W15" s="6">
        <v>29</v>
      </c>
      <c r="X15" s="6" t="s">
        <v>95</v>
      </c>
    </row>
    <row r="16" spans="1:24" ht="41.25" customHeight="1" x14ac:dyDescent="0.25">
      <c r="A16" s="50"/>
      <c r="B16" s="47"/>
      <c r="C16" s="17" t="s">
        <v>14</v>
      </c>
      <c r="D16" s="6" t="s">
        <v>15</v>
      </c>
      <c r="E16" s="47" t="s">
        <v>10</v>
      </c>
      <c r="F16" s="6">
        <v>0.64</v>
      </c>
      <c r="G16" s="6">
        <v>12.15</v>
      </c>
      <c r="H16" s="6">
        <v>0.43</v>
      </c>
      <c r="I16" s="6">
        <f>26*100/520</f>
        <v>5</v>
      </c>
      <c r="J16" s="14">
        <v>1.3</v>
      </c>
      <c r="K16" s="14">
        <f>150*100/527</f>
        <v>28.462998102466795</v>
      </c>
      <c r="L16" s="14">
        <v>8.9</v>
      </c>
      <c r="M16" s="14">
        <v>11.1</v>
      </c>
      <c r="N16" s="14">
        <v>6.6</v>
      </c>
      <c r="O16" s="14">
        <v>7.5</v>
      </c>
      <c r="P16" s="14">
        <v>1.6</v>
      </c>
      <c r="Q16" s="14">
        <v>33.299999999999997</v>
      </c>
      <c r="R16" s="14">
        <v>30.7</v>
      </c>
      <c r="S16" s="14">
        <v>38.6</v>
      </c>
      <c r="T16" s="14">
        <v>28.3</v>
      </c>
      <c r="U16" s="14">
        <v>32.200000000000003</v>
      </c>
      <c r="V16" s="14">
        <v>20.6</v>
      </c>
      <c r="W16" s="14">
        <v>8.6999999999999993</v>
      </c>
      <c r="X16" s="6">
        <v>0.2</v>
      </c>
    </row>
    <row r="17" spans="1:24" ht="39.75" customHeight="1" x14ac:dyDescent="0.25">
      <c r="A17" s="50"/>
      <c r="B17" s="47"/>
      <c r="C17" s="17" t="s">
        <v>22</v>
      </c>
      <c r="D17" s="6" t="s">
        <v>15</v>
      </c>
      <c r="E17" s="47"/>
      <c r="F17" s="6">
        <v>0.64</v>
      </c>
      <c r="G17" s="6">
        <v>7.16</v>
      </c>
      <c r="H17" s="6">
        <v>0.22</v>
      </c>
      <c r="I17" s="14">
        <f>25*100/520</f>
        <v>4.8076923076923075</v>
      </c>
      <c r="J17" s="14">
        <v>0.4</v>
      </c>
      <c r="K17" s="14">
        <f>44*100/527</f>
        <v>8.3491461100569264</v>
      </c>
      <c r="L17" s="15">
        <f>3*100/574</f>
        <v>0.52264808362369342</v>
      </c>
      <c r="M17" s="14">
        <v>1.8</v>
      </c>
      <c r="N17" s="14">
        <v>0.2</v>
      </c>
      <c r="O17" s="14">
        <v>1.6</v>
      </c>
      <c r="P17" s="14">
        <v>0</v>
      </c>
      <c r="Q17" s="14">
        <v>1.5</v>
      </c>
      <c r="R17" s="14">
        <v>0</v>
      </c>
      <c r="S17" s="14">
        <v>7.1</v>
      </c>
      <c r="T17" s="6">
        <v>0</v>
      </c>
      <c r="U17" s="15">
        <v>7.6</v>
      </c>
      <c r="V17" s="6">
        <v>0.3</v>
      </c>
      <c r="W17" s="14">
        <v>8.6999999999999993</v>
      </c>
      <c r="X17" s="6">
        <v>0.2</v>
      </c>
    </row>
    <row r="18" spans="1:24" ht="22.5" customHeight="1" x14ac:dyDescent="0.25">
      <c r="A18" s="16" t="s">
        <v>18</v>
      </c>
      <c r="B18" s="54" t="s">
        <v>37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4" ht="98.25" customHeight="1" x14ac:dyDescent="0.25">
      <c r="A19" s="18" t="s">
        <v>19</v>
      </c>
      <c r="B19" s="17" t="s">
        <v>23</v>
      </c>
      <c r="C19" s="17" t="s">
        <v>16</v>
      </c>
      <c r="D19" s="6" t="s">
        <v>12</v>
      </c>
      <c r="E19" s="6" t="s">
        <v>10</v>
      </c>
      <c r="F19" s="6">
        <v>3403.5</v>
      </c>
      <c r="G19" s="6">
        <v>1606.8</v>
      </c>
      <c r="H19" s="6">
        <v>2837.7</v>
      </c>
      <c r="I19" s="6">
        <v>371.8</v>
      </c>
      <c r="J19" s="19">
        <v>1675.6</v>
      </c>
      <c r="K19" s="1">
        <v>371.8</v>
      </c>
      <c r="L19" s="19">
        <v>2254.4</v>
      </c>
      <c r="M19" s="1">
        <v>371.8</v>
      </c>
      <c r="N19" s="19">
        <v>2439.1</v>
      </c>
      <c r="O19" s="1">
        <v>371.8</v>
      </c>
      <c r="P19" s="1">
        <v>2152.1</v>
      </c>
      <c r="Q19" s="1">
        <v>371.8</v>
      </c>
      <c r="R19" s="1">
        <v>1919.9</v>
      </c>
      <c r="S19" s="1">
        <v>371.8</v>
      </c>
      <c r="T19" s="1">
        <v>1751.8</v>
      </c>
      <c r="U19" s="1">
        <v>371.8</v>
      </c>
      <c r="V19" s="1">
        <v>1751.8</v>
      </c>
      <c r="W19" s="1">
        <v>371.8</v>
      </c>
      <c r="X19" s="1">
        <v>1751.8</v>
      </c>
    </row>
    <row r="20" spans="1:24" ht="18.75" customHeight="1" x14ac:dyDescent="0.25">
      <c r="A20" s="16" t="s">
        <v>20</v>
      </c>
      <c r="B20" s="54" t="s">
        <v>38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</row>
    <row r="21" spans="1:24" ht="30.75" customHeight="1" x14ac:dyDescent="0.3">
      <c r="A21" s="28" t="s">
        <v>93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39" customHeight="1" x14ac:dyDescent="0.3">
      <c r="A22" s="31" t="s">
        <v>90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93.75" customHeight="1" x14ac:dyDescent="0.3">
      <c r="A23" s="31" t="s">
        <v>94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27.75" customHeight="1" x14ac:dyDescent="0.3">
      <c r="A24" s="57" t="s">
        <v>91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5.75" customHeight="1" x14ac:dyDescent="0.3">
      <c r="A25" s="33" t="s">
        <v>24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45.75" customHeight="1" x14ac:dyDescent="0.3">
      <c r="A26" s="31" t="s">
        <v>92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5" customHeight="1" x14ac:dyDescent="0.3">
      <c r="A27" s="35" t="s">
        <v>25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5" customHeight="1" x14ac:dyDescent="0.3">
      <c r="A28" s="35" t="s">
        <v>26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5" customHeight="1" x14ac:dyDescent="0.3">
      <c r="A29" s="22" t="s">
        <v>43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15" customHeight="1" x14ac:dyDescent="0.3">
      <c r="A30" s="36" t="s">
        <v>44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21" customHeight="1" x14ac:dyDescent="0.3">
      <c r="A31" s="36" t="s">
        <v>39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15" customHeight="1" x14ac:dyDescent="0.3">
      <c r="A32" s="36" t="s">
        <v>97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15" customHeight="1" x14ac:dyDescent="0.3">
      <c r="A33" s="36" t="s">
        <v>74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15" customHeight="1" x14ac:dyDescent="0.3">
      <c r="A34" s="36" t="s">
        <v>75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15" customHeight="1" x14ac:dyDescent="0.3">
      <c r="A35" s="36" t="s">
        <v>76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15" customHeight="1" x14ac:dyDescent="0.3">
      <c r="A36" s="36" t="s">
        <v>77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15.75" customHeight="1" x14ac:dyDescent="0.3">
      <c r="A37" s="36" t="s">
        <v>34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5" customHeight="1" x14ac:dyDescent="0.3">
      <c r="A38" s="36" t="s">
        <v>27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18" customHeight="1" x14ac:dyDescent="0.3">
      <c r="A39" s="35" t="s">
        <v>45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24.75" customHeight="1" x14ac:dyDescent="0.3">
      <c r="A40" s="36" t="s">
        <v>46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17.25" customHeight="1" x14ac:dyDescent="0.3">
      <c r="A41" s="22" t="s">
        <v>40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5" customHeight="1" x14ac:dyDescent="0.3">
      <c r="A42" s="22" t="s">
        <v>83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6.5" customHeight="1" x14ac:dyDescent="0.3">
      <c r="A43" s="22" t="s">
        <v>84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5" customHeight="1" x14ac:dyDescent="0.3">
      <c r="A44" s="22" t="s">
        <v>85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24.75" customHeight="1" x14ac:dyDescent="0.3">
      <c r="A45" s="25" t="s">
        <v>79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15" customHeight="1" x14ac:dyDescent="0.3">
      <c r="A46" s="44" t="s">
        <v>28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12.75" customHeight="1" x14ac:dyDescent="0.3">
      <c r="A47" s="38" t="s">
        <v>29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25.5" customHeight="1" x14ac:dyDescent="0.3">
      <c r="A48" s="25" t="s">
        <v>52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25.5" customHeight="1" x14ac:dyDescent="0.3">
      <c r="A49" s="25" t="s">
        <v>53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25.5" customHeight="1" x14ac:dyDescent="0.3">
      <c r="A50" s="25" t="s">
        <v>54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38.25" customHeight="1" x14ac:dyDescent="0.3">
      <c r="A51" s="25" t="s">
        <v>56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47.25" customHeight="1" x14ac:dyDescent="0.3">
      <c r="A52" s="41" t="s">
        <v>99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4" ht="27" customHeight="1" x14ac:dyDescent="0.3">
      <c r="A53" s="25" t="s">
        <v>60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26.25" customHeight="1" x14ac:dyDescent="0.3">
      <c r="A54" s="25" t="s">
        <v>61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ht="30.75" customHeight="1" x14ac:dyDescent="0.3">
      <c r="A55" s="25" t="s">
        <v>62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ht="25.5" customHeight="1" x14ac:dyDescent="0.3">
      <c r="A56" s="25" t="s">
        <v>63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ht="15" customHeight="1" x14ac:dyDescent="0.3">
      <c r="A57" s="38" t="s">
        <v>30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ht="24" customHeight="1" x14ac:dyDescent="0.3">
      <c r="A58" s="25" t="s">
        <v>49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46.5" customHeight="1" x14ac:dyDescent="0.3">
      <c r="A59" s="25" t="s">
        <v>64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62.25" customHeight="1" x14ac:dyDescent="0.3">
      <c r="A60" s="25" t="s">
        <v>65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ht="55.5" customHeight="1" x14ac:dyDescent="0.25">
      <c r="A61" s="25" t="s">
        <v>66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33.75" customHeight="1" x14ac:dyDescent="0.25">
      <c r="A62" s="41" t="s">
        <v>98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:24" ht="24" customHeight="1" x14ac:dyDescent="0.25">
      <c r="A63" s="25" t="s">
        <v>67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4" customHeight="1" x14ac:dyDescent="0.25">
      <c r="A64" s="25" t="s">
        <v>68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4" customHeight="1" x14ac:dyDescent="0.25">
      <c r="A65" s="25" t="s">
        <v>80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24" customHeight="1" x14ac:dyDescent="0.3">
      <c r="A66" s="25" t="s">
        <v>81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15" customHeight="1" x14ac:dyDescent="0.3">
      <c r="A67" s="45" t="s">
        <v>31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1:24" ht="15" customHeight="1" x14ac:dyDescent="0.3">
      <c r="A68" s="38" t="s">
        <v>32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ht="8.25" customHeight="1" x14ac:dyDescent="0.3">
      <c r="A69" s="25" t="s">
        <v>47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:24" ht="14.25" customHeight="1" x14ac:dyDescent="0.3">
      <c r="A70" s="25" t="s">
        <v>55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ht="27" customHeight="1" x14ac:dyDescent="0.3">
      <c r="A71" s="25" t="s">
        <v>48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ht="27" customHeight="1" x14ac:dyDescent="0.25">
      <c r="A72" s="25" t="s">
        <v>57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27" customHeight="1" x14ac:dyDescent="0.3">
      <c r="A73" s="41" t="s">
        <v>100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ht="27" customHeight="1" x14ac:dyDescent="0.3">
      <c r="A74" s="25" t="s">
        <v>69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ht="27" customHeight="1" x14ac:dyDescent="0.3">
      <c r="A75" s="25" t="s">
        <v>70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27" customHeight="1" x14ac:dyDescent="0.3">
      <c r="A76" s="25" t="s">
        <v>71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ht="24" customHeight="1" x14ac:dyDescent="0.3">
      <c r="A77" s="25" t="s">
        <v>63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spans="1:24" ht="16.5" customHeight="1" x14ac:dyDescent="0.25">
      <c r="A78" s="38" t="s">
        <v>30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6"/>
      <c r="P78" s="56"/>
      <c r="Q78" s="56"/>
      <c r="R78" s="56"/>
      <c r="S78" s="56"/>
      <c r="T78" s="56"/>
      <c r="U78" s="56"/>
      <c r="V78" s="56"/>
      <c r="W78" s="56"/>
      <c r="X78" s="56"/>
    </row>
    <row r="79" spans="1:24" ht="20.25" customHeight="1" x14ac:dyDescent="0.3">
      <c r="A79" s="25" t="s">
        <v>49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spans="1:24" ht="35.25" customHeight="1" x14ac:dyDescent="0.3">
      <c r="A80" s="25" t="s">
        <v>50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7"/>
      <c r="P80" s="27"/>
      <c r="Q80" s="27"/>
      <c r="R80" s="27"/>
      <c r="S80" s="27"/>
      <c r="T80" s="27"/>
      <c r="U80" s="27"/>
      <c r="V80" s="27"/>
      <c r="W80" s="27"/>
      <c r="X80" s="27"/>
    </row>
    <row r="81" spans="1:24" ht="35.25" customHeight="1" x14ac:dyDescent="0.3">
      <c r="A81" s="25" t="s">
        <v>51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spans="1:24" ht="39" customHeight="1" x14ac:dyDescent="0.3">
      <c r="A82" s="25" t="s">
        <v>58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ht="22.5" customHeight="1" x14ac:dyDescent="0.25">
      <c r="A83" s="41" t="s">
        <v>101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</row>
    <row r="84" spans="1:24" ht="22.5" customHeight="1" x14ac:dyDescent="0.25">
      <c r="A84" s="25" t="s">
        <v>72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21" customHeight="1" x14ac:dyDescent="0.25">
      <c r="A85" s="25" t="s">
        <v>73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27" customHeight="1" x14ac:dyDescent="0.25">
      <c r="A86" s="25" t="s">
        <v>82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21.75" customHeight="1" x14ac:dyDescent="0.3">
      <c r="A87" s="25" t="s">
        <v>81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  <c r="P87" s="27"/>
      <c r="Q87" s="27"/>
      <c r="R87" s="27"/>
      <c r="S87" s="27"/>
      <c r="T87" s="27"/>
      <c r="U87" s="27"/>
      <c r="V87" s="27"/>
      <c r="W87" s="27"/>
      <c r="X87" s="27"/>
    </row>
  </sheetData>
  <mergeCells count="95">
    <mergeCell ref="A24:X24"/>
    <mergeCell ref="A32:X32"/>
    <mergeCell ref="A33:X33"/>
    <mergeCell ref="A34:X34"/>
    <mergeCell ref="A35:X35"/>
    <mergeCell ref="A85:X85"/>
    <mergeCell ref="A86:X86"/>
    <mergeCell ref="A87:X87"/>
    <mergeCell ref="A42:X42"/>
    <mergeCell ref="A45:X45"/>
    <mergeCell ref="A80:X80"/>
    <mergeCell ref="A81:X81"/>
    <mergeCell ref="A82:X82"/>
    <mergeCell ref="A83:X83"/>
    <mergeCell ref="A84:X84"/>
    <mergeCell ref="A69:X69"/>
    <mergeCell ref="A70:X70"/>
    <mergeCell ref="A71:X71"/>
    <mergeCell ref="A78:X78"/>
    <mergeCell ref="A79:X79"/>
    <mergeCell ref="A52:X52"/>
    <mergeCell ref="A23:X23"/>
    <mergeCell ref="E1:X1"/>
    <mergeCell ref="C5:R5"/>
    <mergeCell ref="D3:X3"/>
    <mergeCell ref="B18:X18"/>
    <mergeCell ref="B20:X20"/>
    <mergeCell ref="G6:X6"/>
    <mergeCell ref="G7:H7"/>
    <mergeCell ref="I7:J7"/>
    <mergeCell ref="K7:L7"/>
    <mergeCell ref="M7:N7"/>
    <mergeCell ref="O7:P7"/>
    <mergeCell ref="Q7:R7"/>
    <mergeCell ref="E6:E8"/>
    <mergeCell ref="A36:X36"/>
    <mergeCell ref="S7:T7"/>
    <mergeCell ref="U7:V7"/>
    <mergeCell ref="W7:X7"/>
    <mergeCell ref="F6:F8"/>
    <mergeCell ref="A10:A13"/>
    <mergeCell ref="B10:B13"/>
    <mergeCell ref="F12:J12"/>
    <mergeCell ref="A14:A17"/>
    <mergeCell ref="B14:B17"/>
    <mergeCell ref="E14:E15"/>
    <mergeCell ref="E16:E17"/>
    <mergeCell ref="A6:A8"/>
    <mergeCell ref="B6:B8"/>
    <mergeCell ref="C6:C8"/>
    <mergeCell ref="D6:D8"/>
    <mergeCell ref="A75:X75"/>
    <mergeCell ref="A64:X64"/>
    <mergeCell ref="A65:X65"/>
    <mergeCell ref="A66:X66"/>
    <mergeCell ref="A67:X67"/>
    <mergeCell ref="A74:X74"/>
    <mergeCell ref="A58:X58"/>
    <mergeCell ref="A59:X59"/>
    <mergeCell ref="A60:X60"/>
    <mergeCell ref="A62:X62"/>
    <mergeCell ref="A63:X63"/>
    <mergeCell ref="A61:X61"/>
    <mergeCell ref="A40:X40"/>
    <mergeCell ref="A41:X41"/>
    <mergeCell ref="A68:X68"/>
    <mergeCell ref="A72:X72"/>
    <mergeCell ref="A73:X73"/>
    <mergeCell ref="A53:X53"/>
    <mergeCell ref="A54:X54"/>
    <mergeCell ref="A55:X55"/>
    <mergeCell ref="A56:X56"/>
    <mergeCell ref="A57:X57"/>
    <mergeCell ref="A47:X47"/>
    <mergeCell ref="A48:X48"/>
    <mergeCell ref="A49:X49"/>
    <mergeCell ref="A50:X50"/>
    <mergeCell ref="A51:X51"/>
    <mergeCell ref="A46:X46"/>
    <mergeCell ref="A44:X44"/>
    <mergeCell ref="A43:X43"/>
    <mergeCell ref="A76:X76"/>
    <mergeCell ref="A77:X77"/>
    <mergeCell ref="A21:X21"/>
    <mergeCell ref="A22:X22"/>
    <mergeCell ref="A25:X25"/>
    <mergeCell ref="A26:X26"/>
    <mergeCell ref="A27:X27"/>
    <mergeCell ref="A28:X28"/>
    <mergeCell ref="A29:X29"/>
    <mergeCell ref="A30:X30"/>
    <mergeCell ref="A31:X31"/>
    <mergeCell ref="A37:X37"/>
    <mergeCell ref="A38:X38"/>
    <mergeCell ref="A39:X39"/>
  </mergeCells>
  <pageMargins left="0.19685039370078741" right="0.19685039370078741" top="0.39370078740157483" bottom="0.19685039370078741" header="0.11811023622047245" footer="0.1181102362204724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МП</vt:lpstr>
      <vt:lpstr>'Показатели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2022-02-02T05:37:14Z</dcterms:modified>
</cp:coreProperties>
</file>