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560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fullCalcOnLoad="1"/>
</workbook>
</file>

<file path=xl/sharedStrings.xml><?xml version="1.0" encoding="utf-8"?>
<sst xmlns="http://schemas.openxmlformats.org/spreadsheetml/2006/main" count="348" uniqueCount="107">
  <si>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</si>
  <si>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</si>
  <si>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</si>
  <si>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</si>
  <si>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</si>
  <si>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</si>
  <si>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</si>
  <si>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</si>
  <si>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</si>
  <si>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</si>
  <si>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</si>
  <si>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</si>
  <si>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</si>
  <si>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</si>
  <si>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</si>
  <si>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</si>
  <si>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</si>
  <si>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</si>
  <si>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</si>
  <si>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</si>
  <si>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</si>
  <si>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</si>
  <si>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</si>
  <si>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</si>
  <si>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</si>
  <si>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</si>
  <si>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</si>
  <si>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</si>
  <si>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</si>
  <si>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</si>
  <si>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</si>
  <si>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</si>
  <si>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</si>
  <si>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</si>
  <si>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</si>
  <si>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</si>
  <si>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</si>
  <si>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</si>
  <si>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</si>
  <si>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</si>
  <si>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</si>
  <si>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</si>
  <si>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</si>
  <si>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</si>
  <si>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</si>
  <si>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</si>
  <si>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</si>
  <si>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</si>
  <si>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</si>
  <si>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</si>
  <si>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</si>
  <si>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</si>
  <si>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</si>
  <si>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</si>
  <si>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</si>
  <si>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</si>
  <si>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</si>
  <si>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</si>
  <si>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</si>
  <si>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</si>
  <si>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</si>
  <si>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</si>
  <si>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</si>
  <si>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</si>
  <si>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</si>
  <si>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</si>
  <si>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</si>
  <si>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</si>
  <si>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</si>
  <si>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</si>
  <si>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</si>
  <si>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</si>
  <si>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</si>
  <si>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</si>
  <si>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</si>
  <si>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</si>
  <si>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</si>
  <si>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</si>
  <si>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</si>
  <si>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</si>
  <si>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</si>
  <si>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</si>
  <si>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</si>
  <si>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</si>
  <si>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</si>
  <si>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</si>
  <si>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</si>
  <si>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</si>
  <si>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</si>
  <si>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</si>
  <si>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</si>
  <si>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</si>
  <si>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</si>
  <si>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</si>
  <si>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</si>
  <si>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</si>
  <si>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</si>
  <si>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</si>
  <si>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</si>
  <si>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</si>
  <si>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</si>
  <si>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08.3.01.40010 414</t>
  </si>
  <si>
    <t>08.3.01.99990 244</t>
  </si>
  <si>
    <t>08.4.01.40010 414</t>
  </si>
  <si>
    <t>08.4.01.4И030 414</t>
  </si>
  <si>
    <t>08.5.01.00310 831</t>
  </si>
  <si>
    <t>08.5.01.40010 414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</si>
</sst>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165" fontId="6" fillId="0" borderId="10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2" fillId="24" borderId="17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11" borderId="20" xfId="0" applyNumberFormat="1" applyFont="1" applyFill="1" applyBorder="1" applyAlignment="1">
      <alignment horizontal="left" vertical="center" wrapText="1"/>
    </xf>
    <xf numFmtId="49" fontId="1" fillId="11" borderId="24" xfId="0" applyNumberFormat="1" applyFont="1" applyFill="1" applyBorder="1" applyAlignment="1">
      <alignment horizontal="left" vertical="center" wrapText="1"/>
    </xf>
    <xf numFmtId="49" fontId="1" fillId="11" borderId="12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wrapText="1"/>
    </xf>
    <xf numFmtId="165" fontId="5" fillId="0" borderId="18" xfId="0" applyNumberFormat="1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3"/>
  <sheetViews>
    <sheetView tabSelected="1" view="pageBreakPreview" zoomScale="110" zoomScaleSheetLayoutView="110" zoomScalePageLayoutView="0" workbookViewId="0" topLeftCell="A1">
      <selection activeCell="G50" sqref="G50"/>
    </sheetView>
  </sheetViews>
  <sheetFormatPr defaultColWidth="9.140625" defaultRowHeight="15"/>
  <cols>
    <col min="1" max="1" width="6.00390625" style="2" customWidth="1"/>
    <col min="2" max="3" width="19.140625" style="2" customWidth="1"/>
    <col min="4" max="4" width="11.7109375" style="2" customWidth="1"/>
    <col min="5" max="5" width="16.00390625" style="2" customWidth="1"/>
    <col min="6" max="6" width="11.421875" style="2" customWidth="1"/>
    <col min="7" max="7" width="13.28125" style="2" customWidth="1"/>
    <col min="8" max="8" width="12.28125" style="2" customWidth="1"/>
    <col min="9" max="9" width="13.140625" style="2" customWidth="1"/>
    <col min="10" max="10" width="11.00390625" style="2" customWidth="1"/>
    <col min="11" max="11" width="12.7109375" style="2" customWidth="1"/>
    <col min="12" max="12" width="11.8515625" style="2" customWidth="1"/>
    <col min="13" max="13" width="11.00390625" style="2" customWidth="1"/>
    <col min="14" max="14" width="9.8515625" style="2" customWidth="1"/>
    <col min="15" max="15" width="15.57421875" style="2" customWidth="1"/>
    <col min="16" max="16" width="11.8515625" style="3" bestFit="1" customWidth="1"/>
    <col min="17" max="17" width="9.140625" style="3" customWidth="1"/>
    <col min="18" max="18" width="13.00390625" style="3" customWidth="1"/>
    <col min="19" max="71" width="9.140625" style="3" customWidth="1"/>
    <col min="72" max="16384" width="9.140625" style="2" customWidth="1"/>
  </cols>
  <sheetData>
    <row r="1" spans="9:15" ht="40.5" customHeight="1">
      <c r="I1" s="123" t="s">
        <v>71</v>
      </c>
      <c r="J1" s="123"/>
      <c r="K1" s="123"/>
      <c r="L1" s="123"/>
      <c r="M1" s="123"/>
      <c r="N1" s="123"/>
      <c r="O1" s="123"/>
    </row>
    <row r="2" spans="1:16" ht="49.5" customHeight="1">
      <c r="A2" s="4"/>
      <c r="B2" s="5" t="s">
        <v>17</v>
      </c>
      <c r="C2" s="5"/>
      <c r="D2" s="112" t="s">
        <v>88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"/>
      <c r="P2" s="6"/>
    </row>
    <row r="3" spans="1:15" ht="3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5">
      <c r="A4" s="113" t="s">
        <v>0</v>
      </c>
      <c r="B4" s="113" t="s">
        <v>86</v>
      </c>
      <c r="C4" s="94" t="s">
        <v>51</v>
      </c>
      <c r="D4" s="113" t="s">
        <v>1</v>
      </c>
      <c r="E4" s="113" t="s">
        <v>2</v>
      </c>
      <c r="F4" s="113"/>
      <c r="G4" s="113" t="s">
        <v>3</v>
      </c>
      <c r="H4" s="113"/>
      <c r="I4" s="113"/>
      <c r="J4" s="113"/>
      <c r="K4" s="113"/>
      <c r="L4" s="113"/>
      <c r="M4" s="113"/>
      <c r="N4" s="113"/>
      <c r="O4" s="113" t="s">
        <v>84</v>
      </c>
    </row>
    <row r="5" spans="1:15" ht="21" customHeight="1">
      <c r="A5" s="113"/>
      <c r="B5" s="113"/>
      <c r="C5" s="95"/>
      <c r="D5" s="113"/>
      <c r="E5" s="113"/>
      <c r="F5" s="113"/>
      <c r="G5" s="113" t="s">
        <v>43</v>
      </c>
      <c r="H5" s="113"/>
      <c r="I5" s="113" t="s">
        <v>4</v>
      </c>
      <c r="J5" s="113"/>
      <c r="K5" s="113" t="s">
        <v>44</v>
      </c>
      <c r="L5" s="113"/>
      <c r="M5" s="113" t="s">
        <v>11</v>
      </c>
      <c r="N5" s="113"/>
      <c r="O5" s="113"/>
    </row>
    <row r="6" spans="1:15" ht="75" customHeight="1">
      <c r="A6" s="113"/>
      <c r="B6" s="113"/>
      <c r="C6" s="96"/>
      <c r="D6" s="113"/>
      <c r="E6" s="61" t="s">
        <v>81</v>
      </c>
      <c r="F6" s="61" t="s">
        <v>13</v>
      </c>
      <c r="G6" s="61" t="s">
        <v>12</v>
      </c>
      <c r="H6" s="61" t="s">
        <v>13</v>
      </c>
      <c r="I6" s="61" t="s">
        <v>12</v>
      </c>
      <c r="J6" s="61" t="s">
        <v>13</v>
      </c>
      <c r="K6" s="61" t="s">
        <v>12</v>
      </c>
      <c r="L6" s="61" t="s">
        <v>13</v>
      </c>
      <c r="M6" s="61" t="s">
        <v>12</v>
      </c>
      <c r="N6" s="61" t="s">
        <v>49</v>
      </c>
      <c r="O6" s="113"/>
    </row>
    <row r="7" spans="1:71" s="10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15" ht="27" customHeight="1">
      <c r="A8" s="60" t="s">
        <v>16</v>
      </c>
      <c r="B8" s="117" t="s">
        <v>87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ht="42.75" customHeight="1">
      <c r="A9" s="58" t="s">
        <v>14</v>
      </c>
      <c r="B9" s="120" t="s">
        <v>73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2:72" s="11" customFormat="1" ht="31.5" customHeight="1">
      <c r="B10" s="114" t="s">
        <v>72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16" s="12" customFormat="1" ht="12.75" customHeight="1" hidden="1">
      <c r="A11" s="91" t="s">
        <v>16</v>
      </c>
      <c r="B11" s="89" t="s">
        <v>32</v>
      </c>
      <c r="C11" s="14"/>
      <c r="D11" s="15" t="s">
        <v>18</v>
      </c>
      <c r="E11" s="16">
        <f>SUM(E12:E22)</f>
        <v>406926.6502420636</v>
      </c>
      <c r="F11" s="16">
        <f aca="true" t="shared" si="0" ref="F11:N11">SUM(F12:F22)</f>
        <v>130728.2</v>
      </c>
      <c r="G11" s="16">
        <f t="shared" si="0"/>
        <v>403926.6502420636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94" t="s">
        <v>48</v>
      </c>
      <c r="P11" s="17"/>
    </row>
    <row r="12" spans="1:16" s="12" customFormat="1" ht="12.75" hidden="1">
      <c r="A12" s="92"/>
      <c r="B12" s="90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95"/>
      <c r="P12" s="17"/>
    </row>
    <row r="13" spans="1:16" s="12" customFormat="1" ht="25.5" hidden="1">
      <c r="A13" s="92"/>
      <c r="B13" s="90"/>
      <c r="C13" s="18" t="s">
        <v>53</v>
      </c>
      <c r="D13" s="19" t="s">
        <v>7</v>
      </c>
      <c r="E13" s="20">
        <v>71544.6</v>
      </c>
      <c r="F13" s="20">
        <v>26383.899999999994</v>
      </c>
      <c r="G13" s="20">
        <v>71544.6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95"/>
      <c r="P13" s="17"/>
    </row>
    <row r="14" spans="1:16" s="12" customFormat="1" ht="12.75" hidden="1">
      <c r="A14" s="92"/>
      <c r="B14" s="90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95"/>
      <c r="P14" s="17"/>
    </row>
    <row r="15" spans="1:16" s="12" customFormat="1" ht="12.75" hidden="1">
      <c r="A15" s="92"/>
      <c r="B15" s="90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95"/>
      <c r="P15" s="17"/>
    </row>
    <row r="16" spans="1:16" s="12" customFormat="1" ht="12.75" hidden="1">
      <c r="A16" s="92"/>
      <c r="B16" s="90"/>
      <c r="C16" s="21"/>
      <c r="D16" s="19" t="s">
        <v>10</v>
      </c>
      <c r="E16" s="20">
        <v>74922.29999999999</v>
      </c>
      <c r="F16" s="20">
        <v>23497.5</v>
      </c>
      <c r="G16" s="20">
        <v>74922.29999999999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95"/>
      <c r="P16" s="17"/>
    </row>
    <row r="17" spans="1:16" s="12" customFormat="1" ht="12.75" hidden="1">
      <c r="A17" s="92"/>
      <c r="B17" s="90"/>
      <c r="C17" s="18"/>
      <c r="D17" s="19" t="s">
        <v>61</v>
      </c>
      <c r="E17" s="20">
        <v>75484.85024206365</v>
      </c>
      <c r="F17" s="20">
        <v>23497.5</v>
      </c>
      <c r="G17" s="20">
        <v>75484.85024206365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95"/>
      <c r="P17" s="17"/>
    </row>
    <row r="18" spans="1:16" s="12" customFormat="1" ht="12.75" hidden="1">
      <c r="A18" s="92"/>
      <c r="B18" s="90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95"/>
      <c r="P18" s="17"/>
    </row>
    <row r="19" spans="1:16" s="12" customFormat="1" ht="12.75" hidden="1">
      <c r="A19" s="92"/>
      <c r="B19" s="90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95"/>
      <c r="P19" s="17"/>
    </row>
    <row r="20" spans="1:16" s="12" customFormat="1" ht="12.75" hidden="1">
      <c r="A20" s="92"/>
      <c r="B20" s="90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95"/>
      <c r="P20" s="17"/>
    </row>
    <row r="21" spans="1:16" s="12" customFormat="1" ht="12.75" hidden="1">
      <c r="A21" s="92"/>
      <c r="B21" s="90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95"/>
      <c r="P21" s="17"/>
    </row>
    <row r="22" spans="1:16" s="12" customFormat="1" ht="12.75" hidden="1">
      <c r="A22" s="93"/>
      <c r="B22" s="106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96"/>
      <c r="P22" s="17"/>
    </row>
    <row r="23" spans="1:16" s="12" customFormat="1" ht="12.75" customHeight="1" hidden="1">
      <c r="A23" s="91" t="s">
        <v>23</v>
      </c>
      <c r="B23" s="89" t="s">
        <v>33</v>
      </c>
      <c r="C23" s="14"/>
      <c r="D23" s="15" t="s">
        <v>18</v>
      </c>
      <c r="E23" s="16">
        <f>SUM(E24:E34)</f>
        <v>322219.6082891694</v>
      </c>
      <c r="F23" s="16">
        <f aca="true" t="shared" si="1" ref="F23:N23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94" t="s">
        <v>67</v>
      </c>
      <c r="P23" s="17"/>
    </row>
    <row r="24" spans="1:16" s="12" customFormat="1" ht="12.75" hidden="1">
      <c r="A24" s="92"/>
      <c r="B24" s="90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2">
        <v>0</v>
      </c>
      <c r="O24" s="95"/>
      <c r="P24" s="17"/>
    </row>
    <row r="25" spans="1:16" s="12" customFormat="1" ht="12.75" hidden="1">
      <c r="A25" s="92"/>
      <c r="B25" s="90"/>
      <c r="C25" s="18" t="s">
        <v>52</v>
      </c>
      <c r="D25" s="22" t="s">
        <v>7</v>
      </c>
      <c r="E25" s="23">
        <v>45660.5</v>
      </c>
      <c r="F25" s="23">
        <v>24754.8</v>
      </c>
      <c r="G25" s="24">
        <v>45660.5</v>
      </c>
      <c r="H25" s="23">
        <v>24754.8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2">
        <v>0</v>
      </c>
      <c r="O25" s="95"/>
      <c r="P25" s="17"/>
    </row>
    <row r="26" spans="1:16" s="12" customFormat="1" ht="12.75" hidden="1">
      <c r="A26" s="92"/>
      <c r="B26" s="90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2">
        <v>0</v>
      </c>
      <c r="O26" s="95"/>
      <c r="P26" s="17"/>
    </row>
    <row r="27" spans="1:16" s="12" customFormat="1" ht="12.75" hidden="1">
      <c r="A27" s="92"/>
      <c r="B27" s="90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2">
        <v>0</v>
      </c>
      <c r="O27" s="95"/>
      <c r="P27" s="17"/>
    </row>
    <row r="28" spans="1:16" s="12" customFormat="1" ht="12.75" hidden="1">
      <c r="A28" s="92"/>
      <c r="B28" s="90"/>
      <c r="C28" s="21"/>
      <c r="D28" s="22" t="s">
        <v>10</v>
      </c>
      <c r="E28" s="23">
        <v>58168.8</v>
      </c>
      <c r="F28" s="23">
        <v>21465.100000000002</v>
      </c>
      <c r="G28" s="24">
        <v>58168.8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2">
        <v>0</v>
      </c>
      <c r="O28" s="95"/>
      <c r="P28" s="17"/>
    </row>
    <row r="29" spans="1:16" s="12" customFormat="1" ht="12.75" hidden="1">
      <c r="A29" s="92"/>
      <c r="B29" s="90"/>
      <c r="C29" s="18"/>
      <c r="D29" s="22" t="s">
        <v>61</v>
      </c>
      <c r="E29" s="23">
        <v>63006.70828916938</v>
      </c>
      <c r="F29" s="23">
        <v>21465.100000000002</v>
      </c>
      <c r="G29" s="24">
        <v>63006.67893415583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2">
        <v>0</v>
      </c>
      <c r="O29" s="95"/>
      <c r="P29" s="17"/>
    </row>
    <row r="30" spans="1:16" s="12" customFormat="1" ht="12.75" hidden="1">
      <c r="A30" s="92"/>
      <c r="B30" s="90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95"/>
      <c r="P30" s="17"/>
    </row>
    <row r="31" spans="1:16" s="12" customFormat="1" ht="12.75" hidden="1">
      <c r="A31" s="92"/>
      <c r="B31" s="90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95"/>
      <c r="P31" s="17"/>
    </row>
    <row r="32" spans="1:16" s="12" customFormat="1" ht="12.75" hidden="1">
      <c r="A32" s="92"/>
      <c r="B32" s="90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95"/>
      <c r="P32" s="17"/>
    </row>
    <row r="33" spans="1:16" s="12" customFormat="1" ht="12.75" hidden="1">
      <c r="A33" s="92"/>
      <c r="B33" s="90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95"/>
      <c r="P33" s="17"/>
    </row>
    <row r="34" spans="1:16" s="12" customFormat="1" ht="12.75" hidden="1">
      <c r="A34" s="93"/>
      <c r="B34" s="106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96"/>
      <c r="P34" s="17"/>
    </row>
    <row r="35" spans="1:16" s="12" customFormat="1" ht="12.75" customHeight="1" hidden="1">
      <c r="A35" s="91" t="s">
        <v>24</v>
      </c>
      <c r="B35" s="110" t="s">
        <v>50</v>
      </c>
      <c r="C35" s="14"/>
      <c r="D35" s="15" t="s">
        <v>18</v>
      </c>
      <c r="E35" s="16">
        <f>SUM(E36:E46)</f>
        <v>132527.28319202355</v>
      </c>
      <c r="F35" s="16">
        <f aca="true" t="shared" si="2" ref="F35:N35">SUM(F36:F46)</f>
        <v>35633.6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94" t="s">
        <v>25</v>
      </c>
      <c r="P35" s="17"/>
    </row>
    <row r="36" spans="1:16" s="12" customFormat="1" ht="12.75" hidden="1">
      <c r="A36" s="92"/>
      <c r="B36" s="110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95"/>
      <c r="P36" s="17"/>
    </row>
    <row r="37" spans="1:16" s="12" customFormat="1" ht="25.5" hidden="1">
      <c r="A37" s="92"/>
      <c r="B37" s="110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95"/>
      <c r="P37" s="17"/>
    </row>
    <row r="38" spans="1:16" s="12" customFormat="1" ht="12.75" hidden="1">
      <c r="A38" s="92"/>
      <c r="B38" s="110"/>
      <c r="C38" s="18"/>
      <c r="D38" s="22" t="s">
        <v>8</v>
      </c>
      <c r="E38" s="23">
        <v>21131.2</v>
      </c>
      <c r="F38" s="23">
        <v>6362.8</v>
      </c>
      <c r="G38" s="24">
        <v>17724.1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95"/>
      <c r="P38" s="17"/>
    </row>
    <row r="39" spans="1:16" s="12" customFormat="1" ht="12.75" hidden="1">
      <c r="A39" s="92"/>
      <c r="B39" s="110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95"/>
      <c r="P39" s="17"/>
    </row>
    <row r="40" spans="1:16" s="12" customFormat="1" ht="12.75" hidden="1">
      <c r="A40" s="92"/>
      <c r="B40" s="110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95"/>
      <c r="P40" s="17"/>
    </row>
    <row r="41" spans="1:16" s="12" customFormat="1" ht="12.75" hidden="1">
      <c r="A41" s="92"/>
      <c r="B41" s="110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95"/>
      <c r="P41" s="17"/>
    </row>
    <row r="42" spans="1:16" s="12" customFormat="1" ht="12.75" hidden="1">
      <c r="A42" s="92"/>
      <c r="B42" s="110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95"/>
      <c r="P42" s="17"/>
    </row>
    <row r="43" spans="1:16" s="12" customFormat="1" ht="12.75" hidden="1">
      <c r="A43" s="92"/>
      <c r="B43" s="110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95"/>
      <c r="P43" s="17"/>
    </row>
    <row r="44" spans="1:16" s="12" customFormat="1" ht="12.75" hidden="1">
      <c r="A44" s="92"/>
      <c r="B44" s="110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95"/>
      <c r="P44" s="17"/>
    </row>
    <row r="45" spans="1:16" s="12" customFormat="1" ht="12.75" hidden="1">
      <c r="A45" s="92"/>
      <c r="B45" s="110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95"/>
      <c r="P45" s="17"/>
    </row>
    <row r="46" spans="1:16" s="12" customFormat="1" ht="12.75" hidden="1">
      <c r="A46" s="93"/>
      <c r="B46" s="110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96"/>
      <c r="P46" s="17"/>
    </row>
    <row r="47" spans="1:15" ht="18.75" customHeight="1">
      <c r="A47" s="91"/>
      <c r="B47" s="97" t="s">
        <v>22</v>
      </c>
      <c r="C47" s="87"/>
      <c r="D47" s="25" t="s">
        <v>18</v>
      </c>
      <c r="E47" s="129">
        <v>1656804.011</v>
      </c>
      <c r="F47" s="129">
        <v>635340.82093</v>
      </c>
      <c r="G47" s="129">
        <v>1638904.2110000001</v>
      </c>
      <c r="H47" s="129">
        <v>617963.9510000001</v>
      </c>
      <c r="I47" s="129">
        <v>0</v>
      </c>
      <c r="J47" s="129">
        <v>0</v>
      </c>
      <c r="K47" s="129">
        <v>17899.8</v>
      </c>
      <c r="L47" s="129">
        <v>17376.8</v>
      </c>
      <c r="M47" s="129">
        <v>0</v>
      </c>
      <c r="N47" s="129">
        <v>0</v>
      </c>
      <c r="O47" s="94" t="s">
        <v>83</v>
      </c>
    </row>
    <row r="48" spans="1:20" ht="15">
      <c r="A48" s="92"/>
      <c r="B48" s="97"/>
      <c r="C48" s="85" t="s">
        <v>89</v>
      </c>
      <c r="D48" s="27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95"/>
      <c r="T48" s="28"/>
    </row>
    <row r="49" spans="1:15" ht="15">
      <c r="A49" s="92"/>
      <c r="B49" s="97"/>
      <c r="C49" s="85" t="s">
        <v>90</v>
      </c>
      <c r="D49" s="130" t="s">
        <v>7</v>
      </c>
      <c r="E49" s="131">
        <v>136941.90000000002</v>
      </c>
      <c r="F49" s="131">
        <v>59297.799999999996</v>
      </c>
      <c r="G49" s="131">
        <v>133270.5</v>
      </c>
      <c r="H49" s="131">
        <v>55626.399999999994</v>
      </c>
      <c r="I49" s="131">
        <v>0</v>
      </c>
      <c r="J49" s="131">
        <v>0</v>
      </c>
      <c r="K49" s="131">
        <v>3671.4</v>
      </c>
      <c r="L49" s="131">
        <v>3671.4</v>
      </c>
      <c r="M49" s="131">
        <v>0</v>
      </c>
      <c r="N49" s="131">
        <v>0</v>
      </c>
      <c r="O49" s="95"/>
    </row>
    <row r="50" spans="1:15" ht="15">
      <c r="A50" s="92"/>
      <c r="B50" s="97"/>
      <c r="C50" s="85" t="s">
        <v>91</v>
      </c>
      <c r="D50" s="130" t="s">
        <v>8</v>
      </c>
      <c r="E50" s="131">
        <v>141425.6</v>
      </c>
      <c r="F50" s="131">
        <v>47717.8</v>
      </c>
      <c r="G50" s="131">
        <v>138018.5</v>
      </c>
      <c r="H50" s="131">
        <v>44310.7</v>
      </c>
      <c r="I50" s="131">
        <v>0</v>
      </c>
      <c r="J50" s="131">
        <v>0</v>
      </c>
      <c r="K50" s="131">
        <v>3407.1</v>
      </c>
      <c r="L50" s="131">
        <v>3407.1</v>
      </c>
      <c r="M50" s="131">
        <v>0</v>
      </c>
      <c r="N50" s="131">
        <v>0</v>
      </c>
      <c r="O50" s="95"/>
    </row>
    <row r="51" spans="1:15" ht="15">
      <c r="A51" s="92"/>
      <c r="B51" s="97"/>
      <c r="C51" s="85" t="s">
        <v>92</v>
      </c>
      <c r="D51" s="130" t="s">
        <v>9</v>
      </c>
      <c r="E51" s="131">
        <v>134147.4</v>
      </c>
      <c r="F51" s="131">
        <v>60346.7</v>
      </c>
      <c r="G51" s="131">
        <v>133624.4</v>
      </c>
      <c r="H51" s="131">
        <v>60346.7</v>
      </c>
      <c r="I51" s="131">
        <v>0</v>
      </c>
      <c r="J51" s="131">
        <v>0</v>
      </c>
      <c r="K51" s="131">
        <v>523</v>
      </c>
      <c r="L51" s="131">
        <v>0</v>
      </c>
      <c r="M51" s="131">
        <v>0</v>
      </c>
      <c r="N51" s="131">
        <v>0</v>
      </c>
      <c r="O51" s="95"/>
    </row>
    <row r="52" spans="1:15" ht="15">
      <c r="A52" s="92"/>
      <c r="B52" s="97"/>
      <c r="C52" s="85" t="s">
        <v>93</v>
      </c>
      <c r="D52" s="130" t="s">
        <v>10</v>
      </c>
      <c r="E52" s="131">
        <v>142954.5</v>
      </c>
      <c r="F52" s="131">
        <v>76889</v>
      </c>
      <c r="G52" s="131">
        <v>138124.6</v>
      </c>
      <c r="H52" s="131">
        <v>72059.1</v>
      </c>
      <c r="I52" s="131">
        <v>0</v>
      </c>
      <c r="J52" s="131">
        <v>0</v>
      </c>
      <c r="K52" s="131">
        <v>4829.9</v>
      </c>
      <c r="L52" s="131">
        <v>4829.9</v>
      </c>
      <c r="M52" s="131">
        <v>0</v>
      </c>
      <c r="N52" s="131">
        <v>0</v>
      </c>
      <c r="O52" s="95"/>
    </row>
    <row r="53" spans="1:16" ht="15">
      <c r="A53" s="92"/>
      <c r="B53" s="97"/>
      <c r="C53" s="85" t="s">
        <v>94</v>
      </c>
      <c r="D53" s="130" t="s">
        <v>61</v>
      </c>
      <c r="E53" s="131">
        <v>179799.44400000002</v>
      </c>
      <c r="F53" s="131">
        <v>81757.32393</v>
      </c>
      <c r="G53" s="33">
        <v>179799.44400000002</v>
      </c>
      <c r="H53" s="131">
        <v>81757.254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95"/>
      <c r="P53" s="80"/>
    </row>
    <row r="54" spans="1:15" ht="15">
      <c r="A54" s="92"/>
      <c r="B54" s="97"/>
      <c r="C54" s="85" t="s">
        <v>95</v>
      </c>
      <c r="D54" s="130" t="s">
        <v>62</v>
      </c>
      <c r="E54" s="131">
        <v>95200.767</v>
      </c>
      <c r="F54" s="131">
        <v>94136.09699999998</v>
      </c>
      <c r="G54" s="33">
        <v>95200.767</v>
      </c>
      <c r="H54" s="131">
        <v>94136.09699999998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95"/>
    </row>
    <row r="55" spans="1:15" ht="15">
      <c r="A55" s="92"/>
      <c r="B55" s="97"/>
      <c r="C55" s="85"/>
      <c r="D55" s="130" t="s">
        <v>63</v>
      </c>
      <c r="E55" s="131">
        <v>171284.2</v>
      </c>
      <c r="F55" s="131">
        <v>86083.4</v>
      </c>
      <c r="G55" s="33">
        <v>171284.2</v>
      </c>
      <c r="H55" s="131">
        <v>86083.4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95"/>
    </row>
    <row r="56" spans="1:15" ht="15">
      <c r="A56" s="92"/>
      <c r="B56" s="97"/>
      <c r="C56" s="85"/>
      <c r="D56" s="130" t="s">
        <v>64</v>
      </c>
      <c r="E56" s="131">
        <v>170477.3</v>
      </c>
      <c r="F56" s="131">
        <v>86083.4</v>
      </c>
      <c r="G56" s="33">
        <v>170477.3</v>
      </c>
      <c r="H56" s="33">
        <v>86083.4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95"/>
    </row>
    <row r="57" spans="1:15" ht="15">
      <c r="A57" s="92"/>
      <c r="B57" s="97"/>
      <c r="C57" s="85"/>
      <c r="D57" s="27" t="s">
        <v>65</v>
      </c>
      <c r="E57" s="1">
        <v>170477.3</v>
      </c>
      <c r="F57" s="1">
        <v>0</v>
      </c>
      <c r="G57" s="1">
        <v>170477.3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95"/>
    </row>
    <row r="58" spans="1:17" ht="15">
      <c r="A58" s="92"/>
      <c r="B58" s="97"/>
      <c r="C58" s="86"/>
      <c r="D58" s="27" t="s">
        <v>66</v>
      </c>
      <c r="E58" s="1">
        <v>196020.59999999998</v>
      </c>
      <c r="F58" s="1">
        <v>0</v>
      </c>
      <c r="G58" s="1">
        <v>196020.59999999998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96"/>
      <c r="P58" s="80"/>
      <c r="Q58" s="80"/>
    </row>
    <row r="59" spans="1:17" ht="42" customHeight="1">
      <c r="A59" s="59" t="s">
        <v>15</v>
      </c>
      <c r="B59" s="128" t="s">
        <v>85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80"/>
      <c r="Q59" s="80"/>
    </row>
    <row r="60" spans="2:72" s="11" customFormat="1" ht="31.5" customHeight="1">
      <c r="B60" s="132" t="s">
        <v>77</v>
      </c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/>
      <c r="P60" s="81"/>
      <c r="Q60" s="8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customHeight="1" hidden="1">
      <c r="A61" s="91" t="s">
        <v>16</v>
      </c>
      <c r="B61" s="91" t="s">
        <v>34</v>
      </c>
      <c r="C61" s="29"/>
      <c r="D61" s="22" t="s">
        <v>18</v>
      </c>
      <c r="E61" s="16">
        <f>SUM(E62:E72)</f>
        <v>161656.35</v>
      </c>
      <c r="F61" s="16">
        <f aca="true" t="shared" si="3" ref="F61:N61">SUM(F62:F72)</f>
        <v>88332.84999999999</v>
      </c>
      <c r="G61" s="16">
        <f t="shared" si="3"/>
        <v>161656.35</v>
      </c>
      <c r="H61" s="16">
        <f t="shared" si="3"/>
        <v>88332.84999999999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94" t="s">
        <v>25</v>
      </c>
      <c r="P61" s="81"/>
      <c r="Q61" s="8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>
      <c r="A62" s="92"/>
      <c r="B62" s="92"/>
      <c r="C62" s="32"/>
      <c r="D62" s="22" t="s">
        <v>6</v>
      </c>
      <c r="E62" s="33">
        <f>G62+I62+K62+M62</f>
        <v>14759.15</v>
      </c>
      <c r="F62" s="33">
        <f>H62+J62+L62+N62</f>
        <v>14759.15</v>
      </c>
      <c r="G62" s="33">
        <v>14759.15</v>
      </c>
      <c r="H62" s="33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95"/>
      <c r="P62" s="81"/>
      <c r="Q62" s="8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>
      <c r="A63" s="92"/>
      <c r="B63" s="92"/>
      <c r="C63" s="21"/>
      <c r="D63" s="22" t="s">
        <v>7</v>
      </c>
      <c r="E63" s="33">
        <v>15241.6</v>
      </c>
      <c r="F63" s="33">
        <v>15241.6</v>
      </c>
      <c r="G63" s="33">
        <v>15241.6</v>
      </c>
      <c r="H63" s="33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95"/>
      <c r="P63" s="81"/>
      <c r="Q63" s="8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>
      <c r="A64" s="92"/>
      <c r="B64" s="92"/>
      <c r="C64" s="32"/>
      <c r="D64" s="22" t="s">
        <v>8</v>
      </c>
      <c r="E64" s="33">
        <v>14338</v>
      </c>
      <c r="F64" s="33">
        <v>14338</v>
      </c>
      <c r="G64" s="33">
        <v>14338</v>
      </c>
      <c r="H64" s="33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95"/>
      <c r="P64" s="81"/>
      <c r="Q64" s="8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>
      <c r="A65" s="92"/>
      <c r="B65" s="92"/>
      <c r="C65" s="32"/>
      <c r="D65" s="22" t="s">
        <v>9</v>
      </c>
      <c r="E65" s="33">
        <v>14664.7</v>
      </c>
      <c r="F65" s="33">
        <v>14664.7</v>
      </c>
      <c r="G65" s="33">
        <v>14664.7</v>
      </c>
      <c r="H65" s="33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95"/>
      <c r="P65" s="81"/>
      <c r="Q65" s="8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>
      <c r="A66" s="92"/>
      <c r="B66" s="92"/>
      <c r="C66" s="32"/>
      <c r="D66" s="22" t="s">
        <v>10</v>
      </c>
      <c r="E66" s="33">
        <v>14664.7</v>
      </c>
      <c r="F66" s="33">
        <v>14664.7</v>
      </c>
      <c r="G66" s="33">
        <v>14664.7</v>
      </c>
      <c r="H66" s="33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95"/>
      <c r="P66" s="81"/>
      <c r="Q66" s="8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17" s="12" customFormat="1" ht="12.75" hidden="1">
      <c r="A67" s="92"/>
      <c r="B67" s="92"/>
      <c r="C67" s="32"/>
      <c r="D67" s="22" t="s">
        <v>61</v>
      </c>
      <c r="E67" s="33">
        <v>14664.7</v>
      </c>
      <c r="F67" s="33">
        <v>14664.7</v>
      </c>
      <c r="G67" s="33">
        <v>14664.7</v>
      </c>
      <c r="H67" s="33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95"/>
      <c r="P67" s="81"/>
      <c r="Q67" s="81"/>
    </row>
    <row r="68" spans="1:17" s="12" customFormat="1" ht="12.75" hidden="1">
      <c r="A68" s="92"/>
      <c r="B68" s="92"/>
      <c r="C68" s="32"/>
      <c r="D68" s="22" t="s">
        <v>62</v>
      </c>
      <c r="E68" s="33">
        <v>14664.7</v>
      </c>
      <c r="F68" s="33">
        <v>0</v>
      </c>
      <c r="G68" s="33">
        <v>14664.7</v>
      </c>
      <c r="H68" s="3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95"/>
      <c r="P68" s="81"/>
      <c r="Q68" s="81"/>
    </row>
    <row r="69" spans="1:17" s="12" customFormat="1" ht="12.75" hidden="1">
      <c r="A69" s="92"/>
      <c r="B69" s="92"/>
      <c r="C69" s="32"/>
      <c r="D69" s="22" t="s">
        <v>63</v>
      </c>
      <c r="E69" s="33">
        <v>14664.7</v>
      </c>
      <c r="F69" s="33">
        <v>0</v>
      </c>
      <c r="G69" s="33">
        <v>14664.7</v>
      </c>
      <c r="H69" s="3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95"/>
      <c r="P69" s="81"/>
      <c r="Q69" s="81"/>
    </row>
    <row r="70" spans="1:17" s="12" customFormat="1" ht="12.75" hidden="1">
      <c r="A70" s="92"/>
      <c r="B70" s="92"/>
      <c r="C70" s="32"/>
      <c r="D70" s="22" t="s">
        <v>64</v>
      </c>
      <c r="E70" s="33">
        <v>14664.7</v>
      </c>
      <c r="F70" s="33">
        <v>0</v>
      </c>
      <c r="G70" s="33">
        <v>14664.7</v>
      </c>
      <c r="H70" s="33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95"/>
      <c r="P70" s="81"/>
      <c r="Q70" s="81"/>
    </row>
    <row r="71" spans="1:17" s="12" customFormat="1" ht="12.75" hidden="1">
      <c r="A71" s="92"/>
      <c r="B71" s="92"/>
      <c r="C71" s="32"/>
      <c r="D71" s="22" t="s">
        <v>65</v>
      </c>
      <c r="E71" s="33">
        <v>14664.7</v>
      </c>
      <c r="F71" s="33">
        <v>0</v>
      </c>
      <c r="G71" s="33">
        <v>14664.7</v>
      </c>
      <c r="H71" s="3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95"/>
      <c r="P71" s="81"/>
      <c r="Q71" s="81"/>
    </row>
    <row r="72" spans="1:17" s="12" customFormat="1" ht="12.75" hidden="1">
      <c r="A72" s="93"/>
      <c r="B72" s="93"/>
      <c r="C72" s="32"/>
      <c r="D72" s="22" t="s">
        <v>66</v>
      </c>
      <c r="E72" s="33">
        <v>14664.7</v>
      </c>
      <c r="F72" s="33">
        <v>0</v>
      </c>
      <c r="G72" s="33">
        <v>14664.7</v>
      </c>
      <c r="H72" s="3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96"/>
      <c r="P72" s="81"/>
      <c r="Q72" s="81"/>
    </row>
    <row r="73" spans="1:17" s="12" customFormat="1" ht="12.75" customHeight="1" hidden="1">
      <c r="A73" s="91" t="s">
        <v>23</v>
      </c>
      <c r="B73" s="89" t="s">
        <v>35</v>
      </c>
      <c r="C73" s="34"/>
      <c r="D73" s="22" t="s">
        <v>18</v>
      </c>
      <c r="E73" s="16">
        <f>SUM(E74:E84)</f>
        <v>161655.65000000002</v>
      </c>
      <c r="F73" s="16">
        <f aca="true" t="shared" si="4" ref="F73:N73">SUM(F74:F84)</f>
        <v>88332.65000000001</v>
      </c>
      <c r="G73" s="16">
        <f t="shared" si="4"/>
        <v>161655.65000000002</v>
      </c>
      <c r="H73" s="16">
        <f t="shared" si="4"/>
        <v>88332.65000000001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94" t="s">
        <v>25</v>
      </c>
      <c r="P73" s="81"/>
      <c r="Q73" s="81"/>
    </row>
    <row r="74" spans="1:17" s="12" customFormat="1" ht="12.75" hidden="1">
      <c r="A74" s="92"/>
      <c r="B74" s="90"/>
      <c r="C74" s="21"/>
      <c r="D74" s="22" t="s">
        <v>6</v>
      </c>
      <c r="E74" s="33">
        <f>G74+I74+K74+M74</f>
        <v>14759.15</v>
      </c>
      <c r="F74" s="33">
        <f>H74+J74+L74+N74</f>
        <v>14759.15</v>
      </c>
      <c r="G74" s="33">
        <v>14759.15</v>
      </c>
      <c r="H74" s="33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95"/>
      <c r="P74" s="81"/>
      <c r="Q74" s="81"/>
    </row>
    <row r="75" spans="1:17" s="12" customFormat="1" ht="12.75" hidden="1">
      <c r="A75" s="92"/>
      <c r="B75" s="90"/>
      <c r="C75" s="21"/>
      <c r="D75" s="22" t="s">
        <v>7</v>
      </c>
      <c r="E75" s="33">
        <v>15241.6</v>
      </c>
      <c r="F75" s="33">
        <v>15241.6</v>
      </c>
      <c r="G75" s="33">
        <v>15241.6</v>
      </c>
      <c r="H75" s="33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95"/>
      <c r="P75" s="81"/>
      <c r="Q75" s="81"/>
    </row>
    <row r="76" spans="1:17" s="12" customFormat="1" ht="12.75" hidden="1">
      <c r="A76" s="92"/>
      <c r="B76" s="90"/>
      <c r="C76" s="21"/>
      <c r="D76" s="22" t="s">
        <v>8</v>
      </c>
      <c r="E76" s="33">
        <v>14338.099999999999</v>
      </c>
      <c r="F76" s="33">
        <v>14338.099999999999</v>
      </c>
      <c r="G76" s="33">
        <v>14338.099999999999</v>
      </c>
      <c r="H76" s="33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95"/>
      <c r="P76" s="81"/>
      <c r="Q76" s="81"/>
    </row>
    <row r="77" spans="1:17" s="12" customFormat="1" ht="12.75" hidden="1">
      <c r="A77" s="92"/>
      <c r="B77" s="90"/>
      <c r="C77" s="21"/>
      <c r="D77" s="22" t="s">
        <v>9</v>
      </c>
      <c r="E77" s="35">
        <v>14664.6</v>
      </c>
      <c r="F77" s="35">
        <v>14664.6</v>
      </c>
      <c r="G77" s="35">
        <v>14664.6</v>
      </c>
      <c r="H77" s="35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95"/>
      <c r="P77" s="81"/>
      <c r="Q77" s="81"/>
    </row>
    <row r="78" spans="1:17" s="12" customFormat="1" ht="12.75" hidden="1">
      <c r="A78" s="92"/>
      <c r="B78" s="90"/>
      <c r="C78" s="21"/>
      <c r="D78" s="22" t="s">
        <v>10</v>
      </c>
      <c r="E78" s="35">
        <v>14664.6</v>
      </c>
      <c r="F78" s="35">
        <v>14664.6</v>
      </c>
      <c r="G78" s="35">
        <v>14664.6</v>
      </c>
      <c r="H78" s="35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95"/>
      <c r="P78" s="81"/>
      <c r="Q78" s="81"/>
    </row>
    <row r="79" spans="1:17" s="12" customFormat="1" ht="12.75" hidden="1">
      <c r="A79" s="92"/>
      <c r="B79" s="90"/>
      <c r="C79" s="21"/>
      <c r="D79" s="22" t="s">
        <v>61</v>
      </c>
      <c r="E79" s="35">
        <v>14664.6</v>
      </c>
      <c r="F79" s="35">
        <v>14664.6</v>
      </c>
      <c r="G79" s="35">
        <v>14664.6</v>
      </c>
      <c r="H79" s="35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95"/>
      <c r="P79" s="81"/>
      <c r="Q79" s="81"/>
    </row>
    <row r="80" spans="1:17" s="12" customFormat="1" ht="12.75" hidden="1">
      <c r="A80" s="92"/>
      <c r="B80" s="90"/>
      <c r="C80" s="21"/>
      <c r="D80" s="22" t="s">
        <v>62</v>
      </c>
      <c r="E80" s="35">
        <v>14664.6</v>
      </c>
      <c r="F80" s="35">
        <v>0</v>
      </c>
      <c r="G80" s="35">
        <v>14664.6</v>
      </c>
      <c r="H80" s="3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95"/>
      <c r="P80" s="81"/>
      <c r="Q80" s="81"/>
    </row>
    <row r="81" spans="1:17" s="12" customFormat="1" ht="12.75" hidden="1">
      <c r="A81" s="92"/>
      <c r="B81" s="90"/>
      <c r="C81" s="21"/>
      <c r="D81" s="22" t="s">
        <v>63</v>
      </c>
      <c r="E81" s="35">
        <v>14664.6</v>
      </c>
      <c r="F81" s="35">
        <v>0</v>
      </c>
      <c r="G81" s="35">
        <v>14664.6</v>
      </c>
      <c r="H81" s="3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95"/>
      <c r="P81" s="81"/>
      <c r="Q81" s="81"/>
    </row>
    <row r="82" spans="1:17" s="12" customFormat="1" ht="12.75" hidden="1">
      <c r="A82" s="92"/>
      <c r="B82" s="90"/>
      <c r="C82" s="21"/>
      <c r="D82" s="22" t="s">
        <v>64</v>
      </c>
      <c r="E82" s="35">
        <v>14664.6</v>
      </c>
      <c r="F82" s="35">
        <v>0</v>
      </c>
      <c r="G82" s="35">
        <v>14664.6</v>
      </c>
      <c r="H82" s="35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95"/>
      <c r="P82" s="81"/>
      <c r="Q82" s="81"/>
    </row>
    <row r="83" spans="1:17" s="12" customFormat="1" ht="12.75" hidden="1">
      <c r="A83" s="92"/>
      <c r="B83" s="90"/>
      <c r="C83" s="21"/>
      <c r="D83" s="22" t="s">
        <v>65</v>
      </c>
      <c r="E83" s="35">
        <v>14664.6</v>
      </c>
      <c r="F83" s="35">
        <v>0</v>
      </c>
      <c r="G83" s="35">
        <v>14664.6</v>
      </c>
      <c r="H83" s="35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95"/>
      <c r="P83" s="81"/>
      <c r="Q83" s="81"/>
    </row>
    <row r="84" spans="1:17" s="12" customFormat="1" ht="12.75" hidden="1">
      <c r="A84" s="93"/>
      <c r="B84" s="106"/>
      <c r="C84" s="21"/>
      <c r="D84" s="22" t="s">
        <v>66</v>
      </c>
      <c r="E84" s="35">
        <v>14664.6</v>
      </c>
      <c r="F84" s="35">
        <v>0</v>
      </c>
      <c r="G84" s="35">
        <v>14664.6</v>
      </c>
      <c r="H84" s="35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96"/>
      <c r="P84" s="81"/>
      <c r="Q84" s="81"/>
    </row>
    <row r="85" spans="1:17" s="12" customFormat="1" ht="12.75" customHeight="1" hidden="1">
      <c r="A85" s="91" t="s">
        <v>24</v>
      </c>
      <c r="B85" s="89" t="s">
        <v>36</v>
      </c>
      <c r="C85" s="34"/>
      <c r="D85" s="22" t="s">
        <v>18</v>
      </c>
      <c r="E85" s="16">
        <f>SUM(E86:E96)</f>
        <v>56886.79999999999</v>
      </c>
      <c r="F85" s="16">
        <f aca="true" t="shared" si="5" ref="F85:N85">SUM(F86:F96)</f>
        <v>30591.299999999996</v>
      </c>
      <c r="G85" s="16">
        <f t="shared" si="5"/>
        <v>56886.79999999999</v>
      </c>
      <c r="H85" s="16">
        <f t="shared" si="5"/>
        <v>30591.299999999996</v>
      </c>
      <c r="I85" s="16">
        <f t="shared" si="5"/>
        <v>0</v>
      </c>
      <c r="J85" s="16">
        <f t="shared" si="5"/>
        <v>0</v>
      </c>
      <c r="K85" s="16">
        <f t="shared" si="5"/>
        <v>0</v>
      </c>
      <c r="L85" s="16">
        <f t="shared" si="5"/>
        <v>0</v>
      </c>
      <c r="M85" s="16">
        <f t="shared" si="5"/>
        <v>0</v>
      </c>
      <c r="N85" s="16">
        <f t="shared" si="5"/>
        <v>0</v>
      </c>
      <c r="O85" s="94" t="s">
        <v>48</v>
      </c>
      <c r="P85" s="81"/>
      <c r="Q85" s="81"/>
    </row>
    <row r="86" spans="1:17" s="12" customFormat="1" ht="12.75" hidden="1">
      <c r="A86" s="92"/>
      <c r="B86" s="90"/>
      <c r="C86" s="21"/>
      <c r="D86" s="22" t="s">
        <v>6</v>
      </c>
      <c r="E86" s="33">
        <f>G86+I86+K86+M86</f>
        <v>4539.2</v>
      </c>
      <c r="F86" s="33">
        <f>H86+J86+L86+N86</f>
        <v>4539.2</v>
      </c>
      <c r="G86" s="33">
        <f>4613.4-74.2</f>
        <v>4539.2</v>
      </c>
      <c r="H86" s="33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95"/>
      <c r="P86" s="81"/>
      <c r="Q86" s="81"/>
    </row>
    <row r="87" spans="1:17" s="12" customFormat="1" ht="12.75" hidden="1">
      <c r="A87" s="92"/>
      <c r="B87" s="90"/>
      <c r="C87" s="21"/>
      <c r="D87" s="22" t="s">
        <v>7</v>
      </c>
      <c r="E87" s="33">
        <f>G87+I87+K87+M87</f>
        <v>5076.1</v>
      </c>
      <c r="F87" s="33">
        <f>H87+J87+L87+N87</f>
        <v>5076.1</v>
      </c>
      <c r="G87" s="33">
        <v>5076.1</v>
      </c>
      <c r="H87" s="33">
        <v>5076.1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95"/>
      <c r="P87" s="81"/>
      <c r="Q87" s="81"/>
    </row>
    <row r="88" spans="1:17" s="12" customFormat="1" ht="12.75" hidden="1">
      <c r="A88" s="92"/>
      <c r="B88" s="90"/>
      <c r="C88" s="21"/>
      <c r="D88" s="22" t="s">
        <v>8</v>
      </c>
      <c r="E88" s="33">
        <v>5198.7</v>
      </c>
      <c r="F88" s="33">
        <v>5198.7</v>
      </c>
      <c r="G88" s="33">
        <v>5198.7</v>
      </c>
      <c r="H88" s="33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95"/>
      <c r="P88" s="81"/>
      <c r="Q88" s="81"/>
    </row>
    <row r="89" spans="1:17" s="12" customFormat="1" ht="12.75" hidden="1">
      <c r="A89" s="92"/>
      <c r="B89" s="90"/>
      <c r="C89" s="21"/>
      <c r="D89" s="22" t="s">
        <v>9</v>
      </c>
      <c r="E89" s="33">
        <v>5259.1</v>
      </c>
      <c r="F89" s="33">
        <v>5259.1</v>
      </c>
      <c r="G89" s="33">
        <v>5259.1</v>
      </c>
      <c r="H89" s="33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95"/>
      <c r="P89" s="81"/>
      <c r="Q89" s="81"/>
    </row>
    <row r="90" spans="1:17" s="12" customFormat="1" ht="12.75" hidden="1">
      <c r="A90" s="92"/>
      <c r="B90" s="90"/>
      <c r="C90" s="21"/>
      <c r="D90" s="22" t="s">
        <v>10</v>
      </c>
      <c r="E90" s="33">
        <v>5259.1</v>
      </c>
      <c r="F90" s="33">
        <v>5259.1</v>
      </c>
      <c r="G90" s="33">
        <v>5259.1</v>
      </c>
      <c r="H90" s="33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95"/>
      <c r="P90" s="81"/>
      <c r="Q90" s="81"/>
    </row>
    <row r="91" spans="1:17" s="12" customFormat="1" ht="12.75" hidden="1">
      <c r="A91" s="92"/>
      <c r="B91" s="90"/>
      <c r="C91" s="21"/>
      <c r="D91" s="22" t="s">
        <v>61</v>
      </c>
      <c r="E91" s="33">
        <v>5259.1</v>
      </c>
      <c r="F91" s="33">
        <v>5259.1</v>
      </c>
      <c r="G91" s="33">
        <v>5259.1</v>
      </c>
      <c r="H91" s="33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95"/>
      <c r="P91" s="81"/>
      <c r="Q91" s="81"/>
    </row>
    <row r="92" spans="1:17" s="12" customFormat="1" ht="12.75" hidden="1">
      <c r="A92" s="92"/>
      <c r="B92" s="90"/>
      <c r="C92" s="21"/>
      <c r="D92" s="22" t="s">
        <v>62</v>
      </c>
      <c r="E92" s="33">
        <v>5259.1</v>
      </c>
      <c r="F92" s="33">
        <v>0</v>
      </c>
      <c r="G92" s="33">
        <v>5259.1</v>
      </c>
      <c r="H92" s="3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95"/>
      <c r="P92" s="81"/>
      <c r="Q92" s="81"/>
    </row>
    <row r="93" spans="1:17" s="12" customFormat="1" ht="12.75" hidden="1">
      <c r="A93" s="92"/>
      <c r="B93" s="90"/>
      <c r="C93" s="21"/>
      <c r="D93" s="22" t="s">
        <v>63</v>
      </c>
      <c r="E93" s="33">
        <v>5259.1</v>
      </c>
      <c r="F93" s="33">
        <v>0</v>
      </c>
      <c r="G93" s="33">
        <v>5259.1</v>
      </c>
      <c r="H93" s="3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95"/>
      <c r="P93" s="81"/>
      <c r="Q93" s="81"/>
    </row>
    <row r="94" spans="1:17" s="12" customFormat="1" ht="12.75" hidden="1">
      <c r="A94" s="92"/>
      <c r="B94" s="90"/>
      <c r="C94" s="21"/>
      <c r="D94" s="22" t="s">
        <v>64</v>
      </c>
      <c r="E94" s="33">
        <v>5259.1</v>
      </c>
      <c r="F94" s="33">
        <v>0</v>
      </c>
      <c r="G94" s="33">
        <v>5259.1</v>
      </c>
      <c r="H94" s="33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95"/>
      <c r="P94" s="81"/>
      <c r="Q94" s="81"/>
    </row>
    <row r="95" spans="1:17" s="12" customFormat="1" ht="12.75" hidden="1">
      <c r="A95" s="92"/>
      <c r="B95" s="90"/>
      <c r="C95" s="21"/>
      <c r="D95" s="22" t="s">
        <v>65</v>
      </c>
      <c r="E95" s="33">
        <v>5259.1</v>
      </c>
      <c r="F95" s="33">
        <v>0</v>
      </c>
      <c r="G95" s="33">
        <v>5259.1</v>
      </c>
      <c r="H95" s="3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95"/>
      <c r="P95" s="81"/>
      <c r="Q95" s="81"/>
    </row>
    <row r="96" spans="1:17" s="12" customFormat="1" ht="12.75" hidden="1">
      <c r="A96" s="93"/>
      <c r="B96" s="106"/>
      <c r="C96" s="21"/>
      <c r="D96" s="22" t="s">
        <v>66</v>
      </c>
      <c r="E96" s="33">
        <v>5259.1</v>
      </c>
      <c r="F96" s="33">
        <v>0</v>
      </c>
      <c r="G96" s="33">
        <v>5259.1</v>
      </c>
      <c r="H96" s="3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96"/>
      <c r="P96" s="81"/>
      <c r="Q96" s="81"/>
    </row>
    <row r="97" spans="1:17" s="12" customFormat="1" ht="12.75" customHeight="1" hidden="1">
      <c r="A97" s="91" t="s">
        <v>26</v>
      </c>
      <c r="B97" s="89" t="s">
        <v>37</v>
      </c>
      <c r="C97" s="34"/>
      <c r="D97" s="22" t="s">
        <v>18</v>
      </c>
      <c r="E97" s="16">
        <f>SUM(E98:E108)</f>
        <v>3467.9999999999995</v>
      </c>
      <c r="F97" s="16">
        <f aca="true" t="shared" si="6" ref="F97:N97">SUM(F98:F108)</f>
        <v>1852.5</v>
      </c>
      <c r="G97" s="16">
        <f t="shared" si="6"/>
        <v>3467.9999999999995</v>
      </c>
      <c r="H97" s="16">
        <f t="shared" si="6"/>
        <v>1852.5</v>
      </c>
      <c r="I97" s="16">
        <f t="shared" si="6"/>
        <v>0</v>
      </c>
      <c r="J97" s="16">
        <f t="shared" si="6"/>
        <v>0</v>
      </c>
      <c r="K97" s="16">
        <f t="shared" si="6"/>
        <v>0</v>
      </c>
      <c r="L97" s="16">
        <f t="shared" si="6"/>
        <v>0</v>
      </c>
      <c r="M97" s="16">
        <f t="shared" si="6"/>
        <v>0</v>
      </c>
      <c r="N97" s="16">
        <f t="shared" si="6"/>
        <v>0</v>
      </c>
      <c r="O97" s="94" t="s">
        <v>25</v>
      </c>
      <c r="P97" s="81"/>
      <c r="Q97" s="81"/>
    </row>
    <row r="98" spans="1:17" s="12" customFormat="1" ht="12.75" hidden="1">
      <c r="A98" s="92"/>
      <c r="B98" s="90"/>
      <c r="C98" s="21"/>
      <c r="D98" s="22" t="s">
        <v>6</v>
      </c>
      <c r="E98" s="33">
        <f>G98+I98+K98+M98</f>
        <v>328.9</v>
      </c>
      <c r="F98" s="33">
        <f>H98+J98+L98+N98</f>
        <v>328.9</v>
      </c>
      <c r="G98" s="33">
        <v>328.9</v>
      </c>
      <c r="H98" s="33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95"/>
      <c r="P98" s="81"/>
      <c r="Q98" s="81"/>
    </row>
    <row r="99" spans="1:17" s="12" customFormat="1" ht="12.75" hidden="1">
      <c r="A99" s="92"/>
      <c r="B99" s="90"/>
      <c r="C99" s="21"/>
      <c r="D99" s="22" t="s">
        <v>7</v>
      </c>
      <c r="E99" s="33">
        <f>G99+I99+K99+M99</f>
        <v>291.2</v>
      </c>
      <c r="F99" s="33">
        <f aca="true" t="shared" si="7" ref="F99:F108">H99+J99+L99+N99</f>
        <v>291.2</v>
      </c>
      <c r="G99" s="33">
        <v>291.2</v>
      </c>
      <c r="H99" s="33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95"/>
      <c r="P99" s="81"/>
      <c r="Q99" s="81"/>
    </row>
    <row r="100" spans="1:17" s="12" customFormat="1" ht="12.75" hidden="1">
      <c r="A100" s="92"/>
      <c r="B100" s="90"/>
      <c r="C100" s="21"/>
      <c r="D100" s="22" t="s">
        <v>8</v>
      </c>
      <c r="E100" s="33">
        <f>G100+I100+K100+M100</f>
        <v>263.1</v>
      </c>
      <c r="F100" s="33">
        <f t="shared" si="7"/>
        <v>263.1</v>
      </c>
      <c r="G100" s="33">
        <v>263.1</v>
      </c>
      <c r="H100" s="33">
        <v>263.1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95"/>
      <c r="P100" s="81"/>
      <c r="Q100" s="81"/>
    </row>
    <row r="101" spans="1:17" s="12" customFormat="1" ht="12.75" hidden="1">
      <c r="A101" s="92"/>
      <c r="B101" s="90"/>
      <c r="C101" s="21"/>
      <c r="D101" s="22" t="s">
        <v>9</v>
      </c>
      <c r="E101" s="33">
        <f>G101+I101+K101+M101</f>
        <v>323.1</v>
      </c>
      <c r="F101" s="33">
        <f t="shared" si="7"/>
        <v>323.1</v>
      </c>
      <c r="G101" s="33">
        <v>323.1</v>
      </c>
      <c r="H101" s="33">
        <v>323.1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95"/>
      <c r="P101" s="81"/>
      <c r="Q101" s="81"/>
    </row>
    <row r="102" spans="1:17" s="12" customFormat="1" ht="12.75" hidden="1">
      <c r="A102" s="92"/>
      <c r="B102" s="90"/>
      <c r="C102" s="21"/>
      <c r="D102" s="22" t="s">
        <v>10</v>
      </c>
      <c r="E102" s="33">
        <f aca="true" t="shared" si="8" ref="E102:E108">G102+I102+K102+M102</f>
        <v>323.1</v>
      </c>
      <c r="F102" s="33">
        <f t="shared" si="7"/>
        <v>323.1</v>
      </c>
      <c r="G102" s="1">
        <v>323.1</v>
      </c>
      <c r="H102" s="1">
        <v>323.1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95"/>
      <c r="P102" s="81"/>
      <c r="Q102" s="81"/>
    </row>
    <row r="103" spans="1:17" s="12" customFormat="1" ht="12.75" hidden="1">
      <c r="A103" s="92"/>
      <c r="B103" s="90"/>
      <c r="C103" s="21"/>
      <c r="D103" s="22" t="s">
        <v>61</v>
      </c>
      <c r="E103" s="33">
        <f t="shared" si="8"/>
        <v>323.1</v>
      </c>
      <c r="F103" s="33">
        <f t="shared" si="7"/>
        <v>323.1</v>
      </c>
      <c r="G103" s="1">
        <v>323.1</v>
      </c>
      <c r="H103" s="1">
        <v>323.1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95"/>
      <c r="P103" s="81"/>
      <c r="Q103" s="81"/>
    </row>
    <row r="104" spans="1:17" s="12" customFormat="1" ht="12.75" hidden="1">
      <c r="A104" s="92"/>
      <c r="B104" s="90"/>
      <c r="C104" s="21"/>
      <c r="D104" s="22" t="s">
        <v>62</v>
      </c>
      <c r="E104" s="33">
        <f t="shared" si="8"/>
        <v>323.1</v>
      </c>
      <c r="F104" s="33">
        <f t="shared" si="7"/>
        <v>0</v>
      </c>
      <c r="G104" s="1">
        <v>323.1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95"/>
      <c r="P104" s="81"/>
      <c r="Q104" s="81"/>
    </row>
    <row r="105" spans="1:17" s="12" customFormat="1" ht="12.75" hidden="1">
      <c r="A105" s="92"/>
      <c r="B105" s="90"/>
      <c r="C105" s="21"/>
      <c r="D105" s="22" t="s">
        <v>63</v>
      </c>
      <c r="E105" s="33">
        <f t="shared" si="8"/>
        <v>323.1</v>
      </c>
      <c r="F105" s="33">
        <f t="shared" si="7"/>
        <v>0</v>
      </c>
      <c r="G105" s="1">
        <v>323.1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95"/>
      <c r="P105" s="81"/>
      <c r="Q105" s="81"/>
    </row>
    <row r="106" spans="1:17" s="12" customFormat="1" ht="12.75" hidden="1">
      <c r="A106" s="92"/>
      <c r="B106" s="90"/>
      <c r="C106" s="21"/>
      <c r="D106" s="22" t="s">
        <v>64</v>
      </c>
      <c r="E106" s="33">
        <f t="shared" si="8"/>
        <v>323.1</v>
      </c>
      <c r="F106" s="33">
        <f t="shared" si="7"/>
        <v>0</v>
      </c>
      <c r="G106" s="1">
        <v>323.1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95"/>
      <c r="P106" s="81"/>
      <c r="Q106" s="81"/>
    </row>
    <row r="107" spans="1:17" s="12" customFormat="1" ht="12.75" hidden="1">
      <c r="A107" s="92"/>
      <c r="B107" s="90"/>
      <c r="C107" s="21"/>
      <c r="D107" s="22" t="s">
        <v>65</v>
      </c>
      <c r="E107" s="33">
        <f t="shared" si="8"/>
        <v>323.1</v>
      </c>
      <c r="F107" s="33">
        <f t="shared" si="7"/>
        <v>0</v>
      </c>
      <c r="G107" s="1">
        <v>323.1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95"/>
      <c r="P107" s="81"/>
      <c r="Q107" s="81"/>
    </row>
    <row r="108" spans="1:17" s="12" customFormat="1" ht="12.75" hidden="1">
      <c r="A108" s="93"/>
      <c r="B108" s="106"/>
      <c r="C108" s="21"/>
      <c r="D108" s="22" t="s">
        <v>66</v>
      </c>
      <c r="E108" s="33">
        <f t="shared" si="8"/>
        <v>323.1</v>
      </c>
      <c r="F108" s="33">
        <f t="shared" si="7"/>
        <v>0</v>
      </c>
      <c r="G108" s="1">
        <v>323.1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96"/>
      <c r="P108" s="81"/>
      <c r="Q108" s="81"/>
    </row>
    <row r="109" spans="1:17" s="12" customFormat="1" ht="12.75" customHeight="1" hidden="1">
      <c r="A109" s="91" t="s">
        <v>59</v>
      </c>
      <c r="B109" s="89" t="s">
        <v>60</v>
      </c>
      <c r="C109" s="34"/>
      <c r="D109" s="22" t="s">
        <v>18</v>
      </c>
      <c r="E109" s="36">
        <v>1791.1</v>
      </c>
      <c r="F109" s="36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94" t="s">
        <v>25</v>
      </c>
      <c r="P109" s="81"/>
      <c r="Q109" s="81"/>
    </row>
    <row r="110" spans="1:17" s="12" customFormat="1" ht="12.75" hidden="1">
      <c r="A110" s="92"/>
      <c r="B110" s="90"/>
      <c r="C110" s="21"/>
      <c r="D110" s="22" t="s">
        <v>6</v>
      </c>
      <c r="E110" s="33">
        <v>0</v>
      </c>
      <c r="F110" s="33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95"/>
      <c r="P110" s="81"/>
      <c r="Q110" s="81"/>
    </row>
    <row r="111" spans="1:17" s="12" customFormat="1" ht="12.75" hidden="1">
      <c r="A111" s="92"/>
      <c r="B111" s="90"/>
      <c r="C111" s="21"/>
      <c r="D111" s="22" t="s">
        <v>7</v>
      </c>
      <c r="E111" s="33">
        <v>0</v>
      </c>
      <c r="F111" s="33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95"/>
      <c r="P111" s="81"/>
      <c r="Q111" s="81"/>
    </row>
    <row r="112" spans="1:17" s="12" customFormat="1" ht="12.75" hidden="1">
      <c r="A112" s="92"/>
      <c r="B112" s="90"/>
      <c r="C112" s="21"/>
      <c r="D112" s="22" t="s">
        <v>8</v>
      </c>
      <c r="E112" s="33">
        <v>1791.1</v>
      </c>
      <c r="F112" s="33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95"/>
      <c r="P112" s="81"/>
      <c r="Q112" s="81"/>
    </row>
    <row r="113" spans="1:17" s="12" customFormat="1" ht="12.75" hidden="1">
      <c r="A113" s="92"/>
      <c r="B113" s="90"/>
      <c r="C113" s="21"/>
      <c r="D113" s="22" t="s">
        <v>9</v>
      </c>
      <c r="E113" s="33">
        <v>0</v>
      </c>
      <c r="F113" s="3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95"/>
      <c r="P113" s="81"/>
      <c r="Q113" s="81"/>
    </row>
    <row r="114" spans="1:17" s="12" customFormat="1" ht="12.75" hidden="1">
      <c r="A114" s="92"/>
      <c r="B114" s="90"/>
      <c r="C114" s="21"/>
      <c r="D114" s="22" t="s">
        <v>10</v>
      </c>
      <c r="E114" s="33">
        <v>0</v>
      </c>
      <c r="F114" s="33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95"/>
      <c r="P114" s="81"/>
      <c r="Q114" s="81"/>
    </row>
    <row r="115" spans="1:17" s="12" customFormat="1" ht="12.75" hidden="1">
      <c r="A115" s="92"/>
      <c r="B115" s="90"/>
      <c r="C115" s="21"/>
      <c r="D115" s="22" t="s">
        <v>61</v>
      </c>
      <c r="E115" s="33">
        <v>0</v>
      </c>
      <c r="F115" s="33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95"/>
      <c r="P115" s="81"/>
      <c r="Q115" s="81"/>
    </row>
    <row r="116" spans="1:17" s="12" customFormat="1" ht="12.75" hidden="1">
      <c r="A116" s="92"/>
      <c r="B116" s="90"/>
      <c r="C116" s="21"/>
      <c r="D116" s="22" t="s">
        <v>62</v>
      </c>
      <c r="E116" s="33">
        <v>0</v>
      </c>
      <c r="F116" s="33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95"/>
      <c r="P116" s="81"/>
      <c r="Q116" s="81"/>
    </row>
    <row r="117" spans="1:17" s="12" customFormat="1" ht="12.75" hidden="1">
      <c r="A117" s="92"/>
      <c r="B117" s="90"/>
      <c r="C117" s="21"/>
      <c r="D117" s="22" t="s">
        <v>63</v>
      </c>
      <c r="E117" s="33">
        <v>0</v>
      </c>
      <c r="F117" s="33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95"/>
      <c r="P117" s="81"/>
      <c r="Q117" s="81"/>
    </row>
    <row r="118" spans="1:17" s="12" customFormat="1" ht="12.75" hidden="1">
      <c r="A118" s="92"/>
      <c r="B118" s="90"/>
      <c r="C118" s="21"/>
      <c r="D118" s="22" t="s">
        <v>64</v>
      </c>
      <c r="E118" s="33">
        <v>0</v>
      </c>
      <c r="F118" s="33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95"/>
      <c r="P118" s="81"/>
      <c r="Q118" s="81"/>
    </row>
    <row r="119" spans="1:17" s="12" customFormat="1" ht="12.75" hidden="1">
      <c r="A119" s="92"/>
      <c r="B119" s="90"/>
      <c r="C119" s="21"/>
      <c r="D119" s="22" t="s">
        <v>65</v>
      </c>
      <c r="E119" s="33">
        <v>0</v>
      </c>
      <c r="F119" s="33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95"/>
      <c r="P119" s="81"/>
      <c r="Q119" s="81"/>
    </row>
    <row r="120" spans="1:17" s="12" customFormat="1" ht="12.75" hidden="1">
      <c r="A120" s="93"/>
      <c r="B120" s="106"/>
      <c r="C120" s="21"/>
      <c r="D120" s="22" t="s">
        <v>66</v>
      </c>
      <c r="E120" s="33">
        <v>0</v>
      </c>
      <c r="F120" s="33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96"/>
      <c r="P120" s="81"/>
      <c r="Q120" s="81"/>
    </row>
    <row r="121" spans="1:17" ht="15" customHeight="1">
      <c r="A121" s="91"/>
      <c r="B121" s="107" t="s">
        <v>27</v>
      </c>
      <c r="C121" s="107" t="s">
        <v>96</v>
      </c>
      <c r="D121" s="136" t="s">
        <v>18</v>
      </c>
      <c r="E121" s="129">
        <f>E122+E123+E124+E125+E126+E127+E128+E129+E130+E131+E132</f>
        <v>685237.5</v>
      </c>
      <c r="F121" s="129">
        <f>F122+F123+F124+F125+F126+F127+F128+F129+F130+F131+F132</f>
        <v>665904.5</v>
      </c>
      <c r="G121" s="129">
        <f aca="true" t="shared" si="9" ref="G121:N121">G122+G123+G124+G125+G126+G127+G128+G129+G130+G131+G132</f>
        <v>685237.5</v>
      </c>
      <c r="H121" s="129">
        <f t="shared" si="9"/>
        <v>665904.5</v>
      </c>
      <c r="I121" s="129">
        <f t="shared" si="9"/>
        <v>0</v>
      </c>
      <c r="J121" s="129">
        <f t="shared" si="9"/>
        <v>0</v>
      </c>
      <c r="K121" s="129">
        <f t="shared" si="9"/>
        <v>0</v>
      </c>
      <c r="L121" s="129">
        <f t="shared" si="9"/>
        <v>0</v>
      </c>
      <c r="M121" s="129">
        <f t="shared" si="9"/>
        <v>0</v>
      </c>
      <c r="N121" s="129">
        <f t="shared" si="9"/>
        <v>0</v>
      </c>
      <c r="O121" s="137" t="s">
        <v>82</v>
      </c>
      <c r="P121" s="80"/>
      <c r="Q121" s="80"/>
    </row>
    <row r="122" spans="1:22" ht="15">
      <c r="A122" s="92"/>
      <c r="B122" s="108"/>
      <c r="C122" s="108"/>
      <c r="D122" s="138" t="s">
        <v>6</v>
      </c>
      <c r="E122" s="131">
        <f aca="true" t="shared" si="10" ref="E122:F126">G122+I122+K122+M122</f>
        <v>34386.5</v>
      </c>
      <c r="F122" s="131">
        <f t="shared" si="10"/>
        <v>34386.5</v>
      </c>
      <c r="G122" s="139">
        <v>34386.5</v>
      </c>
      <c r="H122" s="139">
        <v>34386.5</v>
      </c>
      <c r="I122" s="139">
        <f aca="true" t="shared" si="11" ref="G122:N123">I62+I74+I86+I98</f>
        <v>0</v>
      </c>
      <c r="J122" s="139">
        <f t="shared" si="11"/>
        <v>0</v>
      </c>
      <c r="K122" s="139">
        <f t="shared" si="11"/>
        <v>0</v>
      </c>
      <c r="L122" s="139">
        <f t="shared" si="11"/>
        <v>0</v>
      </c>
      <c r="M122" s="139">
        <f t="shared" si="11"/>
        <v>0</v>
      </c>
      <c r="N122" s="139">
        <f t="shared" si="11"/>
        <v>0</v>
      </c>
      <c r="O122" s="140"/>
      <c r="P122" s="80"/>
      <c r="Q122" s="80"/>
      <c r="R122" s="38"/>
      <c r="S122" s="38"/>
      <c r="T122" s="38"/>
      <c r="U122" s="38"/>
      <c r="V122" s="38"/>
    </row>
    <row r="123" spans="1:17" ht="15">
      <c r="A123" s="92"/>
      <c r="B123" s="108"/>
      <c r="C123" s="108"/>
      <c r="D123" s="138" t="s">
        <v>7</v>
      </c>
      <c r="E123" s="131">
        <f t="shared" si="10"/>
        <v>35850.5</v>
      </c>
      <c r="F123" s="131">
        <f t="shared" si="10"/>
        <v>35850.5</v>
      </c>
      <c r="G123" s="139">
        <f t="shared" si="11"/>
        <v>35850.5</v>
      </c>
      <c r="H123" s="139">
        <f t="shared" si="11"/>
        <v>35850.5</v>
      </c>
      <c r="I123" s="139">
        <f t="shared" si="11"/>
        <v>0</v>
      </c>
      <c r="J123" s="139">
        <f t="shared" si="11"/>
        <v>0</v>
      </c>
      <c r="K123" s="139">
        <f t="shared" si="11"/>
        <v>0</v>
      </c>
      <c r="L123" s="139">
        <f t="shared" si="11"/>
        <v>0</v>
      </c>
      <c r="M123" s="139">
        <f t="shared" si="11"/>
        <v>0</v>
      </c>
      <c r="N123" s="139">
        <f t="shared" si="11"/>
        <v>0</v>
      </c>
      <c r="O123" s="140"/>
      <c r="P123" s="80"/>
      <c r="Q123" s="80"/>
    </row>
    <row r="124" spans="1:17" ht="15">
      <c r="A124" s="92"/>
      <c r="B124" s="108"/>
      <c r="C124" s="108"/>
      <c r="D124" s="138" t="s">
        <v>8</v>
      </c>
      <c r="E124" s="131">
        <f t="shared" si="10"/>
        <v>35929.1</v>
      </c>
      <c r="F124" s="131">
        <f t="shared" si="10"/>
        <v>35929.1</v>
      </c>
      <c r="G124" s="139">
        <v>35929.1</v>
      </c>
      <c r="H124" s="139">
        <v>35929.1</v>
      </c>
      <c r="I124" s="139">
        <f aca="true" t="shared" si="12" ref="I124:N125">I64+I76+I88+I100</f>
        <v>0</v>
      </c>
      <c r="J124" s="139">
        <f t="shared" si="12"/>
        <v>0</v>
      </c>
      <c r="K124" s="139">
        <f t="shared" si="12"/>
        <v>0</v>
      </c>
      <c r="L124" s="139">
        <f t="shared" si="12"/>
        <v>0</v>
      </c>
      <c r="M124" s="139">
        <f t="shared" si="12"/>
        <v>0</v>
      </c>
      <c r="N124" s="139">
        <f t="shared" si="12"/>
        <v>0</v>
      </c>
      <c r="O124" s="140"/>
      <c r="P124" s="80"/>
      <c r="Q124" s="80"/>
    </row>
    <row r="125" spans="1:15" ht="15">
      <c r="A125" s="92"/>
      <c r="B125" s="108"/>
      <c r="C125" s="108"/>
      <c r="D125" s="138" t="s">
        <v>9</v>
      </c>
      <c r="E125" s="131">
        <f t="shared" si="10"/>
        <v>38490</v>
      </c>
      <c r="F125" s="131">
        <f t="shared" si="10"/>
        <v>38490</v>
      </c>
      <c r="G125" s="139">
        <v>38490</v>
      </c>
      <c r="H125" s="139">
        <v>38490</v>
      </c>
      <c r="I125" s="139">
        <f t="shared" si="12"/>
        <v>0</v>
      </c>
      <c r="J125" s="139">
        <f t="shared" si="12"/>
        <v>0</v>
      </c>
      <c r="K125" s="139">
        <f t="shared" si="12"/>
        <v>0</v>
      </c>
      <c r="L125" s="139">
        <f t="shared" si="12"/>
        <v>0</v>
      </c>
      <c r="M125" s="139">
        <f t="shared" si="12"/>
        <v>0</v>
      </c>
      <c r="N125" s="139">
        <f t="shared" si="12"/>
        <v>0</v>
      </c>
      <c r="O125" s="140"/>
    </row>
    <row r="126" spans="1:15" ht="15">
      <c r="A126" s="92"/>
      <c r="B126" s="108"/>
      <c r="C126" s="108"/>
      <c r="D126" s="138" t="s">
        <v>10</v>
      </c>
      <c r="E126" s="131">
        <f t="shared" si="10"/>
        <v>55616.5</v>
      </c>
      <c r="F126" s="131">
        <f t="shared" si="10"/>
        <v>55616.5</v>
      </c>
      <c r="G126" s="139">
        <v>55616.5</v>
      </c>
      <c r="H126" s="139">
        <v>55616.5</v>
      </c>
      <c r="I126" s="139">
        <f aca="true" t="shared" si="13" ref="I126:N126">I66+I78+I90+I102</f>
        <v>0</v>
      </c>
      <c r="J126" s="139">
        <f t="shared" si="13"/>
        <v>0</v>
      </c>
      <c r="K126" s="139">
        <f t="shared" si="13"/>
        <v>0</v>
      </c>
      <c r="L126" s="139">
        <f t="shared" si="13"/>
        <v>0</v>
      </c>
      <c r="M126" s="139">
        <f t="shared" si="13"/>
        <v>0</v>
      </c>
      <c r="N126" s="139">
        <f t="shared" si="13"/>
        <v>0</v>
      </c>
      <c r="O126" s="140"/>
    </row>
    <row r="127" spans="1:15" ht="15">
      <c r="A127" s="92"/>
      <c r="B127" s="108"/>
      <c r="C127" s="108"/>
      <c r="D127" s="138" t="s">
        <v>61</v>
      </c>
      <c r="E127" s="131">
        <v>51738.4</v>
      </c>
      <c r="F127" s="131">
        <v>50125.4</v>
      </c>
      <c r="G127" s="139">
        <v>51738.4</v>
      </c>
      <c r="H127" s="131">
        <v>50125.4</v>
      </c>
      <c r="I127" s="139">
        <f aca="true" t="shared" si="14" ref="I127:N127">I67+I79+I91+I103</f>
        <v>0</v>
      </c>
      <c r="J127" s="139">
        <f t="shared" si="14"/>
        <v>0</v>
      </c>
      <c r="K127" s="139">
        <f t="shared" si="14"/>
        <v>0</v>
      </c>
      <c r="L127" s="139">
        <f t="shared" si="14"/>
        <v>0</v>
      </c>
      <c r="M127" s="139">
        <f t="shared" si="14"/>
        <v>0</v>
      </c>
      <c r="N127" s="139">
        <f t="shared" si="14"/>
        <v>0</v>
      </c>
      <c r="O127" s="140"/>
    </row>
    <row r="128" spans="1:15" ht="16.5" customHeight="1">
      <c r="A128" s="92"/>
      <c r="B128" s="108"/>
      <c r="C128" s="108" t="s">
        <v>97</v>
      </c>
      <c r="D128" s="138" t="s">
        <v>62</v>
      </c>
      <c r="E128" s="131">
        <f>G128</f>
        <v>52005.3</v>
      </c>
      <c r="F128" s="131">
        <v>50405.3</v>
      </c>
      <c r="G128" s="131">
        <v>52005.3</v>
      </c>
      <c r="H128" s="131">
        <v>50405.3</v>
      </c>
      <c r="I128" s="139">
        <f aca="true" t="shared" si="15" ref="I128:N128">I68+I80+I92+I104</f>
        <v>0</v>
      </c>
      <c r="J128" s="139">
        <f t="shared" si="15"/>
        <v>0</v>
      </c>
      <c r="K128" s="139">
        <f t="shared" si="15"/>
        <v>0</v>
      </c>
      <c r="L128" s="139">
        <f t="shared" si="15"/>
        <v>0</v>
      </c>
      <c r="M128" s="139">
        <f t="shared" si="15"/>
        <v>0</v>
      </c>
      <c r="N128" s="139">
        <f t="shared" si="15"/>
        <v>0</v>
      </c>
      <c r="O128" s="140"/>
    </row>
    <row r="129" spans="1:15" ht="15">
      <c r="A129" s="92"/>
      <c r="B129" s="108"/>
      <c r="C129" s="108"/>
      <c r="D129" s="138" t="s">
        <v>63</v>
      </c>
      <c r="E129" s="131">
        <f>G129</f>
        <v>64627.2</v>
      </c>
      <c r="F129" s="131">
        <v>52184.6</v>
      </c>
      <c r="G129" s="131">
        <v>64627.2</v>
      </c>
      <c r="H129" s="131">
        <v>52184.6</v>
      </c>
      <c r="I129" s="139">
        <f aca="true" t="shared" si="16" ref="I129:N129">I69+I81+I93+I105</f>
        <v>0</v>
      </c>
      <c r="J129" s="139">
        <f t="shared" si="16"/>
        <v>0</v>
      </c>
      <c r="K129" s="139">
        <f t="shared" si="16"/>
        <v>0</v>
      </c>
      <c r="L129" s="139">
        <f t="shared" si="16"/>
        <v>0</v>
      </c>
      <c r="M129" s="139">
        <f t="shared" si="16"/>
        <v>0</v>
      </c>
      <c r="N129" s="139">
        <f t="shared" si="16"/>
        <v>0</v>
      </c>
      <c r="O129" s="140"/>
    </row>
    <row r="130" spans="1:15" ht="15">
      <c r="A130" s="92"/>
      <c r="B130" s="108"/>
      <c r="C130" s="108"/>
      <c r="D130" s="138" t="s">
        <v>64</v>
      </c>
      <c r="E130" s="131">
        <f>G130</f>
        <v>55394</v>
      </c>
      <c r="F130" s="131">
        <v>51716.6</v>
      </c>
      <c r="G130" s="131">
        <v>55394</v>
      </c>
      <c r="H130" s="131">
        <v>51716.6</v>
      </c>
      <c r="I130" s="139">
        <f aca="true" t="shared" si="17" ref="I130:N130">I70+I82+I94+I106</f>
        <v>0</v>
      </c>
      <c r="J130" s="139">
        <f t="shared" si="17"/>
        <v>0</v>
      </c>
      <c r="K130" s="139">
        <f t="shared" si="17"/>
        <v>0</v>
      </c>
      <c r="L130" s="139">
        <f t="shared" si="17"/>
        <v>0</v>
      </c>
      <c r="M130" s="139">
        <f t="shared" si="17"/>
        <v>0</v>
      </c>
      <c r="N130" s="139">
        <f t="shared" si="17"/>
        <v>0</v>
      </c>
      <c r="O130" s="140"/>
    </row>
    <row r="131" spans="1:15" ht="18" customHeight="1">
      <c r="A131" s="92"/>
      <c r="B131" s="108"/>
      <c r="C131" s="83" t="s">
        <v>98</v>
      </c>
      <c r="D131" s="138" t="s">
        <v>65</v>
      </c>
      <c r="E131" s="131">
        <f>G131</f>
        <v>128700</v>
      </c>
      <c r="F131" s="131">
        <v>128700</v>
      </c>
      <c r="G131" s="131">
        <v>128700</v>
      </c>
      <c r="H131" s="131">
        <v>128700</v>
      </c>
      <c r="I131" s="139">
        <f aca="true" t="shared" si="18" ref="I131:N131">I71+I83+I95+I107</f>
        <v>0</v>
      </c>
      <c r="J131" s="139">
        <f t="shared" si="18"/>
        <v>0</v>
      </c>
      <c r="K131" s="139">
        <f t="shared" si="18"/>
        <v>0</v>
      </c>
      <c r="L131" s="139">
        <f t="shared" si="18"/>
        <v>0</v>
      </c>
      <c r="M131" s="139">
        <f t="shared" si="18"/>
        <v>0</v>
      </c>
      <c r="N131" s="139">
        <f t="shared" si="18"/>
        <v>0</v>
      </c>
      <c r="O131" s="140"/>
    </row>
    <row r="132" spans="1:15" ht="18.75" customHeight="1">
      <c r="A132" s="93"/>
      <c r="B132" s="109"/>
      <c r="C132" s="84" t="s">
        <v>99</v>
      </c>
      <c r="D132" s="138" t="s">
        <v>66</v>
      </c>
      <c r="E132" s="131">
        <v>132500</v>
      </c>
      <c r="F132" s="131">
        <v>132500</v>
      </c>
      <c r="G132" s="131">
        <v>132500</v>
      </c>
      <c r="H132" s="131">
        <v>132500</v>
      </c>
      <c r="I132" s="139">
        <f aca="true" t="shared" si="19" ref="I132:N132">I72+I84+I96+I108</f>
        <v>0</v>
      </c>
      <c r="J132" s="139">
        <f t="shared" si="19"/>
        <v>0</v>
      </c>
      <c r="K132" s="139">
        <f t="shared" si="19"/>
        <v>0</v>
      </c>
      <c r="L132" s="139">
        <f t="shared" si="19"/>
        <v>0</v>
      </c>
      <c r="M132" s="139">
        <f t="shared" si="19"/>
        <v>0</v>
      </c>
      <c r="N132" s="139">
        <f t="shared" si="19"/>
        <v>0</v>
      </c>
      <c r="O132" s="141"/>
    </row>
    <row r="133" spans="1:15" ht="36.75" customHeight="1">
      <c r="A133" s="59" t="s">
        <v>19</v>
      </c>
      <c r="B133" s="128" t="s">
        <v>74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72" s="11" customFormat="1" ht="38.25" customHeight="1">
      <c r="B134" s="132" t="s">
        <v>78</v>
      </c>
      <c r="C134" s="133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>
      <c r="A135" s="91" t="s">
        <v>16</v>
      </c>
      <c r="B135" s="89" t="s">
        <v>38</v>
      </c>
      <c r="C135" s="34"/>
      <c r="D135" s="39" t="s">
        <v>18</v>
      </c>
      <c r="E135" s="26">
        <f>SUM(E136:E146)</f>
        <v>2644453.9500000007</v>
      </c>
      <c r="F135" s="26">
        <f aca="true" t="shared" si="20" ref="F135:N135">SUM(F136:F146)</f>
        <v>608107.7</v>
      </c>
      <c r="G135" s="26">
        <f t="shared" si="20"/>
        <v>2317878.5500000003</v>
      </c>
      <c r="H135" s="26">
        <f t="shared" si="20"/>
        <v>608107.7</v>
      </c>
      <c r="I135" s="26">
        <f t="shared" si="20"/>
        <v>175200</v>
      </c>
      <c r="J135" s="26">
        <f t="shared" si="20"/>
        <v>0</v>
      </c>
      <c r="K135" s="26">
        <f t="shared" si="20"/>
        <v>92975.4</v>
      </c>
      <c r="L135" s="26">
        <f t="shared" si="20"/>
        <v>0</v>
      </c>
      <c r="M135" s="26">
        <f t="shared" si="20"/>
        <v>58400</v>
      </c>
      <c r="N135" s="26">
        <f t="shared" si="20"/>
        <v>0</v>
      </c>
      <c r="O135" s="94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>
      <c r="A136" s="92"/>
      <c r="B136" s="90"/>
      <c r="C136" s="21"/>
      <c r="D136" s="40" t="s">
        <v>6</v>
      </c>
      <c r="E136" s="1">
        <v>73011.20000000001</v>
      </c>
      <c r="F136" s="1">
        <v>73011.20000000001</v>
      </c>
      <c r="G136" s="1">
        <v>73011.20000000001</v>
      </c>
      <c r="H136" s="1">
        <v>73011.20000000001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95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>
      <c r="A137" s="92"/>
      <c r="B137" s="90"/>
      <c r="C137" s="21" t="s">
        <v>55</v>
      </c>
      <c r="D137" s="40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95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>
      <c r="A138" s="92"/>
      <c r="B138" s="90"/>
      <c r="C138" s="21"/>
      <c r="D138" s="40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95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>
      <c r="A139" s="92"/>
      <c r="B139" s="90"/>
      <c r="C139" s="21"/>
      <c r="D139" s="40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95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>
      <c r="A140" s="92"/>
      <c r="B140" s="90"/>
      <c r="C140" s="21"/>
      <c r="D140" s="40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95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16" s="12" customFormat="1" ht="12.75" hidden="1">
      <c r="A141" s="92"/>
      <c r="B141" s="90"/>
      <c r="C141" s="21"/>
      <c r="D141" s="40" t="s">
        <v>61</v>
      </c>
      <c r="E141" s="1">
        <v>159099</v>
      </c>
      <c r="F141" s="1">
        <v>25000</v>
      </c>
      <c r="G141" s="1">
        <v>139878.7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95"/>
      <c r="P141" s="17"/>
    </row>
    <row r="142" spans="1:16" s="12" customFormat="1" ht="12.75" hidden="1">
      <c r="A142" s="92"/>
      <c r="B142" s="90"/>
      <c r="C142" s="21"/>
      <c r="D142" s="40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95"/>
      <c r="P142" s="17"/>
    </row>
    <row r="143" spans="1:16" s="12" customFormat="1" ht="12.75" hidden="1">
      <c r="A143" s="92"/>
      <c r="B143" s="90"/>
      <c r="C143" s="21"/>
      <c r="D143" s="40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29170.8</v>
      </c>
      <c r="L143" s="1">
        <v>0</v>
      </c>
      <c r="M143" s="1">
        <v>29200</v>
      </c>
      <c r="N143" s="1">
        <v>0</v>
      </c>
      <c r="O143" s="95"/>
      <c r="P143" s="17"/>
    </row>
    <row r="144" spans="1:16" s="12" customFormat="1" ht="12.75" hidden="1">
      <c r="A144" s="92"/>
      <c r="B144" s="90"/>
      <c r="C144" s="21"/>
      <c r="D144" s="40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95"/>
      <c r="P144" s="17"/>
    </row>
    <row r="145" spans="1:16" s="12" customFormat="1" ht="12.75" hidden="1">
      <c r="A145" s="92"/>
      <c r="B145" s="90"/>
      <c r="C145" s="21"/>
      <c r="D145" s="40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95"/>
      <c r="P145" s="17"/>
    </row>
    <row r="146" spans="1:16" s="12" customFormat="1" ht="12.75" hidden="1">
      <c r="A146" s="93"/>
      <c r="B146" s="106"/>
      <c r="C146" s="21"/>
      <c r="D146" s="40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96"/>
      <c r="P146" s="17"/>
    </row>
    <row r="147" spans="1:16" s="12" customFormat="1" ht="20.25" customHeight="1" hidden="1">
      <c r="A147" s="91" t="s">
        <v>23</v>
      </c>
      <c r="B147" s="89" t="s">
        <v>39</v>
      </c>
      <c r="C147" s="34"/>
      <c r="D147" s="41" t="s">
        <v>18</v>
      </c>
      <c r="E147" s="26">
        <f>SUM(E148:E158)</f>
        <v>662622.53</v>
      </c>
      <c r="F147" s="26">
        <f aca="true" t="shared" si="21" ref="F147:N147">SUM(F148:F158)</f>
        <v>226490.6</v>
      </c>
      <c r="G147" s="26">
        <f t="shared" si="21"/>
        <v>662430.13</v>
      </c>
      <c r="H147" s="26">
        <f t="shared" si="21"/>
        <v>226490.6</v>
      </c>
      <c r="I147" s="26">
        <f t="shared" si="21"/>
        <v>0</v>
      </c>
      <c r="J147" s="26">
        <f t="shared" si="21"/>
        <v>0</v>
      </c>
      <c r="K147" s="26">
        <f t="shared" si="21"/>
        <v>192.4</v>
      </c>
      <c r="L147" s="26">
        <f t="shared" si="21"/>
        <v>0</v>
      </c>
      <c r="M147" s="26">
        <f t="shared" si="21"/>
        <v>0</v>
      </c>
      <c r="N147" s="26">
        <f t="shared" si="21"/>
        <v>0</v>
      </c>
      <c r="O147" s="94" t="s">
        <v>47</v>
      </c>
      <c r="P147" s="17"/>
    </row>
    <row r="148" spans="1:16" s="12" customFormat="1" ht="18.75" customHeight="1" hidden="1">
      <c r="A148" s="92"/>
      <c r="B148" s="90"/>
      <c r="C148" s="21"/>
      <c r="D148" s="42" t="s">
        <v>6</v>
      </c>
      <c r="E148" s="1">
        <v>13984.1</v>
      </c>
      <c r="F148" s="1">
        <v>13984.1</v>
      </c>
      <c r="G148" s="43">
        <v>13984.1</v>
      </c>
      <c r="H148" s="43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95"/>
      <c r="P148" s="17"/>
    </row>
    <row r="149" spans="1:16" s="12" customFormat="1" ht="25.5" hidden="1">
      <c r="A149" s="92"/>
      <c r="B149" s="90"/>
      <c r="C149" s="21" t="s">
        <v>56</v>
      </c>
      <c r="D149" s="42" t="s">
        <v>7</v>
      </c>
      <c r="E149" s="1">
        <v>74641.3</v>
      </c>
      <c r="F149" s="1">
        <v>74641.3</v>
      </c>
      <c r="G149" s="43">
        <v>74641.3</v>
      </c>
      <c r="H149" s="43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95"/>
      <c r="P149" s="17"/>
    </row>
    <row r="150" spans="1:16" s="12" customFormat="1" ht="21" customHeight="1" hidden="1">
      <c r="A150" s="92"/>
      <c r="B150" s="90"/>
      <c r="C150" s="21"/>
      <c r="D150" s="42" t="s">
        <v>8</v>
      </c>
      <c r="E150" s="1">
        <v>37865.2</v>
      </c>
      <c r="F150" s="1">
        <v>37865.2</v>
      </c>
      <c r="G150" s="43">
        <v>37865.2</v>
      </c>
      <c r="H150" s="43">
        <v>37865.2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95"/>
      <c r="P150" s="17"/>
    </row>
    <row r="151" spans="1:16" s="12" customFormat="1" ht="18" customHeight="1" hidden="1">
      <c r="A151" s="92"/>
      <c r="B151" s="90"/>
      <c r="C151" s="21"/>
      <c r="D151" s="42" t="s">
        <v>9</v>
      </c>
      <c r="E151" s="1">
        <v>100000</v>
      </c>
      <c r="F151" s="1">
        <v>100000</v>
      </c>
      <c r="G151" s="43">
        <v>100000</v>
      </c>
      <c r="H151" s="43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95"/>
      <c r="P151" s="17"/>
    </row>
    <row r="152" spans="1:16" s="12" customFormat="1" ht="17.25" customHeight="1" hidden="1">
      <c r="A152" s="92"/>
      <c r="B152" s="90"/>
      <c r="C152" s="21"/>
      <c r="D152" s="42" t="s">
        <v>10</v>
      </c>
      <c r="E152" s="1">
        <v>41800.100000000006</v>
      </c>
      <c r="F152" s="1">
        <v>0</v>
      </c>
      <c r="G152" s="43">
        <v>41800.100000000006</v>
      </c>
      <c r="H152" s="43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95"/>
      <c r="P152" s="17"/>
    </row>
    <row r="153" spans="1:16" s="12" customFormat="1" ht="17.25" customHeight="1" hidden="1">
      <c r="A153" s="92"/>
      <c r="B153" s="90"/>
      <c r="C153" s="21"/>
      <c r="D153" s="42" t="s">
        <v>61</v>
      </c>
      <c r="E153" s="1">
        <v>29851.93</v>
      </c>
      <c r="F153" s="1">
        <v>0</v>
      </c>
      <c r="G153" s="43">
        <v>29851.93</v>
      </c>
      <c r="H153" s="4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95"/>
      <c r="P153" s="17"/>
    </row>
    <row r="154" spans="1:16" s="12" customFormat="1" ht="17.25" customHeight="1" hidden="1">
      <c r="A154" s="92"/>
      <c r="B154" s="90"/>
      <c r="C154" s="21"/>
      <c r="D154" s="42" t="s">
        <v>62</v>
      </c>
      <c r="E154" s="1">
        <v>83600.29999999999</v>
      </c>
      <c r="F154" s="1">
        <v>0</v>
      </c>
      <c r="G154" s="43">
        <v>83407.9</v>
      </c>
      <c r="H154" s="43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95"/>
      <c r="P154" s="17"/>
    </row>
    <row r="155" spans="1:16" s="12" customFormat="1" ht="17.25" customHeight="1" hidden="1">
      <c r="A155" s="92"/>
      <c r="B155" s="90"/>
      <c r="C155" s="21"/>
      <c r="D155" s="42" t="s">
        <v>63</v>
      </c>
      <c r="E155" s="1">
        <v>280879.6</v>
      </c>
      <c r="F155" s="1">
        <v>0</v>
      </c>
      <c r="G155" s="43">
        <v>280879.6</v>
      </c>
      <c r="H155" s="43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95"/>
      <c r="P155" s="17"/>
    </row>
    <row r="156" spans="1:16" s="12" customFormat="1" ht="17.25" customHeight="1" hidden="1">
      <c r="A156" s="92"/>
      <c r="B156" s="90"/>
      <c r="C156" s="21"/>
      <c r="D156" s="42" t="s">
        <v>64</v>
      </c>
      <c r="E156" s="1">
        <v>0</v>
      </c>
      <c r="F156" s="1">
        <v>0</v>
      </c>
      <c r="G156" s="43">
        <v>0</v>
      </c>
      <c r="H156" s="43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95"/>
      <c r="P156" s="17"/>
    </row>
    <row r="157" spans="1:16" s="12" customFormat="1" ht="17.25" customHeight="1" hidden="1">
      <c r="A157" s="92"/>
      <c r="B157" s="90"/>
      <c r="C157" s="21"/>
      <c r="D157" s="42" t="s">
        <v>65</v>
      </c>
      <c r="E157" s="1">
        <v>0</v>
      </c>
      <c r="F157" s="1">
        <v>0</v>
      </c>
      <c r="G157" s="43">
        <v>0</v>
      </c>
      <c r="H157" s="43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95"/>
      <c r="P157" s="17"/>
    </row>
    <row r="158" spans="1:16" s="12" customFormat="1" ht="17.25" customHeight="1" hidden="1">
      <c r="A158" s="93"/>
      <c r="B158" s="106"/>
      <c r="C158" s="44"/>
      <c r="D158" s="42" t="s">
        <v>66</v>
      </c>
      <c r="E158" s="1">
        <v>0</v>
      </c>
      <c r="F158" s="1">
        <v>0</v>
      </c>
      <c r="G158" s="43">
        <v>0</v>
      </c>
      <c r="H158" s="4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96"/>
      <c r="P158" s="17"/>
    </row>
    <row r="159" spans="1:15" s="12" customFormat="1" ht="12.75" customHeight="1" hidden="1">
      <c r="A159" s="91" t="s">
        <v>24</v>
      </c>
      <c r="B159" s="89" t="s">
        <v>40</v>
      </c>
      <c r="C159" s="21"/>
      <c r="D159" s="45" t="s">
        <v>18</v>
      </c>
      <c r="E159" s="26">
        <f>SUM(E160:E170)</f>
        <v>30767.2</v>
      </c>
      <c r="F159" s="26">
        <f aca="true" t="shared" si="22" ref="F159:N159">SUM(F160:F170)</f>
        <v>10620.2</v>
      </c>
      <c r="G159" s="26">
        <f t="shared" si="22"/>
        <v>30289.800000000003</v>
      </c>
      <c r="H159" s="26">
        <f t="shared" si="22"/>
        <v>10620.2</v>
      </c>
      <c r="I159" s="26">
        <f t="shared" si="22"/>
        <v>0</v>
      </c>
      <c r="J159" s="26">
        <f t="shared" si="22"/>
        <v>0</v>
      </c>
      <c r="K159" s="26">
        <f t="shared" si="22"/>
        <v>477.4</v>
      </c>
      <c r="L159" s="26">
        <f t="shared" si="22"/>
        <v>0</v>
      </c>
      <c r="M159" s="26">
        <f t="shared" si="22"/>
        <v>0</v>
      </c>
      <c r="N159" s="26">
        <f t="shared" si="22"/>
        <v>0</v>
      </c>
      <c r="O159" s="94" t="s">
        <v>28</v>
      </c>
    </row>
    <row r="160" spans="1:15" s="12" customFormat="1" ht="12.75" hidden="1">
      <c r="A160" s="92"/>
      <c r="B160" s="90"/>
      <c r="C160" s="21"/>
      <c r="D160" s="46" t="s">
        <v>6</v>
      </c>
      <c r="E160" s="47">
        <v>10620.2</v>
      </c>
      <c r="F160" s="47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95"/>
    </row>
    <row r="161" spans="1:15" s="12" customFormat="1" ht="12.75" hidden="1">
      <c r="A161" s="92"/>
      <c r="B161" s="90"/>
      <c r="C161" s="21"/>
      <c r="D161" s="46" t="s">
        <v>7</v>
      </c>
      <c r="E161" s="47">
        <v>0</v>
      </c>
      <c r="F161" s="47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95"/>
    </row>
    <row r="162" spans="1:15" s="12" customFormat="1" ht="12.75" hidden="1">
      <c r="A162" s="92"/>
      <c r="B162" s="90"/>
      <c r="C162" s="21"/>
      <c r="D162" s="46" t="s">
        <v>8</v>
      </c>
      <c r="E162" s="47">
        <v>0</v>
      </c>
      <c r="F162" s="47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95"/>
    </row>
    <row r="163" spans="1:15" s="12" customFormat="1" ht="12.75" hidden="1">
      <c r="A163" s="92"/>
      <c r="B163" s="90"/>
      <c r="C163" s="21"/>
      <c r="D163" s="46" t="s">
        <v>9</v>
      </c>
      <c r="E163" s="47">
        <v>0</v>
      </c>
      <c r="F163" s="47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95"/>
    </row>
    <row r="164" spans="1:15" s="12" customFormat="1" ht="12.75" hidden="1">
      <c r="A164" s="92"/>
      <c r="B164" s="90"/>
      <c r="C164" s="21"/>
      <c r="D164" s="46" t="s">
        <v>10</v>
      </c>
      <c r="E164" s="47">
        <v>0</v>
      </c>
      <c r="F164" s="47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95"/>
    </row>
    <row r="165" spans="1:15" s="12" customFormat="1" ht="12.75" hidden="1">
      <c r="A165" s="92"/>
      <c r="B165" s="90"/>
      <c r="C165" s="21"/>
      <c r="D165" s="46" t="s">
        <v>61</v>
      </c>
      <c r="E165" s="47">
        <v>360.5</v>
      </c>
      <c r="F165" s="47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95"/>
    </row>
    <row r="166" spans="1:15" s="12" customFormat="1" ht="12.75" hidden="1">
      <c r="A166" s="92"/>
      <c r="B166" s="90"/>
      <c r="C166" s="21"/>
      <c r="D166" s="46" t="s">
        <v>62</v>
      </c>
      <c r="E166" s="26">
        <v>2091.7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95"/>
    </row>
    <row r="167" spans="1:15" s="12" customFormat="1" ht="12.75" hidden="1">
      <c r="A167" s="92"/>
      <c r="B167" s="90"/>
      <c r="C167" s="21"/>
      <c r="D167" s="46" t="s">
        <v>63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95"/>
    </row>
    <row r="168" spans="1:15" s="12" customFormat="1" ht="12.75" hidden="1">
      <c r="A168" s="92"/>
      <c r="B168" s="90"/>
      <c r="C168" s="21"/>
      <c r="D168" s="46" t="s">
        <v>64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95"/>
    </row>
    <row r="169" spans="1:15" s="12" customFormat="1" ht="12.75" hidden="1">
      <c r="A169" s="92"/>
      <c r="B169" s="90"/>
      <c r="C169" s="21"/>
      <c r="D169" s="46" t="s">
        <v>65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95"/>
    </row>
    <row r="170" spans="1:15" s="12" customFormat="1" ht="12.75" hidden="1">
      <c r="A170" s="93"/>
      <c r="B170" s="106"/>
      <c r="C170" s="21"/>
      <c r="D170" s="46" t="s">
        <v>66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96"/>
    </row>
    <row r="171" spans="1:15" ht="21" customHeight="1">
      <c r="A171" s="91"/>
      <c r="B171" s="107" t="s">
        <v>29</v>
      </c>
      <c r="C171" s="82" t="s">
        <v>100</v>
      </c>
      <c r="D171" s="53" t="s">
        <v>18</v>
      </c>
      <c r="E171" s="55">
        <v>4665424.35</v>
      </c>
      <c r="F171" s="55">
        <v>1008392.3999999998</v>
      </c>
      <c r="G171" s="55">
        <v>3148740</v>
      </c>
      <c r="H171" s="55">
        <v>961788.6999999997</v>
      </c>
      <c r="I171" s="55">
        <v>115938.7</v>
      </c>
      <c r="J171" s="55">
        <v>28338.7</v>
      </c>
      <c r="K171" s="55">
        <v>495708.6</v>
      </c>
      <c r="L171" s="55">
        <v>18265</v>
      </c>
      <c r="M171" s="55">
        <v>905037.0499999999</v>
      </c>
      <c r="N171" s="55">
        <v>0</v>
      </c>
      <c r="O171" s="110" t="s">
        <v>70</v>
      </c>
    </row>
    <row r="172" spans="1:15" ht="21" customHeight="1">
      <c r="A172" s="92"/>
      <c r="B172" s="108"/>
      <c r="C172" s="83" t="s">
        <v>101</v>
      </c>
      <c r="D172" s="53" t="s">
        <v>6</v>
      </c>
      <c r="E172" s="142">
        <v>97615.50000000001</v>
      </c>
      <c r="F172" s="142">
        <v>97615.50000000001</v>
      </c>
      <c r="G172" s="142">
        <v>97615.50000000001</v>
      </c>
      <c r="H172" s="142">
        <v>97615.50000000001</v>
      </c>
      <c r="I172" s="142">
        <v>0</v>
      </c>
      <c r="J172" s="142">
        <v>0</v>
      </c>
      <c r="K172" s="142">
        <v>0</v>
      </c>
      <c r="L172" s="142">
        <v>0</v>
      </c>
      <c r="M172" s="142">
        <v>0</v>
      </c>
      <c r="N172" s="143">
        <v>0</v>
      </c>
      <c r="O172" s="110"/>
    </row>
    <row r="173" spans="1:15" ht="21" customHeight="1">
      <c r="A173" s="92"/>
      <c r="B173" s="108"/>
      <c r="C173" s="83" t="s">
        <v>102</v>
      </c>
      <c r="D173" s="53" t="s">
        <v>7</v>
      </c>
      <c r="E173" s="142">
        <v>237244.7</v>
      </c>
      <c r="F173" s="142">
        <v>237244.7</v>
      </c>
      <c r="G173" s="142">
        <v>237244.7</v>
      </c>
      <c r="H173" s="142">
        <v>237244.7</v>
      </c>
      <c r="I173" s="142">
        <v>0</v>
      </c>
      <c r="J173" s="142">
        <v>0</v>
      </c>
      <c r="K173" s="142">
        <v>0</v>
      </c>
      <c r="L173" s="142">
        <v>0</v>
      </c>
      <c r="M173" s="142">
        <v>0</v>
      </c>
      <c r="N173" s="143">
        <v>0</v>
      </c>
      <c r="O173" s="110"/>
    </row>
    <row r="174" spans="1:15" ht="21" customHeight="1">
      <c r="A174" s="92"/>
      <c r="B174" s="108"/>
      <c r="C174" s="83"/>
      <c r="D174" s="53" t="s">
        <v>8</v>
      </c>
      <c r="E174" s="142">
        <v>208320.5</v>
      </c>
      <c r="F174" s="142">
        <v>208320.5</v>
      </c>
      <c r="G174" s="142">
        <v>208320.5</v>
      </c>
      <c r="H174" s="142">
        <v>208320.5</v>
      </c>
      <c r="I174" s="142">
        <v>0</v>
      </c>
      <c r="J174" s="142">
        <v>0</v>
      </c>
      <c r="K174" s="142">
        <v>0</v>
      </c>
      <c r="L174" s="142">
        <v>0</v>
      </c>
      <c r="M174" s="142">
        <v>0</v>
      </c>
      <c r="N174" s="143">
        <v>0</v>
      </c>
      <c r="O174" s="110"/>
    </row>
    <row r="175" spans="1:15" ht="21" customHeight="1">
      <c r="A175" s="92"/>
      <c r="B175" s="108"/>
      <c r="C175" s="83"/>
      <c r="D175" s="53" t="s">
        <v>9</v>
      </c>
      <c r="E175" s="142">
        <v>174818.19999999998</v>
      </c>
      <c r="F175" s="142">
        <v>174818.19999999998</v>
      </c>
      <c r="G175" s="142">
        <v>174818.19999999998</v>
      </c>
      <c r="H175" s="142">
        <v>174818.19999999998</v>
      </c>
      <c r="I175" s="142">
        <v>0</v>
      </c>
      <c r="J175" s="142">
        <v>0</v>
      </c>
      <c r="K175" s="142">
        <v>0</v>
      </c>
      <c r="L175" s="142">
        <v>0</v>
      </c>
      <c r="M175" s="142">
        <v>0</v>
      </c>
      <c r="N175" s="143">
        <v>0</v>
      </c>
      <c r="O175" s="110"/>
    </row>
    <row r="176" spans="1:15" ht="21" customHeight="1">
      <c r="A176" s="92"/>
      <c r="B176" s="108"/>
      <c r="C176" s="83"/>
      <c r="D176" s="54" t="s">
        <v>10</v>
      </c>
      <c r="E176" s="142">
        <v>105953.4</v>
      </c>
      <c r="F176" s="142">
        <v>105953.4</v>
      </c>
      <c r="G176" s="144">
        <v>59349.7</v>
      </c>
      <c r="H176" s="144">
        <v>59349.7</v>
      </c>
      <c r="I176" s="144">
        <v>28338.7</v>
      </c>
      <c r="J176" s="144">
        <v>28338.7</v>
      </c>
      <c r="K176" s="144">
        <v>18265</v>
      </c>
      <c r="L176" s="144">
        <v>18265</v>
      </c>
      <c r="M176" s="144">
        <v>0</v>
      </c>
      <c r="N176" s="145">
        <v>0</v>
      </c>
      <c r="O176" s="110"/>
    </row>
    <row r="177" spans="1:15" ht="21" customHeight="1">
      <c r="A177" s="92"/>
      <c r="B177" s="108"/>
      <c r="C177" s="83"/>
      <c r="D177" s="54" t="s">
        <v>61</v>
      </c>
      <c r="E177" s="142">
        <v>277049.36</v>
      </c>
      <c r="F177" s="142">
        <v>100641.69999999998</v>
      </c>
      <c r="G177" s="144">
        <v>100641.69999999998</v>
      </c>
      <c r="H177" s="144">
        <v>100641.69999999998</v>
      </c>
      <c r="I177" s="144">
        <v>0</v>
      </c>
      <c r="J177" s="144">
        <v>0</v>
      </c>
      <c r="K177" s="144">
        <v>0</v>
      </c>
      <c r="L177" s="144">
        <v>0</v>
      </c>
      <c r="M177" s="144">
        <v>176407.66</v>
      </c>
      <c r="N177" s="145">
        <v>0</v>
      </c>
      <c r="O177" s="110"/>
    </row>
    <row r="178" spans="1:15" ht="21" customHeight="1">
      <c r="A178" s="92"/>
      <c r="B178" s="108"/>
      <c r="C178" s="83"/>
      <c r="D178" s="54" t="s">
        <v>62</v>
      </c>
      <c r="E178" s="144">
        <v>53075.2</v>
      </c>
      <c r="F178" s="142">
        <v>53075.2</v>
      </c>
      <c r="G178" s="144">
        <v>53075.2</v>
      </c>
      <c r="H178" s="144">
        <v>53075.2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5">
        <v>0</v>
      </c>
      <c r="O178" s="110"/>
    </row>
    <row r="179" spans="1:15" ht="21" customHeight="1">
      <c r="A179" s="92"/>
      <c r="B179" s="108"/>
      <c r="C179" s="83"/>
      <c r="D179" s="54" t="s">
        <v>63</v>
      </c>
      <c r="E179" s="142">
        <v>993595.4100000001</v>
      </c>
      <c r="F179" s="142">
        <v>30723.199999999997</v>
      </c>
      <c r="G179" s="144">
        <v>494228.2</v>
      </c>
      <c r="H179" s="142">
        <v>30723.199999999997</v>
      </c>
      <c r="I179" s="144">
        <v>0</v>
      </c>
      <c r="J179" s="144">
        <v>0</v>
      </c>
      <c r="K179" s="144">
        <v>221969.40000000002</v>
      </c>
      <c r="L179" s="144">
        <v>0</v>
      </c>
      <c r="M179" s="144">
        <v>277397.81</v>
      </c>
      <c r="N179" s="145">
        <v>0</v>
      </c>
      <c r="O179" s="110"/>
    </row>
    <row r="180" spans="1:16" ht="21" customHeight="1">
      <c r="A180" s="92"/>
      <c r="B180" s="108"/>
      <c r="C180" s="83"/>
      <c r="D180" s="54" t="s">
        <v>64</v>
      </c>
      <c r="E180" s="142">
        <v>547736.03</v>
      </c>
      <c r="F180" s="142">
        <v>0</v>
      </c>
      <c r="G180" s="144">
        <v>168654.8</v>
      </c>
      <c r="H180" s="144">
        <v>0</v>
      </c>
      <c r="I180" s="144">
        <v>0</v>
      </c>
      <c r="J180" s="144">
        <v>0</v>
      </c>
      <c r="K180" s="144">
        <v>147486.5</v>
      </c>
      <c r="L180" s="144">
        <v>0</v>
      </c>
      <c r="M180" s="144">
        <v>231594.73</v>
      </c>
      <c r="N180" s="145">
        <v>0</v>
      </c>
      <c r="O180" s="110"/>
      <c r="P180" s="70"/>
    </row>
    <row r="181" spans="1:15" ht="21" customHeight="1">
      <c r="A181" s="92"/>
      <c r="B181" s="108"/>
      <c r="C181" s="83"/>
      <c r="D181" s="54" t="s">
        <v>65</v>
      </c>
      <c r="E181" s="142">
        <v>139206</v>
      </c>
      <c r="F181" s="142">
        <v>0</v>
      </c>
      <c r="G181" s="144">
        <v>94122.40000000001</v>
      </c>
      <c r="H181" s="144">
        <v>0</v>
      </c>
      <c r="I181" s="144">
        <v>0</v>
      </c>
      <c r="J181" s="144">
        <v>0</v>
      </c>
      <c r="K181" s="144">
        <v>45083.6</v>
      </c>
      <c r="L181" s="144">
        <v>0</v>
      </c>
      <c r="M181" s="144">
        <v>0</v>
      </c>
      <c r="N181" s="145">
        <v>0</v>
      </c>
      <c r="O181" s="110"/>
    </row>
    <row r="182" spans="1:16" ht="21" customHeight="1">
      <c r="A182" s="93"/>
      <c r="B182" s="109"/>
      <c r="C182" s="84"/>
      <c r="D182" s="54" t="s">
        <v>66</v>
      </c>
      <c r="E182" s="142">
        <v>1830810.0500000003</v>
      </c>
      <c r="F182" s="142">
        <v>0</v>
      </c>
      <c r="G182" s="144">
        <v>1460669.1</v>
      </c>
      <c r="H182" s="144">
        <v>0</v>
      </c>
      <c r="I182" s="144">
        <v>87600</v>
      </c>
      <c r="J182" s="144">
        <v>0</v>
      </c>
      <c r="K182" s="144">
        <v>62904.100000000006</v>
      </c>
      <c r="L182" s="144">
        <v>0</v>
      </c>
      <c r="M182" s="144">
        <v>219636.85</v>
      </c>
      <c r="N182" s="144">
        <v>0</v>
      </c>
      <c r="O182" s="110"/>
      <c r="P182" s="70"/>
    </row>
    <row r="183" spans="1:15" ht="42" customHeight="1">
      <c r="A183" s="58" t="s">
        <v>20</v>
      </c>
      <c r="B183" s="128" t="s">
        <v>75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72" s="11" customFormat="1" ht="39.75" customHeight="1">
      <c r="B184" s="132" t="s">
        <v>79</v>
      </c>
      <c r="C184" s="133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5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15" s="12" customFormat="1" ht="18" customHeight="1" hidden="1">
      <c r="A185" s="91" t="s">
        <v>16</v>
      </c>
      <c r="B185" s="89" t="s">
        <v>45</v>
      </c>
      <c r="C185" s="34"/>
      <c r="D185" s="41" t="s">
        <v>5</v>
      </c>
      <c r="E185" s="26">
        <f>SUM(E186:E196)</f>
        <v>1924071.9</v>
      </c>
      <c r="F185" s="26">
        <f aca="true" t="shared" si="23" ref="F185:N185">SUM(F186:F196)</f>
        <v>210044.2</v>
      </c>
      <c r="G185" s="26">
        <f t="shared" si="23"/>
        <v>97924.29999999999</v>
      </c>
      <c r="H185" s="26">
        <f t="shared" si="23"/>
        <v>38017.1</v>
      </c>
      <c r="I185" s="26">
        <f t="shared" si="23"/>
        <v>0</v>
      </c>
      <c r="J185" s="26">
        <f t="shared" si="23"/>
        <v>0</v>
      </c>
      <c r="K185" s="26">
        <f t="shared" si="23"/>
        <v>653698.1</v>
      </c>
      <c r="L185" s="26">
        <f t="shared" si="23"/>
        <v>172027.1</v>
      </c>
      <c r="M185" s="26">
        <f t="shared" si="23"/>
        <v>1172449.5</v>
      </c>
      <c r="N185" s="26">
        <f t="shared" si="23"/>
        <v>0</v>
      </c>
      <c r="O185" s="94" t="s">
        <v>47</v>
      </c>
    </row>
    <row r="186" spans="1:15" s="12" customFormat="1" ht="24.75" customHeight="1" hidden="1">
      <c r="A186" s="92"/>
      <c r="B186" s="90"/>
      <c r="C186" s="48"/>
      <c r="D186" s="42" t="s">
        <v>6</v>
      </c>
      <c r="E186" s="1">
        <v>114280</v>
      </c>
      <c r="F186" s="1">
        <v>114264.1</v>
      </c>
      <c r="G186" s="43">
        <v>4274.7</v>
      </c>
      <c r="H186" s="43">
        <v>4258.8</v>
      </c>
      <c r="I186" s="43">
        <v>0</v>
      </c>
      <c r="J186" s="43">
        <v>0</v>
      </c>
      <c r="K186" s="43">
        <v>110005.3</v>
      </c>
      <c r="L186" s="43">
        <v>110005.3</v>
      </c>
      <c r="M186" s="43">
        <v>0</v>
      </c>
      <c r="N186" s="43">
        <v>0</v>
      </c>
      <c r="O186" s="95"/>
    </row>
    <row r="187" spans="1:15" s="12" customFormat="1" ht="38.25" hidden="1">
      <c r="A187" s="92"/>
      <c r="B187" s="90"/>
      <c r="C187" s="49" t="s">
        <v>57</v>
      </c>
      <c r="D187" s="42" t="s">
        <v>7</v>
      </c>
      <c r="E187" s="1">
        <v>50480.6</v>
      </c>
      <c r="F187" s="1">
        <v>50480.6</v>
      </c>
      <c r="G187" s="43">
        <v>1230.4</v>
      </c>
      <c r="H187" s="43">
        <v>1230.4</v>
      </c>
      <c r="I187" s="43">
        <v>0</v>
      </c>
      <c r="J187" s="43">
        <v>0</v>
      </c>
      <c r="K187" s="43">
        <v>49250.2</v>
      </c>
      <c r="L187" s="43">
        <v>49250.2</v>
      </c>
      <c r="M187" s="43">
        <v>0</v>
      </c>
      <c r="N187" s="43">
        <v>0</v>
      </c>
      <c r="O187" s="95"/>
    </row>
    <row r="188" spans="1:15" s="12" customFormat="1" ht="12.75" hidden="1">
      <c r="A188" s="92"/>
      <c r="B188" s="90"/>
      <c r="C188" s="48"/>
      <c r="D188" s="42" t="s">
        <v>8</v>
      </c>
      <c r="E188" s="1">
        <v>14079.4</v>
      </c>
      <c r="F188" s="1">
        <v>14079.4</v>
      </c>
      <c r="G188" s="43">
        <v>1307.8</v>
      </c>
      <c r="H188" s="43">
        <v>1307.8</v>
      </c>
      <c r="I188" s="43">
        <v>0</v>
      </c>
      <c r="J188" s="43">
        <v>0</v>
      </c>
      <c r="K188" s="43">
        <v>12771.6</v>
      </c>
      <c r="L188" s="43">
        <v>12771.6</v>
      </c>
      <c r="M188" s="43">
        <v>0</v>
      </c>
      <c r="N188" s="43">
        <v>0</v>
      </c>
      <c r="O188" s="95"/>
    </row>
    <row r="189" spans="1:15" s="12" customFormat="1" ht="12.75" hidden="1">
      <c r="A189" s="92"/>
      <c r="B189" s="90"/>
      <c r="C189" s="48"/>
      <c r="D189" s="42" t="s">
        <v>9</v>
      </c>
      <c r="E189" s="1">
        <v>124880.6</v>
      </c>
      <c r="F189" s="1">
        <v>31220.1</v>
      </c>
      <c r="G189" s="43">
        <v>31220.1</v>
      </c>
      <c r="H189" s="43">
        <v>31220.1</v>
      </c>
      <c r="I189" s="43">
        <v>0</v>
      </c>
      <c r="J189" s="43">
        <v>0</v>
      </c>
      <c r="K189" s="43">
        <v>93660.5</v>
      </c>
      <c r="L189" s="43">
        <v>0</v>
      </c>
      <c r="M189" s="43">
        <v>0</v>
      </c>
      <c r="N189" s="43">
        <v>0</v>
      </c>
      <c r="O189" s="95"/>
    </row>
    <row r="190" spans="1:15" s="12" customFormat="1" ht="12.75" hidden="1">
      <c r="A190" s="92"/>
      <c r="B190" s="90"/>
      <c r="C190" s="48"/>
      <c r="D190" s="42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95"/>
    </row>
    <row r="191" spans="1:15" s="12" customFormat="1" ht="12.75" hidden="1">
      <c r="A191" s="92"/>
      <c r="B191" s="90"/>
      <c r="C191" s="48"/>
      <c r="D191" s="42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95"/>
    </row>
    <row r="192" spans="1:15" s="12" customFormat="1" ht="12.75" hidden="1">
      <c r="A192" s="92"/>
      <c r="B192" s="90"/>
      <c r="C192" s="48"/>
      <c r="D192" s="42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95"/>
    </row>
    <row r="193" spans="1:15" s="12" customFormat="1" ht="12.75" hidden="1">
      <c r="A193" s="92"/>
      <c r="B193" s="90"/>
      <c r="C193" s="48"/>
      <c r="D193" s="42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95"/>
    </row>
    <row r="194" spans="1:15" s="12" customFormat="1" ht="12.75" hidden="1">
      <c r="A194" s="92"/>
      <c r="B194" s="90"/>
      <c r="C194" s="48"/>
      <c r="D194" s="42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95"/>
    </row>
    <row r="195" spans="1:15" s="12" customFormat="1" ht="12.75" hidden="1">
      <c r="A195" s="92"/>
      <c r="B195" s="90"/>
      <c r="C195" s="48"/>
      <c r="D195" s="42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95"/>
    </row>
    <row r="196" spans="1:15" s="12" customFormat="1" ht="12.75" hidden="1">
      <c r="A196" s="93"/>
      <c r="B196" s="106"/>
      <c r="C196" s="48"/>
      <c r="D196" s="42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96"/>
    </row>
    <row r="197" spans="1:15" ht="15">
      <c r="A197" s="111"/>
      <c r="B197" s="97" t="s">
        <v>30</v>
      </c>
      <c r="C197" s="82" t="s">
        <v>103</v>
      </c>
      <c r="D197" s="25" t="s">
        <v>5</v>
      </c>
      <c r="E197" s="26">
        <v>2792389.9</v>
      </c>
      <c r="F197" s="26">
        <v>522176.8</v>
      </c>
      <c r="G197" s="26">
        <v>299536.9</v>
      </c>
      <c r="H197" s="26">
        <v>75365.8</v>
      </c>
      <c r="I197" s="26">
        <v>0</v>
      </c>
      <c r="J197" s="26">
        <v>0</v>
      </c>
      <c r="K197" s="26">
        <v>653406.8</v>
      </c>
      <c r="L197" s="26">
        <v>294522.2</v>
      </c>
      <c r="M197" s="26">
        <v>1839446.2</v>
      </c>
      <c r="N197" s="26">
        <v>152288.8</v>
      </c>
      <c r="O197" s="110" t="s">
        <v>69</v>
      </c>
    </row>
    <row r="198" spans="1:15" ht="15">
      <c r="A198" s="111"/>
      <c r="B198" s="97"/>
      <c r="C198" s="83" t="s">
        <v>104</v>
      </c>
      <c r="D198" s="146">
        <v>2015</v>
      </c>
      <c r="E198" s="147">
        <v>114280</v>
      </c>
      <c r="F198" s="147">
        <v>114264.1</v>
      </c>
      <c r="G198" s="147">
        <v>4274.7</v>
      </c>
      <c r="H198" s="147">
        <v>4258.8</v>
      </c>
      <c r="I198" s="147">
        <v>0</v>
      </c>
      <c r="J198" s="147">
        <v>0</v>
      </c>
      <c r="K198" s="147">
        <v>110005.3</v>
      </c>
      <c r="L198" s="147">
        <v>110005.3</v>
      </c>
      <c r="M198" s="147">
        <v>0</v>
      </c>
      <c r="N198" s="147">
        <v>0</v>
      </c>
      <c r="O198" s="110"/>
    </row>
    <row r="199" spans="1:15" ht="15">
      <c r="A199" s="111"/>
      <c r="B199" s="97"/>
      <c r="C199" s="83"/>
      <c r="D199" s="146">
        <v>2016</v>
      </c>
      <c r="E199" s="147">
        <v>50480.6</v>
      </c>
      <c r="F199" s="147">
        <v>50480.6</v>
      </c>
      <c r="G199" s="147">
        <v>1230.4</v>
      </c>
      <c r="H199" s="147">
        <v>1230.4</v>
      </c>
      <c r="I199" s="147">
        <v>0</v>
      </c>
      <c r="J199" s="147">
        <v>0</v>
      </c>
      <c r="K199" s="147">
        <v>49250.2</v>
      </c>
      <c r="L199" s="147">
        <v>49250.2</v>
      </c>
      <c r="M199" s="147">
        <v>0</v>
      </c>
      <c r="N199" s="147">
        <v>0</v>
      </c>
      <c r="O199" s="110"/>
    </row>
    <row r="200" spans="1:15" ht="15">
      <c r="A200" s="111"/>
      <c r="B200" s="97"/>
      <c r="C200" s="83"/>
      <c r="D200" s="146">
        <v>2017</v>
      </c>
      <c r="E200" s="147">
        <v>14079.4</v>
      </c>
      <c r="F200" s="147">
        <v>14079.4</v>
      </c>
      <c r="G200" s="147">
        <v>1307.8</v>
      </c>
      <c r="H200" s="147">
        <v>1307.8</v>
      </c>
      <c r="I200" s="147">
        <v>0</v>
      </c>
      <c r="J200" s="147">
        <v>0</v>
      </c>
      <c r="K200" s="147">
        <v>12771.6</v>
      </c>
      <c r="L200" s="147">
        <v>12771.6</v>
      </c>
      <c r="M200" s="147">
        <v>0</v>
      </c>
      <c r="N200" s="147">
        <v>0</v>
      </c>
      <c r="O200" s="110"/>
    </row>
    <row r="201" spans="1:15" ht="15">
      <c r="A201" s="111"/>
      <c r="B201" s="97"/>
      <c r="C201" s="83"/>
      <c r="D201" s="146">
        <v>2018</v>
      </c>
      <c r="E201" s="147">
        <v>80717.7</v>
      </c>
      <c r="F201" s="147">
        <v>80717.7</v>
      </c>
      <c r="G201" s="147">
        <v>6462.7</v>
      </c>
      <c r="H201" s="147">
        <v>6462.7</v>
      </c>
      <c r="I201" s="147">
        <v>0</v>
      </c>
      <c r="J201" s="147">
        <v>0</v>
      </c>
      <c r="K201" s="147">
        <v>20664.5</v>
      </c>
      <c r="L201" s="147">
        <v>20664.5</v>
      </c>
      <c r="M201" s="147">
        <v>53590.5</v>
      </c>
      <c r="N201" s="147">
        <v>53590.5</v>
      </c>
      <c r="O201" s="110"/>
    </row>
    <row r="202" spans="1:15" ht="15">
      <c r="A202" s="111"/>
      <c r="B202" s="97"/>
      <c r="C202" s="83"/>
      <c r="D202" s="146">
        <v>2019</v>
      </c>
      <c r="E202" s="147">
        <v>149450.1</v>
      </c>
      <c r="F202" s="147">
        <v>149450.1</v>
      </c>
      <c r="G202" s="147">
        <v>19151.2</v>
      </c>
      <c r="H202" s="147">
        <v>19151.2</v>
      </c>
      <c r="I202" s="147">
        <v>0</v>
      </c>
      <c r="J202" s="147">
        <v>0</v>
      </c>
      <c r="K202" s="147">
        <v>31600.6</v>
      </c>
      <c r="L202" s="147">
        <v>31600.6</v>
      </c>
      <c r="M202" s="147">
        <v>98698.3</v>
      </c>
      <c r="N202" s="147">
        <v>98698.3</v>
      </c>
      <c r="O202" s="110"/>
    </row>
    <row r="203" spans="1:15" ht="15">
      <c r="A203" s="111"/>
      <c r="B203" s="97"/>
      <c r="C203" s="83"/>
      <c r="D203" s="146">
        <v>2020</v>
      </c>
      <c r="E203" s="147">
        <v>40130</v>
      </c>
      <c r="F203" s="147">
        <v>40130</v>
      </c>
      <c r="G203" s="147">
        <v>20130</v>
      </c>
      <c r="H203" s="147">
        <v>20130</v>
      </c>
      <c r="I203" s="147">
        <v>0</v>
      </c>
      <c r="J203" s="147">
        <v>0</v>
      </c>
      <c r="K203" s="147">
        <v>20000</v>
      </c>
      <c r="L203" s="147">
        <v>20000</v>
      </c>
      <c r="M203" s="147">
        <v>0</v>
      </c>
      <c r="N203" s="147">
        <v>0</v>
      </c>
      <c r="O203" s="110"/>
    </row>
    <row r="204" spans="1:16" ht="15">
      <c r="A204" s="111"/>
      <c r="B204" s="97"/>
      <c r="C204" s="83"/>
      <c r="D204" s="146">
        <v>2021</v>
      </c>
      <c r="E204" s="147">
        <v>73054.9</v>
      </c>
      <c r="F204" s="147">
        <v>73054.9</v>
      </c>
      <c r="G204" s="147">
        <v>22824.9</v>
      </c>
      <c r="H204" s="147">
        <v>22824.9</v>
      </c>
      <c r="I204" s="147">
        <v>0</v>
      </c>
      <c r="J204" s="147">
        <v>0</v>
      </c>
      <c r="K204" s="147">
        <v>50230</v>
      </c>
      <c r="L204" s="147">
        <v>50230</v>
      </c>
      <c r="M204" s="147">
        <v>0</v>
      </c>
      <c r="N204" s="147">
        <v>0</v>
      </c>
      <c r="O204" s="110"/>
      <c r="P204" s="69"/>
    </row>
    <row r="205" spans="1:16" ht="15">
      <c r="A205" s="111"/>
      <c r="B205" s="97"/>
      <c r="C205" s="83"/>
      <c r="D205" s="146">
        <v>2022</v>
      </c>
      <c r="E205" s="147">
        <v>254553.9</v>
      </c>
      <c r="F205" s="147">
        <v>0</v>
      </c>
      <c r="G205" s="147">
        <v>75953.1</v>
      </c>
      <c r="H205" s="147">
        <v>0</v>
      </c>
      <c r="I205" s="147">
        <v>0</v>
      </c>
      <c r="J205" s="147">
        <v>0</v>
      </c>
      <c r="K205" s="147">
        <v>178600.8</v>
      </c>
      <c r="L205" s="147">
        <v>0</v>
      </c>
      <c r="M205" s="147">
        <v>0</v>
      </c>
      <c r="N205" s="147">
        <v>0</v>
      </c>
      <c r="O205" s="110"/>
      <c r="P205" s="69"/>
    </row>
    <row r="206" spans="1:16" ht="15">
      <c r="A206" s="111"/>
      <c r="B206" s="97"/>
      <c r="C206" s="83"/>
      <c r="D206" s="146">
        <v>2023</v>
      </c>
      <c r="E206" s="147">
        <v>224200.8</v>
      </c>
      <c r="F206" s="147">
        <v>0</v>
      </c>
      <c r="G206" s="147">
        <v>107810.7</v>
      </c>
      <c r="H206" s="147">
        <v>0</v>
      </c>
      <c r="I206" s="147">
        <v>0</v>
      </c>
      <c r="J206" s="147">
        <v>0</v>
      </c>
      <c r="K206" s="147">
        <v>116390.1</v>
      </c>
      <c r="L206" s="147">
        <v>0</v>
      </c>
      <c r="M206" s="147">
        <v>0</v>
      </c>
      <c r="N206" s="147">
        <v>0</v>
      </c>
      <c r="O206" s="110"/>
      <c r="P206" s="69"/>
    </row>
    <row r="207" spans="1:16" ht="15">
      <c r="A207" s="111"/>
      <c r="B207" s="97"/>
      <c r="C207" s="83"/>
      <c r="D207" s="146">
        <v>2024</v>
      </c>
      <c r="E207" s="147">
        <v>74850</v>
      </c>
      <c r="F207" s="147">
        <v>0</v>
      </c>
      <c r="G207" s="147">
        <v>18712.5</v>
      </c>
      <c r="H207" s="147">
        <v>0</v>
      </c>
      <c r="I207" s="147">
        <v>0</v>
      </c>
      <c r="J207" s="147">
        <v>0</v>
      </c>
      <c r="K207" s="147">
        <v>56137.5</v>
      </c>
      <c r="L207" s="147">
        <v>0</v>
      </c>
      <c r="M207" s="147">
        <v>0</v>
      </c>
      <c r="N207" s="147">
        <v>0</v>
      </c>
      <c r="O207" s="110"/>
      <c r="P207" s="69"/>
    </row>
    <row r="208" spans="1:15" ht="15">
      <c r="A208" s="111"/>
      <c r="B208" s="97"/>
      <c r="C208" s="84"/>
      <c r="D208" s="50">
        <v>2025</v>
      </c>
      <c r="E208" s="147">
        <v>1716592.5</v>
      </c>
      <c r="F208" s="147">
        <v>0</v>
      </c>
      <c r="G208" s="147">
        <v>21678.9</v>
      </c>
      <c r="H208" s="147">
        <v>0</v>
      </c>
      <c r="I208" s="147">
        <v>0</v>
      </c>
      <c r="J208" s="147">
        <v>0</v>
      </c>
      <c r="K208" s="147">
        <v>7756.2</v>
      </c>
      <c r="L208" s="147">
        <v>0</v>
      </c>
      <c r="M208" s="147">
        <v>1687157.4</v>
      </c>
      <c r="N208" s="147">
        <v>0</v>
      </c>
      <c r="O208" s="110"/>
    </row>
    <row r="209" spans="1:15" ht="39.75" customHeight="1">
      <c r="A209" s="59" t="s">
        <v>21</v>
      </c>
      <c r="B209" s="128" t="s">
        <v>76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72" s="11" customFormat="1" ht="39" customHeight="1">
      <c r="B210" s="114" t="s">
        <v>80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6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15" s="12" customFormat="1" ht="12.75" customHeight="1" hidden="1">
      <c r="A211" s="91" t="s">
        <v>16</v>
      </c>
      <c r="B211" s="89" t="s">
        <v>41</v>
      </c>
      <c r="C211" s="34"/>
      <c r="D211" s="41" t="s">
        <v>5</v>
      </c>
      <c r="E211" s="26">
        <f>SUM(E212:E222)</f>
        <v>787883.61</v>
      </c>
      <c r="F211" s="26">
        <f aca="true" t="shared" si="24" ref="F211:N211">SUM(F212:F222)</f>
        <v>261115.8</v>
      </c>
      <c r="G211" s="26">
        <f t="shared" si="24"/>
        <v>258449.31</v>
      </c>
      <c r="H211" s="26">
        <f t="shared" si="24"/>
        <v>9030.2</v>
      </c>
      <c r="I211" s="26">
        <f t="shared" si="24"/>
        <v>155734.5</v>
      </c>
      <c r="J211" s="26">
        <f t="shared" si="24"/>
        <v>155734.5</v>
      </c>
      <c r="K211" s="26">
        <f t="shared" si="24"/>
        <v>373699.8</v>
      </c>
      <c r="L211" s="26">
        <f t="shared" si="24"/>
        <v>96351.1</v>
      </c>
      <c r="M211" s="26">
        <f t="shared" si="24"/>
        <v>0</v>
      </c>
      <c r="N211" s="26">
        <f t="shared" si="24"/>
        <v>0</v>
      </c>
      <c r="O211" s="94" t="s">
        <v>28</v>
      </c>
    </row>
    <row r="212" spans="1:15" s="12" customFormat="1" ht="12.75" hidden="1">
      <c r="A212" s="92"/>
      <c r="B212" s="90"/>
      <c r="C212" s="21"/>
      <c r="D212" s="37" t="s">
        <v>6</v>
      </c>
      <c r="E212" s="1">
        <v>201081.1</v>
      </c>
      <c r="F212" s="1">
        <v>201081.1</v>
      </c>
      <c r="G212" s="43">
        <v>1140.1000000000008</v>
      </c>
      <c r="H212" s="43">
        <v>1140.1000000000008</v>
      </c>
      <c r="I212" s="43">
        <v>155734.5</v>
      </c>
      <c r="J212" s="43">
        <v>155734.5</v>
      </c>
      <c r="K212" s="43">
        <v>44206.49999999999</v>
      </c>
      <c r="L212" s="43">
        <v>44206.49999999999</v>
      </c>
      <c r="M212" s="51">
        <v>0</v>
      </c>
      <c r="N212" s="43">
        <v>0</v>
      </c>
      <c r="O212" s="95"/>
    </row>
    <row r="213" spans="1:15" s="12" customFormat="1" ht="25.5" hidden="1">
      <c r="A213" s="92"/>
      <c r="B213" s="90"/>
      <c r="C213" s="21" t="s">
        <v>58</v>
      </c>
      <c r="D213" s="37" t="s">
        <v>7</v>
      </c>
      <c r="E213" s="1">
        <v>34024</v>
      </c>
      <c r="F213" s="1">
        <v>34024</v>
      </c>
      <c r="G213" s="43">
        <v>4364.799999999999</v>
      </c>
      <c r="H213" s="43">
        <v>4364.799999999999</v>
      </c>
      <c r="I213" s="43">
        <v>0</v>
      </c>
      <c r="J213" s="43">
        <v>0</v>
      </c>
      <c r="K213" s="43">
        <v>29659.2</v>
      </c>
      <c r="L213" s="43">
        <v>29659.2</v>
      </c>
      <c r="M213" s="51">
        <v>0</v>
      </c>
      <c r="N213" s="43">
        <v>0</v>
      </c>
      <c r="O213" s="95"/>
    </row>
    <row r="214" spans="1:15" s="12" customFormat="1" ht="12.75" hidden="1">
      <c r="A214" s="92"/>
      <c r="B214" s="90"/>
      <c r="C214" s="21"/>
      <c r="D214" s="37" t="s">
        <v>8</v>
      </c>
      <c r="E214" s="1">
        <v>22930.4</v>
      </c>
      <c r="F214" s="1">
        <v>22930.4</v>
      </c>
      <c r="G214" s="43">
        <v>445</v>
      </c>
      <c r="H214" s="43">
        <v>445</v>
      </c>
      <c r="I214" s="43">
        <v>0</v>
      </c>
      <c r="J214" s="43">
        <v>0</v>
      </c>
      <c r="K214" s="43">
        <v>22485.4</v>
      </c>
      <c r="L214" s="43">
        <v>22485.4</v>
      </c>
      <c r="M214" s="51">
        <v>0</v>
      </c>
      <c r="N214" s="43">
        <v>0</v>
      </c>
      <c r="O214" s="95"/>
    </row>
    <row r="215" spans="1:15" s="12" customFormat="1" ht="12.75" hidden="1">
      <c r="A215" s="92"/>
      <c r="B215" s="90"/>
      <c r="C215" s="21"/>
      <c r="D215" s="37" t="s">
        <v>9</v>
      </c>
      <c r="E215" s="1">
        <v>3080.3</v>
      </c>
      <c r="F215" s="1">
        <v>3080.3</v>
      </c>
      <c r="G215" s="43">
        <v>3080.3</v>
      </c>
      <c r="H215" s="43">
        <v>3080.3</v>
      </c>
      <c r="I215" s="43">
        <v>0</v>
      </c>
      <c r="J215" s="43">
        <v>0</v>
      </c>
      <c r="K215" s="43">
        <v>0</v>
      </c>
      <c r="L215" s="43">
        <v>0</v>
      </c>
      <c r="M215" s="51">
        <v>0</v>
      </c>
      <c r="N215" s="43">
        <v>0</v>
      </c>
      <c r="O215" s="95"/>
    </row>
    <row r="216" spans="1:15" s="12" customFormat="1" ht="12.75" hidden="1">
      <c r="A216" s="92"/>
      <c r="B216" s="90"/>
      <c r="C216" s="21"/>
      <c r="D216" s="37" t="s">
        <v>10</v>
      </c>
      <c r="E216" s="1">
        <v>276592.41000000003</v>
      </c>
      <c r="F216" s="1">
        <v>0</v>
      </c>
      <c r="G216" s="43">
        <v>110318.41</v>
      </c>
      <c r="H216" s="43">
        <v>0</v>
      </c>
      <c r="I216" s="43">
        <v>0</v>
      </c>
      <c r="J216" s="43">
        <v>0</v>
      </c>
      <c r="K216" s="43">
        <v>166274</v>
      </c>
      <c r="L216" s="43">
        <v>0</v>
      </c>
      <c r="M216" s="51">
        <v>0</v>
      </c>
      <c r="N216" s="43">
        <v>0</v>
      </c>
      <c r="O216" s="95"/>
    </row>
    <row r="217" spans="1:15" s="12" customFormat="1" ht="12.75" hidden="1">
      <c r="A217" s="92"/>
      <c r="B217" s="90"/>
      <c r="C217" s="21"/>
      <c r="D217" s="37" t="s">
        <v>61</v>
      </c>
      <c r="E217" s="1">
        <v>250175.40000000002</v>
      </c>
      <c r="F217" s="1">
        <v>0</v>
      </c>
      <c r="G217" s="43">
        <v>139100.7</v>
      </c>
      <c r="H217" s="43">
        <v>0</v>
      </c>
      <c r="I217" s="43">
        <v>0</v>
      </c>
      <c r="J217" s="43">
        <v>0</v>
      </c>
      <c r="K217" s="43">
        <v>111074.70000000001</v>
      </c>
      <c r="L217" s="43">
        <v>0</v>
      </c>
      <c r="M217" s="51">
        <v>0</v>
      </c>
      <c r="N217" s="43">
        <v>0</v>
      </c>
      <c r="O217" s="95"/>
    </row>
    <row r="218" spans="1:15" s="12" customFormat="1" ht="12.75" hidden="1">
      <c r="A218" s="92"/>
      <c r="B218" s="90"/>
      <c r="C218" s="21"/>
      <c r="D218" s="37" t="s">
        <v>62</v>
      </c>
      <c r="E218" s="1">
        <v>0</v>
      </c>
      <c r="F218" s="1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51">
        <v>0</v>
      </c>
      <c r="N218" s="43">
        <v>0</v>
      </c>
      <c r="O218" s="95"/>
    </row>
    <row r="219" spans="1:15" s="12" customFormat="1" ht="12.75" hidden="1">
      <c r="A219" s="92"/>
      <c r="B219" s="90"/>
      <c r="C219" s="21"/>
      <c r="D219" s="37" t="s">
        <v>63</v>
      </c>
      <c r="E219" s="1">
        <v>0</v>
      </c>
      <c r="F219" s="1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51">
        <v>0</v>
      </c>
      <c r="N219" s="43">
        <v>0</v>
      </c>
      <c r="O219" s="95"/>
    </row>
    <row r="220" spans="1:15" s="12" customFormat="1" ht="12.75" hidden="1">
      <c r="A220" s="92"/>
      <c r="B220" s="90"/>
      <c r="C220" s="21"/>
      <c r="D220" s="37" t="s">
        <v>64</v>
      </c>
      <c r="E220" s="1">
        <v>0</v>
      </c>
      <c r="F220" s="1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51">
        <v>0</v>
      </c>
      <c r="N220" s="43">
        <v>0</v>
      </c>
      <c r="O220" s="95"/>
    </row>
    <row r="221" spans="1:15" s="12" customFormat="1" ht="12.75" hidden="1">
      <c r="A221" s="92"/>
      <c r="B221" s="90"/>
      <c r="C221" s="21"/>
      <c r="D221" s="37" t="s">
        <v>65</v>
      </c>
      <c r="E221" s="1">
        <v>0</v>
      </c>
      <c r="F221" s="1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51">
        <v>0</v>
      </c>
      <c r="N221" s="43">
        <v>0</v>
      </c>
      <c r="O221" s="95"/>
    </row>
    <row r="222" spans="1:15" s="12" customFormat="1" ht="12.75" hidden="1">
      <c r="A222" s="93"/>
      <c r="B222" s="106"/>
      <c r="C222" s="44"/>
      <c r="D222" s="37" t="s">
        <v>66</v>
      </c>
      <c r="E222" s="1">
        <v>0</v>
      </c>
      <c r="F222" s="1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51">
        <v>0</v>
      </c>
      <c r="N222" s="43">
        <v>0</v>
      </c>
      <c r="O222" s="96"/>
    </row>
    <row r="223" spans="1:15" s="12" customFormat="1" ht="12.75" customHeight="1" hidden="1">
      <c r="A223" s="91" t="s">
        <v>23</v>
      </c>
      <c r="B223" s="89" t="s">
        <v>42</v>
      </c>
      <c r="C223" s="21"/>
      <c r="D223" s="45" t="s">
        <v>5</v>
      </c>
      <c r="E223" s="26">
        <f>SUM(E224:E234)</f>
        <v>852806.8</v>
      </c>
      <c r="F223" s="26">
        <f aca="true" t="shared" si="25" ref="F223:N223">SUM(F224:F234)</f>
        <v>0</v>
      </c>
      <c r="G223" s="26">
        <f t="shared" si="25"/>
        <v>852806.8</v>
      </c>
      <c r="H223" s="26">
        <f t="shared" si="25"/>
        <v>0</v>
      </c>
      <c r="I223" s="26">
        <f t="shared" si="25"/>
        <v>0</v>
      </c>
      <c r="J223" s="26">
        <f t="shared" si="25"/>
        <v>0</v>
      </c>
      <c r="K223" s="26">
        <f t="shared" si="25"/>
        <v>0</v>
      </c>
      <c r="L223" s="26">
        <f t="shared" si="25"/>
        <v>0</v>
      </c>
      <c r="M223" s="26">
        <f t="shared" si="25"/>
        <v>0</v>
      </c>
      <c r="N223" s="26">
        <f t="shared" si="25"/>
        <v>0</v>
      </c>
      <c r="O223" s="94" t="s">
        <v>28</v>
      </c>
    </row>
    <row r="224" spans="1:15" s="12" customFormat="1" ht="12.75" hidden="1">
      <c r="A224" s="92"/>
      <c r="B224" s="90"/>
      <c r="C224" s="21"/>
      <c r="D224" s="27" t="s">
        <v>6</v>
      </c>
      <c r="E224" s="1">
        <v>0</v>
      </c>
      <c r="F224" s="1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95"/>
    </row>
    <row r="225" spans="1:15" s="12" customFormat="1" ht="12.75" hidden="1">
      <c r="A225" s="92"/>
      <c r="B225" s="90"/>
      <c r="C225" s="21"/>
      <c r="D225" s="27" t="s">
        <v>7</v>
      </c>
      <c r="E225" s="1">
        <v>0</v>
      </c>
      <c r="F225" s="1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95"/>
    </row>
    <row r="226" spans="1:15" s="12" customFormat="1" ht="12.75" hidden="1">
      <c r="A226" s="92"/>
      <c r="B226" s="90"/>
      <c r="C226" s="21"/>
      <c r="D226" s="27" t="s">
        <v>8</v>
      </c>
      <c r="E226" s="1">
        <v>0</v>
      </c>
      <c r="F226" s="1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95"/>
    </row>
    <row r="227" spans="1:15" s="12" customFormat="1" ht="12.75" hidden="1">
      <c r="A227" s="92"/>
      <c r="B227" s="90"/>
      <c r="C227" s="21"/>
      <c r="D227" s="27" t="s">
        <v>9</v>
      </c>
      <c r="E227" s="1">
        <v>0</v>
      </c>
      <c r="F227" s="1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95"/>
    </row>
    <row r="228" spans="1:15" s="12" customFormat="1" ht="12.75" hidden="1">
      <c r="A228" s="92"/>
      <c r="B228" s="90"/>
      <c r="C228" s="21"/>
      <c r="D228" s="27" t="s">
        <v>10</v>
      </c>
      <c r="E228" s="1">
        <v>29038.4</v>
      </c>
      <c r="F228" s="1">
        <v>0</v>
      </c>
      <c r="G228" s="43">
        <v>29038.4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95"/>
    </row>
    <row r="229" spans="1:15" s="12" customFormat="1" ht="12.75" hidden="1">
      <c r="A229" s="92"/>
      <c r="B229" s="90"/>
      <c r="C229" s="21"/>
      <c r="D229" s="27" t="s">
        <v>61</v>
      </c>
      <c r="E229" s="1">
        <v>823768.4</v>
      </c>
      <c r="F229" s="1">
        <v>0</v>
      </c>
      <c r="G229" s="43">
        <v>823768.4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95"/>
    </row>
    <row r="230" spans="1:15" s="12" customFormat="1" ht="12.75" hidden="1">
      <c r="A230" s="92"/>
      <c r="B230" s="90"/>
      <c r="C230" s="21"/>
      <c r="D230" s="27" t="s">
        <v>62</v>
      </c>
      <c r="E230" s="1">
        <v>0</v>
      </c>
      <c r="F230" s="1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95"/>
    </row>
    <row r="231" spans="1:15" s="12" customFormat="1" ht="12.75" hidden="1">
      <c r="A231" s="92"/>
      <c r="B231" s="90"/>
      <c r="C231" s="21"/>
      <c r="D231" s="27" t="s">
        <v>63</v>
      </c>
      <c r="E231" s="1">
        <v>0</v>
      </c>
      <c r="F231" s="1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95"/>
    </row>
    <row r="232" spans="1:15" s="12" customFormat="1" ht="12.75" hidden="1">
      <c r="A232" s="92"/>
      <c r="B232" s="90"/>
      <c r="C232" s="21"/>
      <c r="D232" s="27" t="s">
        <v>64</v>
      </c>
      <c r="E232" s="1">
        <v>0</v>
      </c>
      <c r="F232" s="1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95"/>
    </row>
    <row r="233" spans="1:15" s="12" customFormat="1" ht="12.75" hidden="1">
      <c r="A233" s="92"/>
      <c r="B233" s="90"/>
      <c r="C233" s="21"/>
      <c r="D233" s="27" t="s">
        <v>65</v>
      </c>
      <c r="E233" s="1">
        <v>0</v>
      </c>
      <c r="F233" s="1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95"/>
    </row>
    <row r="234" spans="1:15" s="12" customFormat="1" ht="3" customHeight="1" hidden="1">
      <c r="A234" s="93"/>
      <c r="B234" s="106"/>
      <c r="C234" s="21"/>
      <c r="D234" s="27" t="s">
        <v>66</v>
      </c>
      <c r="E234" s="1">
        <v>0</v>
      </c>
      <c r="F234" s="1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96"/>
    </row>
    <row r="235" spans="1:15" ht="15" customHeight="1">
      <c r="A235" s="91"/>
      <c r="B235" s="107" t="s">
        <v>31</v>
      </c>
      <c r="C235" s="82" t="s">
        <v>105</v>
      </c>
      <c r="D235" s="73" t="s">
        <v>5</v>
      </c>
      <c r="E235" s="67">
        <v>1193802</v>
      </c>
      <c r="F235" s="67">
        <v>282924.80000000005</v>
      </c>
      <c r="G235" s="67">
        <v>642689</v>
      </c>
      <c r="H235" s="67">
        <v>30839.2</v>
      </c>
      <c r="I235" s="67">
        <v>155734.5</v>
      </c>
      <c r="J235" s="67">
        <v>155734.5</v>
      </c>
      <c r="K235" s="67">
        <v>395378.5</v>
      </c>
      <c r="L235" s="67">
        <v>96351.1</v>
      </c>
      <c r="M235" s="67">
        <v>0</v>
      </c>
      <c r="N235" s="67">
        <v>0</v>
      </c>
      <c r="O235" s="94" t="s">
        <v>28</v>
      </c>
    </row>
    <row r="236" spans="1:15" ht="15">
      <c r="A236" s="92"/>
      <c r="B236" s="108"/>
      <c r="C236" s="83" t="s">
        <v>106</v>
      </c>
      <c r="D236" s="74" t="s">
        <v>6</v>
      </c>
      <c r="E236" s="66">
        <v>201081.1</v>
      </c>
      <c r="F236" s="66">
        <v>201081.1</v>
      </c>
      <c r="G236" s="66">
        <v>1140.1000000000008</v>
      </c>
      <c r="H236" s="66">
        <v>1140.1000000000008</v>
      </c>
      <c r="I236" s="66">
        <v>155734.5</v>
      </c>
      <c r="J236" s="66">
        <v>155734.5</v>
      </c>
      <c r="K236" s="66">
        <v>44206.49999999999</v>
      </c>
      <c r="L236" s="66">
        <v>44206.49999999999</v>
      </c>
      <c r="M236" s="66">
        <v>0</v>
      </c>
      <c r="N236" s="66">
        <v>0</v>
      </c>
      <c r="O236" s="95"/>
    </row>
    <row r="237" spans="1:15" ht="15">
      <c r="A237" s="92"/>
      <c r="B237" s="108"/>
      <c r="C237" s="83"/>
      <c r="D237" s="74" t="s">
        <v>7</v>
      </c>
      <c r="E237" s="66">
        <v>34024</v>
      </c>
      <c r="F237" s="66">
        <v>34024</v>
      </c>
      <c r="G237" s="66">
        <v>4364.799999999999</v>
      </c>
      <c r="H237" s="66">
        <v>4364.799999999999</v>
      </c>
      <c r="I237" s="66">
        <v>0</v>
      </c>
      <c r="J237" s="66">
        <v>0</v>
      </c>
      <c r="K237" s="66">
        <v>29659.2</v>
      </c>
      <c r="L237" s="66">
        <v>29659.2</v>
      </c>
      <c r="M237" s="66">
        <v>0</v>
      </c>
      <c r="N237" s="66">
        <v>0</v>
      </c>
      <c r="O237" s="95"/>
    </row>
    <row r="238" spans="1:15" ht="15">
      <c r="A238" s="92"/>
      <c r="B238" s="108"/>
      <c r="C238" s="83"/>
      <c r="D238" s="74" t="s">
        <v>8</v>
      </c>
      <c r="E238" s="66">
        <v>22930.4</v>
      </c>
      <c r="F238" s="66">
        <v>22930.4</v>
      </c>
      <c r="G238" s="66">
        <v>445</v>
      </c>
      <c r="H238" s="66">
        <v>445</v>
      </c>
      <c r="I238" s="66">
        <v>0</v>
      </c>
      <c r="J238" s="66">
        <v>0</v>
      </c>
      <c r="K238" s="66">
        <v>22485.4</v>
      </c>
      <c r="L238" s="66">
        <v>22485.4</v>
      </c>
      <c r="M238" s="66">
        <v>0</v>
      </c>
      <c r="N238" s="66">
        <v>0</v>
      </c>
      <c r="O238" s="95"/>
    </row>
    <row r="239" spans="1:15" ht="15">
      <c r="A239" s="92"/>
      <c r="B239" s="108"/>
      <c r="C239" s="83"/>
      <c r="D239" s="74" t="s">
        <v>9</v>
      </c>
      <c r="E239" s="66">
        <v>199.6</v>
      </c>
      <c r="F239" s="66">
        <v>199.6</v>
      </c>
      <c r="G239" s="66">
        <v>199.6</v>
      </c>
      <c r="H239" s="66">
        <v>199.6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95"/>
    </row>
    <row r="240" spans="1:15" ht="15">
      <c r="A240" s="92"/>
      <c r="B240" s="108"/>
      <c r="C240" s="83"/>
      <c r="D240" s="65" t="s">
        <v>10</v>
      </c>
      <c r="E240" s="66">
        <v>21991.2</v>
      </c>
      <c r="F240" s="66">
        <v>21991.2</v>
      </c>
      <c r="G240" s="66">
        <v>21991.2</v>
      </c>
      <c r="H240" s="66">
        <v>21991.2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95"/>
    </row>
    <row r="241" spans="1:15" ht="15">
      <c r="A241" s="92"/>
      <c r="B241" s="108"/>
      <c r="C241" s="83"/>
      <c r="D241" s="74" t="s">
        <v>61</v>
      </c>
      <c r="E241" s="66">
        <v>2698.5</v>
      </c>
      <c r="F241" s="66">
        <v>2698.5</v>
      </c>
      <c r="G241" s="71">
        <v>2698.5</v>
      </c>
      <c r="H241" s="71">
        <v>2698.5</v>
      </c>
      <c r="I241" s="71">
        <v>0</v>
      </c>
      <c r="J241" s="71">
        <v>0</v>
      </c>
      <c r="K241" s="71">
        <v>0</v>
      </c>
      <c r="L241" s="71">
        <v>0</v>
      </c>
      <c r="M241" s="71">
        <v>0</v>
      </c>
      <c r="N241" s="71">
        <v>0</v>
      </c>
      <c r="O241" s="95"/>
    </row>
    <row r="242" spans="1:15" ht="15">
      <c r="A242" s="56"/>
      <c r="B242" s="57"/>
      <c r="C242" s="83"/>
      <c r="D242" s="78" t="s">
        <v>62</v>
      </c>
      <c r="E242" s="77">
        <v>0</v>
      </c>
      <c r="F242" s="77">
        <v>0</v>
      </c>
      <c r="G242" s="79">
        <v>0</v>
      </c>
      <c r="H242" s="79">
        <v>0</v>
      </c>
      <c r="I242" s="79">
        <v>0</v>
      </c>
      <c r="J242" s="79">
        <v>0</v>
      </c>
      <c r="K242" s="79">
        <v>0</v>
      </c>
      <c r="L242" s="79">
        <v>0</v>
      </c>
      <c r="M242" s="79">
        <v>0</v>
      </c>
      <c r="N242" s="79">
        <v>0</v>
      </c>
      <c r="O242" s="95"/>
    </row>
    <row r="243" spans="1:15" ht="15">
      <c r="A243" s="56"/>
      <c r="B243" s="57"/>
      <c r="C243" s="83"/>
      <c r="D243" s="74" t="s">
        <v>63</v>
      </c>
      <c r="E243" s="66">
        <v>206145.8</v>
      </c>
      <c r="F243" s="66">
        <v>0</v>
      </c>
      <c r="G243" s="71">
        <v>117570.7</v>
      </c>
      <c r="H243" s="71">
        <v>0</v>
      </c>
      <c r="I243" s="71">
        <v>0</v>
      </c>
      <c r="J243" s="71">
        <v>0</v>
      </c>
      <c r="K243" s="71">
        <v>88575.09999999999</v>
      </c>
      <c r="L243" s="71">
        <v>0</v>
      </c>
      <c r="M243" s="71">
        <v>0</v>
      </c>
      <c r="N243" s="71">
        <v>0</v>
      </c>
      <c r="O243" s="95"/>
    </row>
    <row r="244" spans="1:15" ht="15">
      <c r="A244" s="56"/>
      <c r="B244" s="57"/>
      <c r="C244" s="83"/>
      <c r="D244" s="74" t="s">
        <v>64</v>
      </c>
      <c r="E244" s="66">
        <v>137051.3</v>
      </c>
      <c r="F244" s="66">
        <v>0</v>
      </c>
      <c r="G244" s="71">
        <v>34262.8</v>
      </c>
      <c r="H244" s="71">
        <v>0</v>
      </c>
      <c r="I244" s="71">
        <v>0</v>
      </c>
      <c r="J244" s="71">
        <v>0</v>
      </c>
      <c r="K244" s="71">
        <v>102788.5</v>
      </c>
      <c r="L244" s="71">
        <v>0</v>
      </c>
      <c r="M244" s="71">
        <v>0</v>
      </c>
      <c r="N244" s="71">
        <v>0</v>
      </c>
      <c r="O244" s="95"/>
    </row>
    <row r="245" spans="1:15" ht="15">
      <c r="A245" s="56"/>
      <c r="B245" s="57"/>
      <c r="C245" s="83"/>
      <c r="D245" s="74" t="s">
        <v>65</v>
      </c>
      <c r="E245" s="66">
        <v>143551.7</v>
      </c>
      <c r="F245" s="66">
        <v>0</v>
      </c>
      <c r="G245" s="71">
        <v>35887.9</v>
      </c>
      <c r="H245" s="71">
        <v>0</v>
      </c>
      <c r="I245" s="71">
        <v>0</v>
      </c>
      <c r="J245" s="71">
        <v>0</v>
      </c>
      <c r="K245" s="71">
        <v>107663.8</v>
      </c>
      <c r="L245" s="71">
        <v>0</v>
      </c>
      <c r="M245" s="71">
        <v>0</v>
      </c>
      <c r="N245" s="71">
        <v>0</v>
      </c>
      <c r="O245" s="95"/>
    </row>
    <row r="246" spans="1:15" ht="15">
      <c r="A246" s="56"/>
      <c r="B246" s="57"/>
      <c r="C246" s="84"/>
      <c r="D246" s="74" t="s">
        <v>66</v>
      </c>
      <c r="E246" s="66">
        <v>424128.4</v>
      </c>
      <c r="F246" s="66">
        <v>0</v>
      </c>
      <c r="G246" s="71">
        <v>424128.4</v>
      </c>
      <c r="H246" s="71">
        <v>0</v>
      </c>
      <c r="I246" s="71">
        <v>0</v>
      </c>
      <c r="J246" s="71">
        <v>0</v>
      </c>
      <c r="K246" s="71">
        <v>0</v>
      </c>
      <c r="L246" s="71">
        <v>0</v>
      </c>
      <c r="M246" s="71">
        <v>0</v>
      </c>
      <c r="N246" s="71">
        <v>0</v>
      </c>
      <c r="O246" s="96"/>
    </row>
    <row r="247" spans="1:16" ht="15" customHeight="1">
      <c r="A247" s="98"/>
      <c r="B247" s="97" t="s">
        <v>68</v>
      </c>
      <c r="C247" s="104"/>
      <c r="D247" s="75" t="s">
        <v>5</v>
      </c>
      <c r="E247" s="67">
        <f>E248+E249+E250+E251+E252+E253+E254+E255+E256+E257+E258</f>
        <v>10993657.761</v>
      </c>
      <c r="F247" s="67">
        <f>F248+F249+F250+F251+F252+F253+F254+F255+F256+F257+F258</f>
        <v>3114739.32093</v>
      </c>
      <c r="G247" s="67">
        <f>G248+G249+G250+G251+G252+G253+G254+G255+G256+G257+G258</f>
        <v>6415107.611</v>
      </c>
      <c r="H247" s="67">
        <f aca="true" t="shared" si="26" ref="H247:N247">H248+H249+H250+H251+H252+H253+H254+H255+H256+H257+H258</f>
        <v>2351862.1509999996</v>
      </c>
      <c r="I247" s="67">
        <f t="shared" si="26"/>
        <v>184073.2</v>
      </c>
      <c r="J247" s="67">
        <f t="shared" si="26"/>
        <v>184073.2</v>
      </c>
      <c r="K247" s="67">
        <f t="shared" si="26"/>
        <v>1554637.5</v>
      </c>
      <c r="L247" s="67">
        <f t="shared" si="26"/>
        <v>426515.1</v>
      </c>
      <c r="M247" s="67">
        <f t="shared" si="26"/>
        <v>2744483.25</v>
      </c>
      <c r="N247" s="67">
        <f t="shared" si="26"/>
        <v>152288.8</v>
      </c>
      <c r="O247" s="101"/>
      <c r="P247" s="38"/>
    </row>
    <row r="248" spans="1:15" ht="15">
      <c r="A248" s="99"/>
      <c r="B248" s="97"/>
      <c r="C248" s="105"/>
      <c r="D248" s="65" t="s">
        <v>6</v>
      </c>
      <c r="E248" s="66">
        <f aca="true" t="shared" si="27" ref="E248:H252">E236+E198+E172+E122+E48</f>
        <v>565438.1</v>
      </c>
      <c r="F248" s="66">
        <f t="shared" si="27"/>
        <v>490376.5</v>
      </c>
      <c r="G248" s="66">
        <f t="shared" si="27"/>
        <v>250023.40000000002</v>
      </c>
      <c r="H248" s="66">
        <f t="shared" si="27"/>
        <v>174961.80000000002</v>
      </c>
      <c r="I248" s="66">
        <v>155734.5</v>
      </c>
      <c r="J248" s="66">
        <v>155734.5</v>
      </c>
      <c r="K248" s="66">
        <v>159680.19999999998</v>
      </c>
      <c r="L248" s="66">
        <v>159680.19999999998</v>
      </c>
      <c r="M248" s="66">
        <v>0</v>
      </c>
      <c r="N248" s="66">
        <v>0</v>
      </c>
      <c r="O248" s="102"/>
    </row>
    <row r="249" spans="1:15" ht="15">
      <c r="A249" s="99"/>
      <c r="B249" s="97"/>
      <c r="C249" s="105"/>
      <c r="D249" s="65" t="s">
        <v>7</v>
      </c>
      <c r="E249" s="66">
        <f t="shared" si="27"/>
        <v>494541.70000000007</v>
      </c>
      <c r="F249" s="66">
        <f t="shared" si="27"/>
        <v>416897.60000000003</v>
      </c>
      <c r="G249" s="66">
        <f t="shared" si="27"/>
        <v>411960.9</v>
      </c>
      <c r="H249" s="66">
        <f t="shared" si="27"/>
        <v>334316.80000000005</v>
      </c>
      <c r="I249" s="66">
        <v>0</v>
      </c>
      <c r="J249" s="66">
        <v>0</v>
      </c>
      <c r="K249" s="66">
        <v>82580.8</v>
      </c>
      <c r="L249" s="66">
        <v>82580.8</v>
      </c>
      <c r="M249" s="66">
        <v>0</v>
      </c>
      <c r="N249" s="66">
        <v>0</v>
      </c>
      <c r="O249" s="102"/>
    </row>
    <row r="250" spans="1:15" ht="15">
      <c r="A250" s="99"/>
      <c r="B250" s="97"/>
      <c r="C250" s="105"/>
      <c r="D250" s="65" t="s">
        <v>8</v>
      </c>
      <c r="E250" s="66">
        <f t="shared" si="27"/>
        <v>422685</v>
      </c>
      <c r="F250" s="66">
        <f t="shared" si="27"/>
        <v>328977.19999999995</v>
      </c>
      <c r="G250" s="66">
        <f t="shared" si="27"/>
        <v>384020.9</v>
      </c>
      <c r="H250" s="66">
        <f t="shared" si="27"/>
        <v>290313.1</v>
      </c>
      <c r="I250" s="66">
        <v>0</v>
      </c>
      <c r="J250" s="66">
        <v>0</v>
      </c>
      <c r="K250" s="66">
        <v>38664.100000000006</v>
      </c>
      <c r="L250" s="66">
        <v>38664.100000000006</v>
      </c>
      <c r="M250" s="66">
        <v>0</v>
      </c>
      <c r="N250" s="66">
        <v>0</v>
      </c>
      <c r="O250" s="102"/>
    </row>
    <row r="251" spans="1:15" ht="15">
      <c r="A251" s="99"/>
      <c r="B251" s="97"/>
      <c r="C251" s="105"/>
      <c r="D251" s="65" t="s">
        <v>9</v>
      </c>
      <c r="E251" s="66">
        <f t="shared" si="27"/>
        <v>428372.9</v>
      </c>
      <c r="F251" s="66">
        <f t="shared" si="27"/>
        <v>354572.2</v>
      </c>
      <c r="G251" s="66">
        <f t="shared" si="27"/>
        <v>353594.89999999997</v>
      </c>
      <c r="H251" s="66">
        <f t="shared" si="27"/>
        <v>280317.19999999995</v>
      </c>
      <c r="I251" s="66">
        <v>0</v>
      </c>
      <c r="J251" s="66">
        <v>0</v>
      </c>
      <c r="K251" s="66">
        <v>21187.5</v>
      </c>
      <c r="L251" s="66">
        <v>20664.5</v>
      </c>
      <c r="M251" s="66">
        <v>53590.5</v>
      </c>
      <c r="N251" s="66">
        <v>53590.5</v>
      </c>
      <c r="O251" s="102"/>
    </row>
    <row r="252" spans="1:15" ht="15.75" customHeight="1">
      <c r="A252" s="99"/>
      <c r="B252" s="97"/>
      <c r="C252" s="105"/>
      <c r="D252" s="65" t="s">
        <v>10</v>
      </c>
      <c r="E252" s="66">
        <f t="shared" si="27"/>
        <v>475965.7</v>
      </c>
      <c r="F252" s="66">
        <f t="shared" si="27"/>
        <v>409900.2</v>
      </c>
      <c r="G252" s="66">
        <f t="shared" si="27"/>
        <v>294233.2</v>
      </c>
      <c r="H252" s="66">
        <f t="shared" si="27"/>
        <v>228167.7</v>
      </c>
      <c r="I252" s="66">
        <v>28338.7</v>
      </c>
      <c r="J252" s="66">
        <v>28338.7</v>
      </c>
      <c r="K252" s="66">
        <v>54695.5</v>
      </c>
      <c r="L252" s="66">
        <v>54695.5</v>
      </c>
      <c r="M252" s="66">
        <v>98698.3</v>
      </c>
      <c r="N252" s="66">
        <v>98698.3</v>
      </c>
      <c r="O252" s="102"/>
    </row>
    <row r="253" spans="1:71" s="64" customFormat="1" ht="15">
      <c r="A253" s="99"/>
      <c r="B253" s="97"/>
      <c r="C253" s="105"/>
      <c r="D253" s="65" t="s">
        <v>61</v>
      </c>
      <c r="E253" s="66">
        <f aca="true" t="shared" si="28" ref="E253:F255">E241+E203+E177+E127+E53</f>
        <v>551415.704</v>
      </c>
      <c r="F253" s="66">
        <f t="shared" si="28"/>
        <v>275352.92393</v>
      </c>
      <c r="G253" s="71">
        <f aca="true" t="shared" si="29" ref="G253:H256">G241+G203+G177+G127+G53</f>
        <v>355008.044</v>
      </c>
      <c r="H253" s="71">
        <f t="shared" si="29"/>
        <v>255352.854</v>
      </c>
      <c r="I253" s="71">
        <v>0</v>
      </c>
      <c r="J253" s="71">
        <v>0</v>
      </c>
      <c r="K253" s="71">
        <v>20000</v>
      </c>
      <c r="L253" s="71">
        <v>20000</v>
      </c>
      <c r="M253" s="66">
        <v>176407.66</v>
      </c>
      <c r="N253" s="66">
        <v>0</v>
      </c>
      <c r="O253" s="102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</row>
    <row r="254" spans="1:15" ht="15">
      <c r="A254" s="99"/>
      <c r="B254" s="97"/>
      <c r="C254" s="105"/>
      <c r="D254" s="76" t="s">
        <v>62</v>
      </c>
      <c r="E254" s="77">
        <f t="shared" si="28"/>
        <v>273336.167</v>
      </c>
      <c r="F254" s="77">
        <f>F242+F204+F178+F128+F54</f>
        <v>270671.497</v>
      </c>
      <c r="G254" s="79">
        <f t="shared" si="29"/>
        <v>223106.16700000002</v>
      </c>
      <c r="H254" s="79">
        <f t="shared" si="29"/>
        <v>220441.49699999997</v>
      </c>
      <c r="I254" s="79">
        <v>0</v>
      </c>
      <c r="J254" s="79">
        <v>0</v>
      </c>
      <c r="K254" s="79">
        <f>K204</f>
        <v>50230</v>
      </c>
      <c r="L254" s="79">
        <f>L204</f>
        <v>50230</v>
      </c>
      <c r="M254" s="77">
        <f>M204+M178</f>
        <v>0</v>
      </c>
      <c r="N254" s="77">
        <v>0</v>
      </c>
      <c r="O254" s="102"/>
    </row>
    <row r="255" spans="1:15" ht="15">
      <c r="A255" s="99"/>
      <c r="B255" s="97"/>
      <c r="C255" s="105"/>
      <c r="D255" s="65" t="s">
        <v>63</v>
      </c>
      <c r="E255" s="66">
        <f t="shared" si="28"/>
        <v>1690206.51</v>
      </c>
      <c r="F255" s="66">
        <f t="shared" si="28"/>
        <v>168991.19999999998</v>
      </c>
      <c r="G255" s="71">
        <f t="shared" si="29"/>
        <v>923663.3999999999</v>
      </c>
      <c r="H255" s="71">
        <f t="shared" si="29"/>
        <v>168991.19999999998</v>
      </c>
      <c r="I255" s="71">
        <v>0</v>
      </c>
      <c r="J255" s="71">
        <v>0</v>
      </c>
      <c r="K255" s="71">
        <f>K243+K205+K179</f>
        <v>489145.3</v>
      </c>
      <c r="L255" s="71">
        <v>0</v>
      </c>
      <c r="M255" s="66">
        <f>M179</f>
        <v>277397.81</v>
      </c>
      <c r="N255" s="66">
        <v>0</v>
      </c>
      <c r="O255" s="102"/>
    </row>
    <row r="256" spans="1:15" ht="15">
      <c r="A256" s="99"/>
      <c r="B256" s="97"/>
      <c r="C256" s="105"/>
      <c r="D256" s="65" t="s">
        <v>64</v>
      </c>
      <c r="E256" s="66">
        <f aca="true" t="shared" si="30" ref="E256:F258">E244+E206+E180+E130+E56</f>
        <v>1134859.43</v>
      </c>
      <c r="F256" s="66">
        <f t="shared" si="30"/>
        <v>137800</v>
      </c>
      <c r="G256" s="71">
        <f t="shared" si="29"/>
        <v>536599.6</v>
      </c>
      <c r="H256" s="71">
        <f t="shared" si="29"/>
        <v>137800</v>
      </c>
      <c r="I256" s="71">
        <v>0</v>
      </c>
      <c r="J256" s="71">
        <v>0</v>
      </c>
      <c r="K256" s="71">
        <f>K244+K206+K180</f>
        <v>366665.1</v>
      </c>
      <c r="L256" s="71">
        <v>0</v>
      </c>
      <c r="M256" s="66">
        <f>M180</f>
        <v>231594.73</v>
      </c>
      <c r="N256" s="66">
        <v>0</v>
      </c>
      <c r="O256" s="102"/>
    </row>
    <row r="257" spans="1:15" ht="15">
      <c r="A257" s="99"/>
      <c r="B257" s="97"/>
      <c r="C257" s="105"/>
      <c r="D257" s="65" t="s">
        <v>65</v>
      </c>
      <c r="E257" s="66">
        <f t="shared" si="30"/>
        <v>656785</v>
      </c>
      <c r="F257" s="66">
        <f t="shared" si="30"/>
        <v>128700</v>
      </c>
      <c r="G257" s="71">
        <f>G245+G207+G181+G131+G57</f>
        <v>447900.10000000003</v>
      </c>
      <c r="H257" s="71">
        <f>F257</f>
        <v>128700</v>
      </c>
      <c r="I257" s="71">
        <v>0</v>
      </c>
      <c r="J257" s="71">
        <v>0</v>
      </c>
      <c r="K257" s="71">
        <f>K245+K207+K181</f>
        <v>208884.9</v>
      </c>
      <c r="L257" s="71">
        <v>0</v>
      </c>
      <c r="M257" s="66">
        <f>M207</f>
        <v>0</v>
      </c>
      <c r="N257" s="66">
        <v>0</v>
      </c>
      <c r="O257" s="102"/>
    </row>
    <row r="258" spans="1:15" ht="15">
      <c r="A258" s="100"/>
      <c r="B258" s="97"/>
      <c r="C258" s="88"/>
      <c r="D258" s="27" t="s">
        <v>66</v>
      </c>
      <c r="E258" s="66">
        <f t="shared" si="30"/>
        <v>4300051.55</v>
      </c>
      <c r="F258" s="66">
        <f t="shared" si="30"/>
        <v>132500</v>
      </c>
      <c r="G258" s="68">
        <f>G246+G208+G182+G132+G58</f>
        <v>2234997</v>
      </c>
      <c r="H258" s="66">
        <f>H246+H208+H182+H132+H58</f>
        <v>132500</v>
      </c>
      <c r="I258" s="68">
        <v>0</v>
      </c>
      <c r="J258" s="68">
        <v>0</v>
      </c>
      <c r="K258" s="43">
        <f>K182</f>
        <v>62904.100000000006</v>
      </c>
      <c r="L258" s="43">
        <v>0</v>
      </c>
      <c r="M258" s="1">
        <f>M208+M182</f>
        <v>1906794.25</v>
      </c>
      <c r="N258" s="1">
        <v>0</v>
      </c>
      <c r="O258" s="103"/>
    </row>
    <row r="259" spans="1:15" ht="15">
      <c r="A259" s="124"/>
      <c r="B259" s="125"/>
      <c r="C259" s="126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7"/>
    </row>
    <row r="260" spans="6:7" ht="15">
      <c r="F260" s="72"/>
      <c r="G260" s="52"/>
    </row>
    <row r="261" ht="15">
      <c r="G261" s="52"/>
    </row>
    <row r="263" ht="15">
      <c r="G263" s="52"/>
    </row>
  </sheetData>
  <sheetProtection/>
  <mergeCells count="88">
    <mergeCell ref="O85:O96"/>
    <mergeCell ref="O97:O108"/>
    <mergeCell ref="B184:O184"/>
    <mergeCell ref="B209:O209"/>
    <mergeCell ref="B235:B241"/>
    <mergeCell ref="A235:A241"/>
    <mergeCell ref="C121:C127"/>
    <mergeCell ref="C128:C130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8:O8"/>
    <mergeCell ref="B9:O9"/>
    <mergeCell ref="B11:B22"/>
    <mergeCell ref="B61:B72"/>
    <mergeCell ref="B121:B132"/>
    <mergeCell ref="O4:O6"/>
    <mergeCell ref="K5:L5"/>
    <mergeCell ref="G4:N4"/>
    <mergeCell ref="C4:C6"/>
    <mergeCell ref="I5:J5"/>
    <mergeCell ref="M5:N5"/>
    <mergeCell ref="B10:O10"/>
    <mergeCell ref="O23:O34"/>
    <mergeCell ref="O35:O46"/>
    <mergeCell ref="D2:N2"/>
    <mergeCell ref="G5:H5"/>
    <mergeCell ref="A4:A6"/>
    <mergeCell ref="B4:B6"/>
    <mergeCell ref="D4:D6"/>
    <mergeCell ref="E4:F5"/>
    <mergeCell ref="A35:A46"/>
    <mergeCell ref="B35:B46"/>
    <mergeCell ref="O61:O72"/>
    <mergeCell ref="B47:B58"/>
    <mergeCell ref="A47:A58"/>
    <mergeCell ref="A223:A234"/>
    <mergeCell ref="O185:O196"/>
    <mergeCell ref="B185:B196"/>
    <mergeCell ref="A185:A196"/>
    <mergeCell ref="O197:O208"/>
    <mergeCell ref="B197:B208"/>
    <mergeCell ref="A197:A208"/>
    <mergeCell ref="A11:A22"/>
    <mergeCell ref="B23:B34"/>
    <mergeCell ref="A23:A34"/>
    <mergeCell ref="O11:O22"/>
    <mergeCell ref="O47:O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O109:O120"/>
    <mergeCell ref="A61:A72"/>
    <mergeCell ref="O73:O84"/>
    <mergeCell ref="B73:B84"/>
    <mergeCell ref="A73:A84"/>
    <mergeCell ref="O159:O170"/>
    <mergeCell ref="B159:B170"/>
    <mergeCell ref="A159:A170"/>
    <mergeCell ref="B171:B182"/>
    <mergeCell ref="A171:A182"/>
    <mergeCell ref="O171:O182"/>
    <mergeCell ref="A135:A146"/>
    <mergeCell ref="O135:O146"/>
    <mergeCell ref="O147:O158"/>
    <mergeCell ref="B147:B158"/>
    <mergeCell ref="A147:A158"/>
    <mergeCell ref="B135:B146"/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</mergeCells>
  <printOptions/>
  <pageMargins left="0.31496062992125984" right="0.3937007874015748" top="0.35433070866141736" bottom="0.31496062992125984" header="0.31496062992125984" footer="0.31496062992125984"/>
  <pageSetup fitToHeight="0" horizontalDpi="600" verticalDpi="600" orientation="landscape" paperSize="9" scale="70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2021-10-08T04:09:59Z</cp:lastPrinted>
  <dcterms:created xsi:type="dcterms:W3CDTF">2014-08-20T07:30:27Z</dcterms:created>
  <dcterms:modified xsi:type="dcterms:W3CDTF">2022-02-03T07:39:10Z</dcterms:modified>
  <cp:category/>
  <cp:version/>
  <cp:contentType/>
  <cp:contentStatus/>
</cp:coreProperties>
</file>