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975" windowHeight="8010" activeTab="0"/>
  </bookViews>
  <sheets>
    <sheet name="Лист1" sheetId="1" r:id="rId1"/>
  </sheets>
  <definedNames>
    <definedName name="_xlnm.Print_Area" localSheetId="0">'Лист1'!$A$1:$T$74</definedName>
  </definedNames>
  <calcPr fullCalcOnLoad="1"/>
</workbook>
</file>

<file path=xl/sharedStrings.xml><?xml version="1.0" encoding="utf-8"?>
<sst xmlns="http://schemas.openxmlformats.org/spreadsheetml/2006/main" count="149" uniqueCount="97">
  <si>
    <t>67 &lt;1&gt;</t>
  </si>
  <si>
    <t xml:space="preserve"> &lt;7&gt; 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2019-2024 годы, утвержденной распоряжением Администрации   Томской области от 10.04.2019 № 233-ра по годам в рамках соответствующих этапов.</t>
  </si>
  <si>
    <t xml:space="preserve"> &lt;8&gt;  Значения показателей указаны в соответствии с доведенными объемами финансирования и фактическими расходами средств (в т.ч. без учета завершения перехода права собственности за изымаемые жилые помещения к МО "Город Томск")</t>
  </si>
  <si>
    <t xml:space="preserve"> &lt;9&gt; 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</si>
  <si>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Показатель 2 задачи 5. Площадь расселенного непригодного для проживания жилищного фонда, планируемая к расселению посредством выкупа, тыс. кв. м &lt;8&gt;</t>
  </si>
  <si>
    <t>Показатель 4 задачи 5. Число жителей, планируемых к расселению посредством выкупа жилых помещений, чел. &lt;8&gt;</t>
  </si>
  <si>
    <t>федеральный бюджет &lt;9&gt;</t>
  </si>
  <si>
    <t>внебюджетные источники  &lt;10&gt;</t>
  </si>
  <si>
    <t>0&lt;7&gt;</t>
  </si>
  <si>
    <t xml:space="preserve"> &lt;10&gt; Размер привлеченных внебюджетных ресурсов для переселения граждан из аварийного жилья в 2020 году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(64 315,00 рублей * 1 кв.м.);
В 2021 году размер привлеченных внебюджетных ресурсов для переселения граждан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(77 778 рублей * 35,5 кв.м. и 79 015 рублей * 46 кв.м);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размер планируемых к привлечению внебюджетных ресурсов для переселения граждан рассчитан исходя из площади 17 занимаемых жилых помещений, расположенных в  многоквартирных домах по адресам: пр. Фрунзе, 19а, 19б,  ул. Белинского, 22, 24, 26 (в рамках договоров о развитии застроенной территории, заключенных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на 2 полугодие 2022 года.</t>
  </si>
  <si>
    <t>28,6 &lt;7&gt;</t>
  </si>
  <si>
    <t>36,9 &lt;7&gt;</t>
  </si>
  <si>
    <t>1695&lt;9&gt;</t>
  </si>
  <si>
    <t>2601&lt;9&gt;</t>
  </si>
  <si>
    <t>Приложение 4 к постановлению администрации Города Томска от 26.09.2022 № 868</t>
  </si>
  <si>
    <t>&lt;2&gt;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944;
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
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 Вместе с тем, значительное снижение количества расселенных аварийныйх многоквартирных домов, с учетом того, что финансирование данных мероприятий изменилось не значительно, связано с тем, что в некоторых домах остались не расселены по 1-3 квартиры;
в 2021 году рамках подпрограммы «Расселение аварийного жилья» на 2017 - 2025 годы завершены мероприятия по  расселению 10 многоквартирных домов, в т.ч. 1 дома в рамках договора развития застроенных территорий и 9 домов в рамках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233-ра.</t>
  </si>
  <si>
    <t>I. Паспорт подпрограммы «Расселение аварийного жилья» на 2017 - 2025 годы</t>
  </si>
  <si>
    <t>Куратор Подпрограммы</t>
  </si>
  <si>
    <t>Ответственный исполнитель Подпрограммы</t>
  </si>
  <si>
    <t xml:space="preserve">Администрация Города Томска (комитет жилищной политики) </t>
  </si>
  <si>
    <t>Соисполнители</t>
  </si>
  <si>
    <t>администрация Октябрьского района Города Томска;</t>
  </si>
  <si>
    <t>администрация Советского района Города Томска;</t>
  </si>
  <si>
    <t>администрация Кировского района Города Томска;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</si>
  <si>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</si>
  <si>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</si>
  <si>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Участники</t>
  </si>
  <si>
    <t>-</t>
  </si>
  <si>
    <t>Цель и задачи Подпрограммы</t>
  </si>
  <si>
    <t>Цель (соответствует задаче муниципальной программы):</t>
  </si>
  <si>
    <t>расселение аварийного жилищного фонда.</t>
  </si>
  <si>
    <t>Задачи: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</si>
  <si>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</si>
  <si>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</si>
  <si>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</si>
  <si>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расселение аварийного жилищного фонда</t>
  </si>
  <si>
    <t>Показатель цели 1. Количество расселенных аварийных многоквартирных домов, шт.</t>
  </si>
  <si>
    <t>в том числе за счет средств бюджета муниципального образования «Город Томск», шт.</t>
  </si>
  <si>
    <t>Показатель цели 2. Доля расселенных аварийных домов от общего количества аварийных домов, %</t>
  </si>
  <si>
    <t>в том числе за счет средств бюджета муниципального образования «Город Томск», %</t>
  </si>
  <si>
    <t>Показатели задач Подпрограммы, единицы измерения</t>
  </si>
  <si>
    <t>Задача 1. Разработка и реализация механизма переселения граждан из аварийного жилищного фонда Города Томска</t>
  </si>
  <si>
    <t>Показатель задачи 1. Число переселенных граждан, чел.</t>
  </si>
  <si>
    <t>Задача 2. Повышение качества условий проживания граждан путем переселения их из аварийного жилищного фонда Города Томска</t>
  </si>
  <si>
    <t>Показатель задачи 2. Площадь расселенного аварийного жилищного фонда, тыс. кв. 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</si>
  <si>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</si>
  <si>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</si>
  <si>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</si>
  <si>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</si>
  <si>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областной бюджет</t>
  </si>
  <si>
    <t>потребность</t>
  </si>
  <si>
    <t>утверждено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</si>
  <si>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</si>
  <si>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</si>
  <si>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</si>
  <si>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</si>
  <si>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</si>
  <si>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</si>
  <si>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администрация Города Томска (комитет жилищной политики)</t>
  </si>
  <si>
    <t>- текущий контроль и мониторинг реализации Подпрограммы осуществляют</t>
  </si>
  <si>
    <t xml:space="preserve">администрация Города Томска (комитет жилищной политики) </t>
  </si>
  <si>
    <t>администрация Ленинского района Города Томска;</t>
  </si>
  <si>
    <t>департамент управления муниципальной собственностью администрации Города Томска;</t>
  </si>
  <si>
    <t>Показатель введен с 2019 года</t>
  </si>
  <si>
    <t>Расселение жилых помещений аварийного жилищного фонда Города Томска
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</si>
  <si>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Заместитель Мэра Города Томска по экономическому развитию</t>
  </si>
  <si>
    <t>Год разработки программы-2016</t>
  </si>
  <si>
    <t>Задача 4. Развитие территорий, занятых аварийным жилищным фондом Города Томска</t>
  </si>
  <si>
    <t>Показатель задачи 4. 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</si>
  <si>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Задача 3 Подпрограммы. Снос расселенных многоквартирных домов, признанных аварийными и подлежащими сносу</t>
  </si>
  <si>
    <t>Показатель задачи 3. Площадь снесенного аварийного жилищного фонда, тыс. кв. м</t>
  </si>
  <si>
    <t>Показатель введен с 2021 года</t>
  </si>
  <si>
    <t xml:space="preserve"> </t>
  </si>
  <si>
    <t>Показатель 1 задачи 5. Площадь расселенного (сокращенного) непригодного для проживания жилищного фонда, тыс. кв. м</t>
  </si>
  <si>
    <t>Задача 3.  Снос расселенных многоквартирных домов, признанных аварийными и подлежащими сносу</t>
  </si>
  <si>
    <t>Задача 5.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</si>
  <si>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115&lt;1&gt;</t>
  </si>
  <si>
    <t>78&lt;1&gt;</t>
  </si>
  <si>
    <t>1&lt;2&gt;</t>
  </si>
  <si>
    <t>2 &lt;2&gt;</t>
  </si>
  <si>
    <t>3 &lt;2&gt;</t>
  </si>
  <si>
    <t>1 &lt;2&gt;</t>
  </si>
  <si>
    <t>0 &lt;2&gt;</t>
  </si>
  <si>
    <t>36 &lt;1&gt;</t>
  </si>
  <si>
    <t>Задача 1. Разработка и реализация механизма переселения граждан из аварийного жилищного фонда Города Томска &lt;3&gt;</t>
  </si>
  <si>
    <t>Задача 5.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&lt;4&gt;</t>
  </si>
  <si>
    <t xml:space="preserve">план </t>
  </si>
  <si>
    <t>11,1 &lt;5&gt;</t>
  </si>
  <si>
    <t xml:space="preserve"> &lt;5&gt; При расчете данного показателя учтены фактически расселенные жилые помещения в текущем году, для расселения которых благоустроенные жилые помещения были приобретены в предыдущем году.</t>
  </si>
  <si>
    <t>&lt;1&gt; Данный показатель планируется достичь посредством предоставления благоустроенных жилых помещений по договору социального найма (собственность), приобретенных или построенных,  в том числе 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233-ра, а также путем предоставления собственникам возмещения за изымаемые жилых помещений.</t>
  </si>
  <si>
    <t xml:space="preserve">&lt;4&gt;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. </t>
  </si>
  <si>
    <t>&lt;3&gt;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проживания«.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Томск», за счет инвесторов, а также за счет финансирования мероприятий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233-ра, жилых помещений переданных Администрацией Томской области.</t>
  </si>
  <si>
    <t>10 &lt;1&gt;</t>
  </si>
  <si>
    <t>Показатель 3 задачи 5. Число жителей, планируемых к переселению, чел.</t>
  </si>
  <si>
    <t xml:space="preserve"> &lt;6&gt;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2019-2024 годы, утвержденной распоряжением Администрации   Томской области от 10.04.2019 № 233-ра и включают в себя площадь, планируемую к расселению в рамках этапа 2021 года посредством выкупа с учетом изъятой площади, по которой произошел переход права собственности к МО "Город Томск", и посредством предоставления квартир, построенных в МКД по пер. Целинному и планируемых к передаче МО "Город Томск".</t>
  </si>
  <si>
    <t>11,6 &lt;6&gt;</t>
  </si>
  <si>
    <t>903 &lt;6&gt;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</si>
</sst>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27"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 textRotation="90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25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2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tabSelected="1" view="pageBreakPreview" zoomScale="115" zoomScaleSheetLayoutView="115" zoomScalePageLayoutView="0" workbookViewId="0" topLeftCell="A1">
      <selection activeCell="B9" sqref="B9:T9"/>
    </sheetView>
  </sheetViews>
  <sheetFormatPr defaultColWidth="9.140625" defaultRowHeight="15"/>
  <cols>
    <col min="1" max="1" width="32.57421875" style="1" customWidth="1"/>
    <col min="2" max="2" width="6.28125" style="1" customWidth="1"/>
    <col min="3" max="3" width="6.00390625" style="1" customWidth="1"/>
    <col min="4" max="4" width="6.28125" style="1" customWidth="1"/>
    <col min="5" max="5" width="6.140625" style="1" customWidth="1"/>
    <col min="6" max="6" width="5.7109375" style="1" customWidth="1"/>
    <col min="7" max="7" width="5.8515625" style="1" customWidth="1"/>
    <col min="8" max="8" width="6.28125" style="1" customWidth="1"/>
    <col min="9" max="9" width="5.57421875" style="1" customWidth="1"/>
    <col min="10" max="10" width="8.00390625" style="1" customWidth="1"/>
    <col min="11" max="11" width="10.28125" style="1" customWidth="1"/>
    <col min="12" max="12" width="7.7109375" style="1" customWidth="1"/>
    <col min="13" max="13" width="4.7109375" style="1" customWidth="1"/>
    <col min="14" max="14" width="8.57421875" style="1" customWidth="1"/>
    <col min="15" max="15" width="4.8515625" style="1" customWidth="1"/>
    <col min="16" max="16" width="7.00390625" style="1" customWidth="1"/>
    <col min="17" max="17" width="5.421875" style="1" customWidth="1"/>
    <col min="18" max="18" width="6.8515625" style="1" customWidth="1"/>
    <col min="19" max="19" width="5.140625" style="1" customWidth="1"/>
    <col min="20" max="20" width="5.7109375" style="1" customWidth="1"/>
    <col min="21" max="21" width="12.57421875" style="1" bestFit="1" customWidth="1"/>
    <col min="22" max="26" width="11.57421875" style="1" bestFit="1" customWidth="1"/>
    <col min="27" max="28" width="10.00390625" style="1" bestFit="1" customWidth="1"/>
    <col min="29" max="29" width="11.57421875" style="1" bestFit="1" customWidth="1"/>
    <col min="30" max="30" width="10.00390625" style="1" bestFit="1" customWidth="1"/>
    <col min="31" max="16384" width="9.140625" style="1" customWidth="1"/>
  </cols>
  <sheetData>
    <row r="1" spans="1:20" ht="15">
      <c r="A1" s="15"/>
      <c r="B1" s="15"/>
      <c r="C1" s="15"/>
      <c r="D1" s="16"/>
      <c r="E1" s="16"/>
      <c r="F1" s="42" t="s">
        <v>14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2" customHeight="1">
      <c r="A2" s="1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5.75">
      <c r="A3" s="44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4.25" customHeight="1">
      <c r="A4" s="22" t="s">
        <v>17</v>
      </c>
      <c r="B4" s="46" t="s">
        <v>65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8"/>
    </row>
    <row r="5" spans="1:20" ht="13.5" customHeight="1">
      <c r="A5" s="22" t="s">
        <v>18</v>
      </c>
      <c r="B5" s="46" t="s">
        <v>19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/>
    </row>
    <row r="6" spans="1:20" ht="13.5" customHeight="1">
      <c r="A6" s="46" t="s">
        <v>20</v>
      </c>
      <c r="B6" s="49" t="s">
        <v>21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</row>
    <row r="7" spans="1:20" ht="13.5" customHeight="1">
      <c r="A7" s="46"/>
      <c r="B7" s="52" t="s">
        <v>22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</row>
    <row r="8" spans="1:20" ht="13.5" customHeight="1">
      <c r="A8" s="46"/>
      <c r="B8" s="52" t="s">
        <v>23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</row>
    <row r="9" spans="1:20" ht="13.5" customHeight="1">
      <c r="A9" s="46"/>
      <c r="B9" s="52" t="s">
        <v>24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/>
    </row>
    <row r="10" spans="1:20" ht="13.5" customHeight="1">
      <c r="A10" s="46"/>
      <c r="B10" s="52" t="s">
        <v>25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4"/>
    </row>
    <row r="11" spans="1:20" ht="15">
      <c r="A11" s="22" t="s">
        <v>26</v>
      </c>
      <c r="B11" s="46" t="s">
        <v>27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</row>
    <row r="12" spans="1:20" ht="12" customHeight="1">
      <c r="A12" s="39" t="s">
        <v>28</v>
      </c>
      <c r="B12" s="49" t="s">
        <v>29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</row>
    <row r="13" spans="1:20" ht="12" customHeight="1">
      <c r="A13" s="58"/>
      <c r="B13" s="52" t="s">
        <v>30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</row>
    <row r="14" spans="1:20" ht="12" customHeight="1">
      <c r="A14" s="58"/>
      <c r="B14" s="52" t="s">
        <v>31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</row>
    <row r="15" spans="1:20" ht="12" customHeight="1">
      <c r="A15" s="58"/>
      <c r="B15" s="52" t="s">
        <v>41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</row>
    <row r="16" spans="1:20" ht="12" customHeight="1">
      <c r="A16" s="58"/>
      <c r="B16" s="52" t="s">
        <v>43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</row>
    <row r="17" spans="1:20" ht="12" customHeight="1">
      <c r="A17" s="58"/>
      <c r="B17" s="55" t="s">
        <v>74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</row>
    <row r="18" spans="1:20" ht="12" customHeight="1">
      <c r="A18" s="58"/>
      <c r="B18" s="52" t="s">
        <v>67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</row>
    <row r="19" spans="1:20" ht="21.75" customHeight="1">
      <c r="A19" s="68"/>
      <c r="B19" s="65" t="s">
        <v>75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</row>
    <row r="20" spans="1:20" ht="11.25" customHeight="1">
      <c r="A20" s="39" t="s">
        <v>32</v>
      </c>
      <c r="B20" s="26" t="s">
        <v>66</v>
      </c>
      <c r="C20" s="32">
        <v>2017</v>
      </c>
      <c r="D20" s="28"/>
      <c r="E20" s="32">
        <v>2018</v>
      </c>
      <c r="F20" s="38"/>
      <c r="G20" s="32">
        <v>2019</v>
      </c>
      <c r="H20" s="38"/>
      <c r="I20" s="32">
        <v>2020</v>
      </c>
      <c r="J20" s="28"/>
      <c r="K20" s="32">
        <v>2021</v>
      </c>
      <c r="L20" s="38"/>
      <c r="M20" s="32">
        <v>2022</v>
      </c>
      <c r="N20" s="38"/>
      <c r="O20" s="32">
        <v>2023</v>
      </c>
      <c r="P20" s="28"/>
      <c r="Q20" s="32">
        <v>2024</v>
      </c>
      <c r="R20" s="28"/>
      <c r="S20" s="32">
        <v>2025</v>
      </c>
      <c r="T20" s="28"/>
    </row>
    <row r="21" spans="1:20" ht="69.75" customHeight="1">
      <c r="A21" s="40"/>
      <c r="B21" s="27"/>
      <c r="C21" s="10" t="s">
        <v>33</v>
      </c>
      <c r="D21" s="10" t="s">
        <v>34</v>
      </c>
      <c r="E21" s="10" t="s">
        <v>33</v>
      </c>
      <c r="F21" s="10" t="s">
        <v>34</v>
      </c>
      <c r="G21" s="10" t="s">
        <v>33</v>
      </c>
      <c r="H21" s="10" t="s">
        <v>34</v>
      </c>
      <c r="I21" s="10" t="s">
        <v>33</v>
      </c>
      <c r="J21" s="10" t="s">
        <v>34</v>
      </c>
      <c r="K21" s="10" t="s">
        <v>33</v>
      </c>
      <c r="L21" s="10" t="s">
        <v>34</v>
      </c>
      <c r="M21" s="10" t="s">
        <v>33</v>
      </c>
      <c r="N21" s="10" t="s">
        <v>34</v>
      </c>
      <c r="O21" s="10" t="s">
        <v>33</v>
      </c>
      <c r="P21" s="10" t="s">
        <v>34</v>
      </c>
      <c r="Q21" s="10" t="s">
        <v>33</v>
      </c>
      <c r="R21" s="10" t="s">
        <v>34</v>
      </c>
      <c r="S21" s="10" t="s">
        <v>33</v>
      </c>
      <c r="T21" s="10" t="s">
        <v>34</v>
      </c>
    </row>
    <row r="22" spans="1:20" ht="15">
      <c r="A22" s="32" t="s">
        <v>35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</row>
    <row r="23" spans="1:22" ht="28.5" customHeight="1">
      <c r="A23" s="25" t="s">
        <v>36</v>
      </c>
      <c r="B23" s="20">
        <v>3</v>
      </c>
      <c r="C23" s="20">
        <v>56</v>
      </c>
      <c r="D23" s="20">
        <v>2</v>
      </c>
      <c r="E23" s="20">
        <f>25+1</f>
        <v>26</v>
      </c>
      <c r="F23" s="20">
        <v>7</v>
      </c>
      <c r="G23" s="20">
        <v>150</v>
      </c>
      <c r="H23" s="20">
        <v>51</v>
      </c>
      <c r="I23" s="20">
        <v>63</v>
      </c>
      <c r="J23" s="20" t="s">
        <v>83</v>
      </c>
      <c r="K23" s="20">
        <v>42</v>
      </c>
      <c r="L23" s="20" t="s">
        <v>92</v>
      </c>
      <c r="M23" s="20">
        <v>152</v>
      </c>
      <c r="N23" s="20" t="s">
        <v>0</v>
      </c>
      <c r="O23" s="20">
        <v>141</v>
      </c>
      <c r="P23" s="20" t="s">
        <v>76</v>
      </c>
      <c r="Q23" s="20">
        <v>101</v>
      </c>
      <c r="R23" s="20" t="s">
        <v>77</v>
      </c>
      <c r="S23" s="20">
        <v>29</v>
      </c>
      <c r="T23" s="74">
        <v>0</v>
      </c>
      <c r="U23" s="88"/>
      <c r="V23" s="88"/>
    </row>
    <row r="24" spans="1:22" ht="36.75" customHeight="1">
      <c r="A24" s="25" t="s">
        <v>37</v>
      </c>
      <c r="B24" s="20">
        <v>3</v>
      </c>
      <c r="C24" s="20">
        <v>33</v>
      </c>
      <c r="D24" s="20" t="s">
        <v>78</v>
      </c>
      <c r="E24" s="20">
        <v>25</v>
      </c>
      <c r="F24" s="20" t="s">
        <v>79</v>
      </c>
      <c r="G24" s="20">
        <v>44</v>
      </c>
      <c r="H24" s="20" t="s">
        <v>80</v>
      </c>
      <c r="I24" s="20">
        <v>6</v>
      </c>
      <c r="J24" s="20" t="s">
        <v>81</v>
      </c>
      <c r="K24" s="20">
        <v>9</v>
      </c>
      <c r="L24" s="20" t="s">
        <v>82</v>
      </c>
      <c r="M24" s="20">
        <v>7</v>
      </c>
      <c r="N24" s="20">
        <v>0</v>
      </c>
      <c r="O24" s="20">
        <v>26</v>
      </c>
      <c r="P24" s="20">
        <v>0</v>
      </c>
      <c r="Q24" s="20">
        <v>24</v>
      </c>
      <c r="R24" s="74">
        <v>0</v>
      </c>
      <c r="S24" s="20">
        <v>29</v>
      </c>
      <c r="T24" s="74">
        <v>0</v>
      </c>
      <c r="U24" s="88"/>
      <c r="V24" s="88"/>
    </row>
    <row r="25" spans="1:22" ht="36.75" customHeight="1">
      <c r="A25" s="25" t="s">
        <v>38</v>
      </c>
      <c r="B25" s="20">
        <v>0.64</v>
      </c>
      <c r="C25" s="20">
        <v>12.15</v>
      </c>
      <c r="D25" s="20">
        <v>0.43</v>
      </c>
      <c r="E25" s="20">
        <f>26*100/520</f>
        <v>5</v>
      </c>
      <c r="F25" s="23">
        <v>1.3</v>
      </c>
      <c r="G25" s="23">
        <f>150*100/527</f>
        <v>28.462998102466795</v>
      </c>
      <c r="H25" s="23">
        <v>8.9</v>
      </c>
      <c r="I25" s="23">
        <v>11.1</v>
      </c>
      <c r="J25" s="23">
        <v>6.6</v>
      </c>
      <c r="K25" s="23">
        <v>7.5</v>
      </c>
      <c r="L25" s="23">
        <v>1.6</v>
      </c>
      <c r="M25" s="23">
        <v>28.2</v>
      </c>
      <c r="N25" s="23">
        <v>10.7</v>
      </c>
      <c r="O25" s="23">
        <v>31.5</v>
      </c>
      <c r="P25" s="23">
        <v>20.6</v>
      </c>
      <c r="Q25" s="23">
        <v>25.4</v>
      </c>
      <c r="R25" s="23">
        <v>14.7</v>
      </c>
      <c r="S25" s="23">
        <v>6.9</v>
      </c>
      <c r="T25" s="74">
        <v>0</v>
      </c>
      <c r="U25" s="88"/>
      <c r="V25" s="88"/>
    </row>
    <row r="26" spans="1:22" ht="36.75" customHeight="1">
      <c r="A26" s="25" t="s">
        <v>39</v>
      </c>
      <c r="B26" s="20">
        <v>0.64</v>
      </c>
      <c r="C26" s="20">
        <v>7.16</v>
      </c>
      <c r="D26" s="20">
        <v>0.22</v>
      </c>
      <c r="E26" s="23">
        <f>25*100/520</f>
        <v>4.8076923076923075</v>
      </c>
      <c r="F26" s="23">
        <v>0.4</v>
      </c>
      <c r="G26" s="23">
        <f>44*100/527</f>
        <v>8.349146110056926</v>
      </c>
      <c r="H26" s="11">
        <f>3*100/574</f>
        <v>0.5226480836236934</v>
      </c>
      <c r="I26" s="23">
        <v>1.8</v>
      </c>
      <c r="J26" s="23">
        <v>0.2</v>
      </c>
      <c r="K26" s="23">
        <v>1.6</v>
      </c>
      <c r="L26" s="23">
        <v>0</v>
      </c>
      <c r="M26" s="23">
        <v>1.3</v>
      </c>
      <c r="N26" s="23">
        <v>0</v>
      </c>
      <c r="O26" s="23">
        <v>5.8</v>
      </c>
      <c r="P26" s="20">
        <v>0</v>
      </c>
      <c r="Q26" s="11">
        <v>6</v>
      </c>
      <c r="R26" s="74">
        <v>0</v>
      </c>
      <c r="S26" s="23">
        <v>6.9</v>
      </c>
      <c r="T26" s="74">
        <v>0</v>
      </c>
      <c r="U26" s="88"/>
      <c r="V26" s="88"/>
    </row>
    <row r="27" spans="1:22" ht="12" customHeight="1">
      <c r="A27" s="31" t="s">
        <v>40</v>
      </c>
      <c r="B27" s="26" t="s">
        <v>66</v>
      </c>
      <c r="C27" s="32">
        <v>2017</v>
      </c>
      <c r="D27" s="28"/>
      <c r="E27" s="32">
        <v>2018</v>
      </c>
      <c r="F27" s="38"/>
      <c r="G27" s="32">
        <v>2019</v>
      </c>
      <c r="H27" s="38"/>
      <c r="I27" s="32">
        <v>2020</v>
      </c>
      <c r="J27" s="28"/>
      <c r="K27" s="32">
        <v>2021</v>
      </c>
      <c r="L27" s="38"/>
      <c r="M27" s="32">
        <v>2022</v>
      </c>
      <c r="N27" s="38"/>
      <c r="O27" s="32">
        <v>2023</v>
      </c>
      <c r="P27" s="28"/>
      <c r="Q27" s="32">
        <v>2024</v>
      </c>
      <c r="R27" s="28"/>
      <c r="S27" s="32">
        <v>2025</v>
      </c>
      <c r="T27" s="28"/>
      <c r="U27" s="88"/>
      <c r="V27" s="88"/>
    </row>
    <row r="28" spans="1:22" ht="73.5" customHeight="1">
      <c r="A28" s="41"/>
      <c r="B28" s="27"/>
      <c r="C28" s="10" t="s">
        <v>33</v>
      </c>
      <c r="D28" s="10" t="s">
        <v>34</v>
      </c>
      <c r="E28" s="10" t="s">
        <v>33</v>
      </c>
      <c r="F28" s="10" t="s">
        <v>34</v>
      </c>
      <c r="G28" s="10" t="s">
        <v>33</v>
      </c>
      <c r="H28" s="10" t="s">
        <v>34</v>
      </c>
      <c r="I28" s="10" t="s">
        <v>33</v>
      </c>
      <c r="J28" s="10" t="s">
        <v>34</v>
      </c>
      <c r="K28" s="10" t="s">
        <v>33</v>
      </c>
      <c r="L28" s="10" t="s">
        <v>34</v>
      </c>
      <c r="M28" s="10" t="s">
        <v>33</v>
      </c>
      <c r="N28" s="10" t="s">
        <v>34</v>
      </c>
      <c r="O28" s="10" t="s">
        <v>33</v>
      </c>
      <c r="P28" s="10" t="s">
        <v>34</v>
      </c>
      <c r="Q28" s="10" t="s">
        <v>33</v>
      </c>
      <c r="R28" s="10" t="s">
        <v>34</v>
      </c>
      <c r="S28" s="10" t="s">
        <v>33</v>
      </c>
      <c r="T28" s="10" t="s">
        <v>34</v>
      </c>
      <c r="U28" s="88"/>
      <c r="V28" s="88"/>
    </row>
    <row r="29" spans="1:22" ht="18" customHeight="1">
      <c r="A29" s="32" t="s">
        <v>84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88"/>
      <c r="V29" s="88"/>
    </row>
    <row r="30" spans="1:22" ht="22.5">
      <c r="A30" s="25" t="s">
        <v>42</v>
      </c>
      <c r="B30" s="20">
        <v>260</v>
      </c>
      <c r="C30" s="20">
        <v>690</v>
      </c>
      <c r="D30" s="20">
        <v>272</v>
      </c>
      <c r="E30" s="20">
        <v>508</v>
      </c>
      <c r="F30" s="20">
        <v>402</v>
      </c>
      <c r="G30" s="20">
        <v>3093</v>
      </c>
      <c r="H30" s="20">
        <v>1474</v>
      </c>
      <c r="I30" s="20">
        <v>1483</v>
      </c>
      <c r="J30" s="20">
        <v>1086</v>
      </c>
      <c r="K30" s="12">
        <v>1319</v>
      </c>
      <c r="L30" s="20">
        <v>386</v>
      </c>
      <c r="M30" s="12">
        <v>2593</v>
      </c>
      <c r="N30" s="74">
        <v>1937</v>
      </c>
      <c r="O30" s="20">
        <v>2929</v>
      </c>
      <c r="P30" s="74">
        <v>1137</v>
      </c>
      <c r="Q30" s="20">
        <v>1975</v>
      </c>
      <c r="R30" s="74">
        <v>1495</v>
      </c>
      <c r="S30" s="20">
        <v>480</v>
      </c>
      <c r="T30" s="74">
        <v>21</v>
      </c>
      <c r="U30" s="88"/>
      <c r="V30" s="88"/>
    </row>
    <row r="31" spans="1:22" ht="15">
      <c r="A31" s="34" t="s">
        <v>43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88"/>
      <c r="V31" s="88"/>
    </row>
    <row r="32" spans="1:22" ht="22.5">
      <c r="A32" s="25" t="s">
        <v>44</v>
      </c>
      <c r="B32" s="20">
        <v>3.1</v>
      </c>
      <c r="C32" s="20">
        <v>9.75</v>
      </c>
      <c r="D32" s="20">
        <v>2.7</v>
      </c>
      <c r="E32" s="20">
        <v>6</v>
      </c>
      <c r="F32" s="20">
        <v>4.9</v>
      </c>
      <c r="G32" s="20">
        <v>40.8</v>
      </c>
      <c r="H32" s="23">
        <v>6.6</v>
      </c>
      <c r="I32" s="20">
        <v>8.2</v>
      </c>
      <c r="J32" s="20">
        <v>4</v>
      </c>
      <c r="K32" s="23">
        <v>4.3</v>
      </c>
      <c r="L32" s="23">
        <v>4.3</v>
      </c>
      <c r="M32" s="74">
        <v>4.2</v>
      </c>
      <c r="N32" s="74">
        <v>4.2</v>
      </c>
      <c r="O32" s="20">
        <v>6.9</v>
      </c>
      <c r="P32" s="74">
        <v>0.4</v>
      </c>
      <c r="Q32" s="20">
        <v>7</v>
      </c>
      <c r="R32" s="74">
        <v>0.4</v>
      </c>
      <c r="S32" s="20">
        <v>7.4</v>
      </c>
      <c r="T32" s="74">
        <v>0.8</v>
      </c>
      <c r="U32" s="88"/>
      <c r="V32" s="88"/>
    </row>
    <row r="33" spans="1:22" ht="15">
      <c r="A33" s="34" t="s">
        <v>69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88"/>
      <c r="V33" s="88"/>
    </row>
    <row r="34" spans="1:22" ht="30" customHeight="1">
      <c r="A34" s="25" t="s">
        <v>70</v>
      </c>
      <c r="B34" s="34" t="s">
        <v>71</v>
      </c>
      <c r="C34" s="30"/>
      <c r="D34" s="30"/>
      <c r="E34" s="30"/>
      <c r="F34" s="30"/>
      <c r="G34" s="30"/>
      <c r="H34" s="30"/>
      <c r="I34" s="30"/>
      <c r="J34" s="30"/>
      <c r="K34" s="20">
        <v>19.2</v>
      </c>
      <c r="L34" s="20">
        <v>8.4</v>
      </c>
      <c r="M34" s="20">
        <v>9.4</v>
      </c>
      <c r="N34" s="20">
        <v>9.4</v>
      </c>
      <c r="O34" s="20">
        <v>9</v>
      </c>
      <c r="P34" s="20">
        <v>9</v>
      </c>
      <c r="Q34" s="20">
        <v>6.9</v>
      </c>
      <c r="R34" s="20">
        <v>6.9</v>
      </c>
      <c r="S34" s="74">
        <v>5</v>
      </c>
      <c r="T34" s="20">
        <v>0</v>
      </c>
      <c r="U34" s="88"/>
      <c r="V34" s="88"/>
    </row>
    <row r="35" spans="1:22" ht="11.25" customHeight="1">
      <c r="A35" s="32" t="s">
        <v>67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88"/>
      <c r="V35" s="88"/>
    </row>
    <row r="36" spans="1:22" ht="63.75" customHeight="1">
      <c r="A36" s="25" t="s">
        <v>68</v>
      </c>
      <c r="B36" s="20">
        <v>0</v>
      </c>
      <c r="C36" s="20">
        <v>11</v>
      </c>
      <c r="D36" s="20">
        <v>4</v>
      </c>
      <c r="E36" s="20">
        <v>8</v>
      </c>
      <c r="F36" s="20">
        <v>5</v>
      </c>
      <c r="G36" s="20">
        <v>33</v>
      </c>
      <c r="H36" s="20">
        <v>3</v>
      </c>
      <c r="I36" s="20">
        <v>33</v>
      </c>
      <c r="J36" s="19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88"/>
      <c r="V36" s="88"/>
    </row>
    <row r="37" spans="1:22" ht="14.25" customHeight="1">
      <c r="A37" s="32" t="s">
        <v>85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/>
      <c r="U37" s="88"/>
      <c r="V37" s="88"/>
    </row>
    <row r="38" spans="1:22" s="18" customFormat="1" ht="34.5" customHeight="1">
      <c r="A38" s="25" t="s">
        <v>73</v>
      </c>
      <c r="B38" s="32" t="s">
        <v>63</v>
      </c>
      <c r="C38" s="69"/>
      <c r="D38" s="69"/>
      <c r="E38" s="69"/>
      <c r="F38" s="70"/>
      <c r="G38" s="20">
        <v>11.6</v>
      </c>
      <c r="H38" s="23">
        <v>11.6</v>
      </c>
      <c r="I38" s="20">
        <v>11.1</v>
      </c>
      <c r="J38" s="20" t="s">
        <v>87</v>
      </c>
      <c r="K38" s="23" t="s">
        <v>95</v>
      </c>
      <c r="L38" s="23" t="s">
        <v>95</v>
      </c>
      <c r="M38" s="73">
        <v>28.6</v>
      </c>
      <c r="N38" s="73" t="s">
        <v>10</v>
      </c>
      <c r="O38" s="74">
        <v>36.9</v>
      </c>
      <c r="P38" s="74" t="s">
        <v>11</v>
      </c>
      <c r="Q38" s="20">
        <v>0</v>
      </c>
      <c r="R38" s="20" t="s">
        <v>8</v>
      </c>
      <c r="S38" s="20">
        <v>0</v>
      </c>
      <c r="T38" s="20">
        <v>0</v>
      </c>
      <c r="U38" s="88"/>
      <c r="V38" s="88"/>
    </row>
    <row r="39" spans="1:22" s="18" customFormat="1" ht="52.5" customHeight="1">
      <c r="A39" s="25" t="s">
        <v>4</v>
      </c>
      <c r="B39" s="32" t="s">
        <v>71</v>
      </c>
      <c r="C39" s="69"/>
      <c r="D39" s="69"/>
      <c r="E39" s="69"/>
      <c r="F39" s="69"/>
      <c r="G39" s="69"/>
      <c r="H39" s="69"/>
      <c r="I39" s="69"/>
      <c r="J39" s="70"/>
      <c r="K39" s="23">
        <v>8</v>
      </c>
      <c r="L39" s="23">
        <v>8</v>
      </c>
      <c r="M39" s="73">
        <v>27.5</v>
      </c>
      <c r="N39" s="73">
        <v>4.5</v>
      </c>
      <c r="O39" s="75">
        <v>13</v>
      </c>
      <c r="P39" s="75">
        <v>13</v>
      </c>
      <c r="Q39" s="73">
        <v>23</v>
      </c>
      <c r="R39" s="73">
        <v>23</v>
      </c>
      <c r="S39" s="20">
        <v>0</v>
      </c>
      <c r="T39" s="20">
        <v>0</v>
      </c>
      <c r="U39" s="88"/>
      <c r="V39" s="88"/>
    </row>
    <row r="40" spans="1:22" s="18" customFormat="1" ht="29.25" customHeight="1">
      <c r="A40" s="21" t="s">
        <v>93</v>
      </c>
      <c r="B40" s="32" t="s">
        <v>71</v>
      </c>
      <c r="C40" s="69"/>
      <c r="D40" s="69"/>
      <c r="E40" s="69"/>
      <c r="F40" s="69"/>
      <c r="G40" s="69"/>
      <c r="H40" s="69"/>
      <c r="I40" s="69"/>
      <c r="J40" s="70"/>
      <c r="K40" s="13" t="s">
        <v>96</v>
      </c>
      <c r="L40" s="13" t="s">
        <v>96</v>
      </c>
      <c r="M40" s="76">
        <v>1695</v>
      </c>
      <c r="N40" s="76" t="s">
        <v>12</v>
      </c>
      <c r="O40" s="74">
        <v>2601</v>
      </c>
      <c r="P40" s="74" t="s">
        <v>13</v>
      </c>
      <c r="Q40" s="20">
        <v>0</v>
      </c>
      <c r="R40" s="20">
        <v>0</v>
      </c>
      <c r="S40" s="20">
        <v>0</v>
      </c>
      <c r="T40" s="20">
        <v>0</v>
      </c>
      <c r="U40" s="88"/>
      <c r="V40" s="88"/>
    </row>
    <row r="41" spans="1:22" s="18" customFormat="1" ht="37.5" customHeight="1">
      <c r="A41" s="21" t="s">
        <v>5</v>
      </c>
      <c r="B41" s="32" t="s">
        <v>71</v>
      </c>
      <c r="C41" s="69"/>
      <c r="D41" s="69"/>
      <c r="E41" s="69"/>
      <c r="F41" s="69"/>
      <c r="G41" s="69"/>
      <c r="H41" s="69"/>
      <c r="I41" s="69"/>
      <c r="J41" s="70"/>
      <c r="K41" s="13">
        <v>326</v>
      </c>
      <c r="L41" s="13">
        <v>326</v>
      </c>
      <c r="M41" s="76">
        <v>1618</v>
      </c>
      <c r="N41" s="76">
        <v>82</v>
      </c>
      <c r="O41" s="74">
        <v>1124</v>
      </c>
      <c r="P41" s="74">
        <v>1124</v>
      </c>
      <c r="Q41" s="76">
        <v>1477</v>
      </c>
      <c r="R41" s="76">
        <v>1477</v>
      </c>
      <c r="S41" s="20">
        <v>0</v>
      </c>
      <c r="T41" s="20">
        <v>0</v>
      </c>
      <c r="U41" s="88"/>
      <c r="V41" s="88"/>
    </row>
    <row r="42" spans="1:22" ht="33" customHeight="1">
      <c r="A42" s="39" t="s">
        <v>45</v>
      </c>
      <c r="B42" s="34" t="s">
        <v>46</v>
      </c>
      <c r="C42" s="32" t="s">
        <v>47</v>
      </c>
      <c r="D42" s="37"/>
      <c r="E42" s="37"/>
      <c r="F42" s="38"/>
      <c r="G42" s="32" t="s">
        <v>48</v>
      </c>
      <c r="H42" s="37"/>
      <c r="I42" s="35"/>
      <c r="J42" s="38"/>
      <c r="K42" s="32" t="s">
        <v>6</v>
      </c>
      <c r="L42" s="37"/>
      <c r="M42" s="38"/>
      <c r="N42" s="32" t="s">
        <v>49</v>
      </c>
      <c r="O42" s="37"/>
      <c r="P42" s="38"/>
      <c r="Q42" s="34" t="s">
        <v>7</v>
      </c>
      <c r="R42" s="29"/>
      <c r="S42" s="29"/>
      <c r="T42" s="29"/>
      <c r="U42" s="88"/>
      <c r="V42" s="88"/>
    </row>
    <row r="43" spans="1:22" ht="26.25" customHeight="1">
      <c r="A43" s="58"/>
      <c r="B43" s="34"/>
      <c r="C43" s="32" t="s">
        <v>50</v>
      </c>
      <c r="D43" s="38"/>
      <c r="E43" s="32" t="s">
        <v>51</v>
      </c>
      <c r="F43" s="36"/>
      <c r="G43" s="32" t="s">
        <v>50</v>
      </c>
      <c r="H43" s="38"/>
      <c r="I43" s="32" t="s">
        <v>51</v>
      </c>
      <c r="J43" s="38"/>
      <c r="K43" s="20" t="s">
        <v>50</v>
      </c>
      <c r="L43" s="32" t="s">
        <v>51</v>
      </c>
      <c r="M43" s="38"/>
      <c r="N43" s="20" t="s">
        <v>50</v>
      </c>
      <c r="O43" s="32" t="s">
        <v>51</v>
      </c>
      <c r="P43" s="38"/>
      <c r="Q43" s="34" t="s">
        <v>50</v>
      </c>
      <c r="R43" s="34"/>
      <c r="S43" s="34" t="s">
        <v>86</v>
      </c>
      <c r="T43" s="29"/>
      <c r="U43" s="88"/>
      <c r="V43" s="88"/>
    </row>
    <row r="44" spans="1:30" ht="12" customHeight="1">
      <c r="A44" s="58"/>
      <c r="B44" s="20">
        <v>2017</v>
      </c>
      <c r="C44" s="59">
        <f>G44+K44+N44+Q44</f>
        <v>600000</v>
      </c>
      <c r="D44" s="60"/>
      <c r="E44" s="59">
        <f>I44+L44+O44+S44</f>
        <v>88298.3</v>
      </c>
      <c r="F44" s="61"/>
      <c r="G44" s="59">
        <v>400000</v>
      </c>
      <c r="H44" s="61"/>
      <c r="I44" s="59">
        <v>88298.3</v>
      </c>
      <c r="J44" s="61"/>
      <c r="K44" s="23">
        <v>0</v>
      </c>
      <c r="L44" s="59">
        <v>0</v>
      </c>
      <c r="M44" s="61"/>
      <c r="N44" s="23">
        <v>0</v>
      </c>
      <c r="O44" s="59">
        <v>0</v>
      </c>
      <c r="P44" s="61"/>
      <c r="Q44" s="62">
        <v>200000</v>
      </c>
      <c r="R44" s="63"/>
      <c r="S44" s="59">
        <v>0</v>
      </c>
      <c r="T44" s="60"/>
      <c r="U44" s="89"/>
      <c r="V44" s="89"/>
      <c r="W44" s="9"/>
      <c r="X44" s="9"/>
      <c r="Y44" s="9"/>
      <c r="Z44" s="9"/>
      <c r="AA44" s="9"/>
      <c r="AB44" s="9"/>
      <c r="AC44" s="9"/>
      <c r="AD44" s="9"/>
    </row>
    <row r="45" spans="1:30" ht="12" customHeight="1">
      <c r="A45" s="58"/>
      <c r="B45" s="20">
        <v>2018</v>
      </c>
      <c r="C45" s="59">
        <f aca="true" t="shared" si="0" ref="C45:C52">G45+K45+N45+Q45</f>
        <v>679351.8</v>
      </c>
      <c r="D45" s="60"/>
      <c r="E45" s="59">
        <f aca="true" t="shared" si="1" ref="E45:E52">I45+L45+O45+S45</f>
        <v>392029.6</v>
      </c>
      <c r="F45" s="61"/>
      <c r="G45" s="59">
        <v>479351.8</v>
      </c>
      <c r="H45" s="61"/>
      <c r="I45" s="59">
        <v>192029.6</v>
      </c>
      <c r="J45" s="61"/>
      <c r="K45" s="23">
        <v>0</v>
      </c>
      <c r="L45" s="59">
        <v>0</v>
      </c>
      <c r="M45" s="61"/>
      <c r="N45" s="23">
        <v>0</v>
      </c>
      <c r="O45" s="59">
        <v>0</v>
      </c>
      <c r="P45" s="61"/>
      <c r="Q45" s="62">
        <v>200000</v>
      </c>
      <c r="R45" s="63"/>
      <c r="S45" s="59">
        <v>200000</v>
      </c>
      <c r="T45" s="60"/>
      <c r="U45" s="89"/>
      <c r="V45" s="89"/>
      <c r="W45" s="9"/>
      <c r="X45" s="9"/>
      <c r="Y45" s="9"/>
      <c r="Z45" s="9"/>
      <c r="AA45" s="9"/>
      <c r="AB45" s="9"/>
      <c r="AC45" s="9"/>
      <c r="AD45" s="9"/>
    </row>
    <row r="46" spans="1:30" ht="12" customHeight="1">
      <c r="A46" s="58"/>
      <c r="B46" s="20">
        <v>2019</v>
      </c>
      <c r="C46" s="59">
        <f>G46+K46+N46+Q46</f>
        <v>3525765.3</v>
      </c>
      <c r="D46" s="60"/>
      <c r="E46" s="59">
        <f>I46+L46+O46+S46</f>
        <v>1112663.5</v>
      </c>
      <c r="F46" s="61"/>
      <c r="G46" s="59">
        <v>1262276</v>
      </c>
      <c r="H46" s="61"/>
      <c r="I46" s="59">
        <v>457636.2</v>
      </c>
      <c r="J46" s="61"/>
      <c r="K46" s="23">
        <v>690337.7</v>
      </c>
      <c r="L46" s="59">
        <v>484649.7</v>
      </c>
      <c r="M46" s="61"/>
      <c r="N46" s="23">
        <v>21350.6</v>
      </c>
      <c r="O46" s="59">
        <v>14989.1</v>
      </c>
      <c r="P46" s="61"/>
      <c r="Q46" s="62">
        <v>1551801</v>
      </c>
      <c r="R46" s="63"/>
      <c r="S46" s="59">
        <v>155388.5</v>
      </c>
      <c r="T46" s="60"/>
      <c r="U46" s="89"/>
      <c r="V46" s="89"/>
      <c r="W46" s="9"/>
      <c r="X46" s="9"/>
      <c r="Y46" s="9"/>
      <c r="Z46" s="9"/>
      <c r="AA46" s="9"/>
      <c r="AB46" s="9"/>
      <c r="AC46" s="9"/>
      <c r="AD46" s="9"/>
    </row>
    <row r="47" spans="1:30" ht="12" customHeight="1">
      <c r="A47" s="58"/>
      <c r="B47" s="20">
        <v>2020</v>
      </c>
      <c r="C47" s="59">
        <f>G47+K47+N47+Q47</f>
        <v>1622859</v>
      </c>
      <c r="D47" s="60"/>
      <c r="E47" s="59">
        <f>I47+L47+O47+S47</f>
        <v>745153.8999999999</v>
      </c>
      <c r="F47" s="61"/>
      <c r="G47" s="59">
        <v>615378.3</v>
      </c>
      <c r="H47" s="61"/>
      <c r="I47" s="59">
        <v>249640.1</v>
      </c>
      <c r="J47" s="61"/>
      <c r="K47" s="23">
        <v>353679.1</v>
      </c>
      <c r="L47" s="59">
        <v>353679.1</v>
      </c>
      <c r="M47" s="61"/>
      <c r="N47" s="23">
        <v>225303.2</v>
      </c>
      <c r="O47" s="59">
        <v>134245.5</v>
      </c>
      <c r="P47" s="61"/>
      <c r="Q47" s="62">
        <v>428498.4</v>
      </c>
      <c r="R47" s="63"/>
      <c r="S47" s="59">
        <v>7589.2</v>
      </c>
      <c r="T47" s="60"/>
      <c r="U47" s="89"/>
      <c r="V47" s="89"/>
      <c r="W47" s="9"/>
      <c r="X47" s="9"/>
      <c r="Y47" s="9"/>
      <c r="Z47" s="9"/>
      <c r="AA47" s="9"/>
      <c r="AB47" s="9"/>
      <c r="AC47" s="9"/>
      <c r="AD47" s="9"/>
    </row>
    <row r="48" spans="1:30" ht="12" customHeight="1">
      <c r="A48" s="58"/>
      <c r="B48" s="20">
        <v>2021</v>
      </c>
      <c r="C48" s="59">
        <f>SUM(G48+K48+N48+Q48)</f>
        <v>1910447.97</v>
      </c>
      <c r="D48" s="60"/>
      <c r="E48" s="59">
        <f>SUM(I48+L48+O48+S48)</f>
        <v>994995.4</v>
      </c>
      <c r="F48" s="61"/>
      <c r="G48" s="59">
        <v>809584.27</v>
      </c>
      <c r="H48" s="61"/>
      <c r="I48" s="59">
        <v>491218.2</v>
      </c>
      <c r="J48" s="61"/>
      <c r="K48" s="23">
        <v>898883.6</v>
      </c>
      <c r="L48" s="59">
        <v>482491.80000000005</v>
      </c>
      <c r="M48" s="61"/>
      <c r="N48" s="23">
        <v>27800.4</v>
      </c>
      <c r="O48" s="59">
        <v>14889.6</v>
      </c>
      <c r="P48" s="61"/>
      <c r="Q48" s="62">
        <v>174179.7</v>
      </c>
      <c r="R48" s="63"/>
      <c r="S48" s="62">
        <v>6395.8</v>
      </c>
      <c r="T48" s="62"/>
      <c r="U48" s="89"/>
      <c r="V48" s="89"/>
      <c r="W48" s="9"/>
      <c r="X48" s="9"/>
      <c r="Y48" s="9"/>
      <c r="Z48" s="9"/>
      <c r="AA48" s="9"/>
      <c r="AB48" s="9"/>
      <c r="AC48" s="9"/>
      <c r="AD48" s="9"/>
    </row>
    <row r="49" spans="1:30" ht="12" customHeight="1">
      <c r="A49" s="58"/>
      <c r="B49" s="20">
        <v>2022</v>
      </c>
      <c r="C49" s="77">
        <f t="shared" si="0"/>
        <v>2887287</v>
      </c>
      <c r="D49" s="78"/>
      <c r="E49" s="77">
        <f t="shared" si="1"/>
        <v>748748.1</v>
      </c>
      <c r="F49" s="79"/>
      <c r="G49" s="77">
        <v>859661.5</v>
      </c>
      <c r="H49" s="79"/>
      <c r="I49" s="77">
        <v>438629.3</v>
      </c>
      <c r="J49" s="78"/>
      <c r="K49" s="23">
        <v>1905638.5</v>
      </c>
      <c r="L49" s="77">
        <v>246996.6</v>
      </c>
      <c r="M49" s="79"/>
      <c r="N49" s="23">
        <v>58937.2</v>
      </c>
      <c r="O49" s="77">
        <v>7639.1</v>
      </c>
      <c r="P49" s="78"/>
      <c r="Q49" s="77">
        <v>63049.8</v>
      </c>
      <c r="R49" s="78"/>
      <c r="S49" s="77">
        <v>55483.1</v>
      </c>
      <c r="T49" s="78"/>
      <c r="U49" s="89"/>
      <c r="V49" s="89"/>
      <c r="W49" s="9"/>
      <c r="X49" s="9"/>
      <c r="Y49" s="9"/>
      <c r="Z49" s="9"/>
      <c r="AA49" s="9"/>
      <c r="AB49" s="9"/>
      <c r="AC49" s="9"/>
      <c r="AD49" s="9"/>
    </row>
    <row r="50" spans="1:30" ht="12" customHeight="1">
      <c r="A50" s="58"/>
      <c r="B50" s="20">
        <v>2023</v>
      </c>
      <c r="C50" s="77">
        <f t="shared" si="0"/>
        <v>7984894.3</v>
      </c>
      <c r="D50" s="78"/>
      <c r="E50" s="77">
        <f t="shared" si="1"/>
        <v>797610.8999999999</v>
      </c>
      <c r="F50" s="79"/>
      <c r="G50" s="77">
        <v>5916314.8</v>
      </c>
      <c r="H50" s="79"/>
      <c r="I50" s="59">
        <v>99675.6</v>
      </c>
      <c r="J50" s="60"/>
      <c r="K50" s="73">
        <v>2006522.0999999999</v>
      </c>
      <c r="L50" s="77">
        <v>676997.2</v>
      </c>
      <c r="M50" s="79"/>
      <c r="N50" s="73">
        <v>62057.4</v>
      </c>
      <c r="O50" s="77">
        <v>20938.1</v>
      </c>
      <c r="P50" s="78"/>
      <c r="Q50" s="62">
        <v>0</v>
      </c>
      <c r="R50" s="63"/>
      <c r="S50" s="59">
        <v>0</v>
      </c>
      <c r="T50" s="60"/>
      <c r="U50" s="89"/>
      <c r="V50" s="89"/>
      <c r="W50" s="9"/>
      <c r="X50" s="9"/>
      <c r="Y50" s="9"/>
      <c r="Z50" s="9"/>
      <c r="AA50" s="9"/>
      <c r="AB50" s="9"/>
      <c r="AC50" s="9"/>
      <c r="AD50" s="9"/>
    </row>
    <row r="51" spans="1:30" ht="12" customHeight="1">
      <c r="A51" s="58"/>
      <c r="B51" s="20">
        <v>2024</v>
      </c>
      <c r="C51" s="77">
        <f t="shared" si="0"/>
        <v>2264271.4</v>
      </c>
      <c r="D51" s="78"/>
      <c r="E51" s="77">
        <f t="shared" si="1"/>
        <v>553272.4</v>
      </c>
      <c r="F51" s="79"/>
      <c r="G51" s="77">
        <v>952477.3</v>
      </c>
      <c r="H51" s="79"/>
      <c r="I51" s="59">
        <v>99675.6</v>
      </c>
      <c r="J51" s="60"/>
      <c r="K51" s="23">
        <v>1272440.3</v>
      </c>
      <c r="L51" s="77">
        <v>439988.9</v>
      </c>
      <c r="M51" s="79"/>
      <c r="N51" s="23">
        <v>39353.8</v>
      </c>
      <c r="O51" s="77">
        <v>13607.9</v>
      </c>
      <c r="P51" s="78"/>
      <c r="Q51" s="62">
        <v>0</v>
      </c>
      <c r="R51" s="63"/>
      <c r="S51" s="59">
        <v>0</v>
      </c>
      <c r="T51" s="60"/>
      <c r="U51" s="89"/>
      <c r="V51" s="89"/>
      <c r="W51" s="9"/>
      <c r="X51" s="9"/>
      <c r="Y51" s="9"/>
      <c r="Z51" s="9"/>
      <c r="AA51" s="9"/>
      <c r="AB51" s="9"/>
      <c r="AC51" s="9"/>
      <c r="AD51" s="9"/>
    </row>
    <row r="52" spans="1:30" ht="12" customHeight="1">
      <c r="A52" s="58"/>
      <c r="B52" s="20">
        <v>2025</v>
      </c>
      <c r="C52" s="77">
        <f t="shared" si="0"/>
        <v>646071.4</v>
      </c>
      <c r="D52" s="78"/>
      <c r="E52" s="59">
        <f t="shared" si="1"/>
        <v>93100</v>
      </c>
      <c r="F52" s="61"/>
      <c r="G52" s="77">
        <v>646071.4</v>
      </c>
      <c r="H52" s="79"/>
      <c r="I52" s="59">
        <v>93100</v>
      </c>
      <c r="J52" s="60"/>
      <c r="K52" s="23">
        <v>0</v>
      </c>
      <c r="L52" s="59">
        <v>0</v>
      </c>
      <c r="M52" s="61"/>
      <c r="N52" s="23">
        <v>0</v>
      </c>
      <c r="O52" s="59">
        <v>0</v>
      </c>
      <c r="P52" s="61"/>
      <c r="Q52" s="62">
        <v>0</v>
      </c>
      <c r="R52" s="63"/>
      <c r="S52" s="59">
        <v>0</v>
      </c>
      <c r="T52" s="60"/>
      <c r="U52" s="89"/>
      <c r="V52" s="89"/>
      <c r="W52" s="9"/>
      <c r="X52" s="9"/>
      <c r="Y52" s="9"/>
      <c r="Z52" s="9"/>
      <c r="AA52" s="9"/>
      <c r="AB52" s="9"/>
      <c r="AC52" s="9"/>
      <c r="AD52" s="9"/>
    </row>
    <row r="53" spans="1:22" ht="12" customHeight="1">
      <c r="A53" s="58"/>
      <c r="B53" s="14" t="s">
        <v>52</v>
      </c>
      <c r="C53" s="80">
        <f>G53+K53+N53+Q53</f>
        <v>22120948.169999998</v>
      </c>
      <c r="D53" s="81"/>
      <c r="E53" s="80">
        <f>I53+L53+O53+S53</f>
        <v>5525872.100000001</v>
      </c>
      <c r="F53" s="81"/>
      <c r="G53" s="80">
        <f>SUM(G44:H52)</f>
        <v>11941115.37</v>
      </c>
      <c r="H53" s="81"/>
      <c r="I53" s="80">
        <f>SUM(I44:J52)</f>
        <v>2209902.9000000004</v>
      </c>
      <c r="J53" s="81"/>
      <c r="K53" s="82">
        <f>SUM(K44:K52)</f>
        <v>7127501.3</v>
      </c>
      <c r="L53" s="80">
        <f>SUM(L44:M52)</f>
        <v>2684803.3000000003</v>
      </c>
      <c r="M53" s="83"/>
      <c r="N53" s="82">
        <f>SUM(N44:N52)</f>
        <v>434802.60000000003</v>
      </c>
      <c r="O53" s="84">
        <f>SUM(O44:P52)</f>
        <v>206309.30000000002</v>
      </c>
      <c r="P53" s="85"/>
      <c r="Q53" s="84">
        <f>SUM(Q44:R52)</f>
        <v>2617528.9</v>
      </c>
      <c r="R53" s="85"/>
      <c r="S53" s="84">
        <f>SUM(S44:T52)</f>
        <v>424856.6</v>
      </c>
      <c r="T53" s="85"/>
      <c r="U53" s="88"/>
      <c r="V53" s="88"/>
    </row>
    <row r="54" spans="1:22" ht="13.5" customHeight="1">
      <c r="A54" s="24" t="s">
        <v>53</v>
      </c>
      <c r="B54" s="72" t="s">
        <v>54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88"/>
      <c r="V54" s="88"/>
    </row>
    <row r="55" spans="1:22" ht="33.75">
      <c r="A55" s="24" t="s">
        <v>55</v>
      </c>
      <c r="B55" s="72" t="s">
        <v>64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88"/>
      <c r="V55" s="88"/>
    </row>
    <row r="56" spans="1:22" ht="22.5">
      <c r="A56" s="24" t="s">
        <v>56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88"/>
      <c r="V56" s="88"/>
    </row>
    <row r="57" spans="1:22" ht="12.75" customHeight="1">
      <c r="A57" s="24" t="s">
        <v>57</v>
      </c>
      <c r="B57" s="72" t="s">
        <v>58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88"/>
      <c r="V57" s="88"/>
    </row>
    <row r="58" spans="1:22" ht="10.5" customHeight="1">
      <c r="A58" s="71" t="s">
        <v>59</v>
      </c>
      <c r="B58" s="71" t="s">
        <v>60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88"/>
      <c r="V58" s="88"/>
    </row>
    <row r="59" spans="1:22" ht="10.5" customHeight="1">
      <c r="A59" s="71"/>
      <c r="B59" s="71" t="s">
        <v>21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88"/>
      <c r="V59" s="88"/>
    </row>
    <row r="60" spans="1:22" ht="10.5" customHeight="1">
      <c r="A60" s="71"/>
      <c r="B60" s="71" t="s">
        <v>22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88"/>
      <c r="V60" s="88"/>
    </row>
    <row r="61" spans="1:22" ht="10.5" customHeight="1">
      <c r="A61" s="71"/>
      <c r="B61" s="71" t="s">
        <v>23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88"/>
      <c r="V61" s="88"/>
    </row>
    <row r="62" spans="1:22" ht="10.5" customHeight="1">
      <c r="A62" s="71"/>
      <c r="B62" s="71" t="s">
        <v>61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88"/>
      <c r="V62" s="88"/>
    </row>
    <row r="63" spans="1:22" ht="10.5" customHeight="1">
      <c r="A63" s="71"/>
      <c r="B63" s="71" t="s">
        <v>62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88"/>
      <c r="V63" s="88"/>
    </row>
    <row r="64" spans="1:24" s="4" customFormat="1" ht="36" customHeight="1">
      <c r="A64" s="56" t="s">
        <v>89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7"/>
      <c r="V64" s="7"/>
      <c r="W64" s="8"/>
      <c r="X64" s="3"/>
    </row>
    <row r="65" spans="1:24" s="4" customFormat="1" ht="180.75" customHeight="1">
      <c r="A65" s="56" t="s">
        <v>15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7"/>
      <c r="V65" s="7"/>
      <c r="W65" s="7"/>
      <c r="X65" s="7"/>
    </row>
    <row r="66" spans="1:24" s="4" customFormat="1" ht="54.75" customHeight="1">
      <c r="A66" s="33" t="s">
        <v>91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90"/>
      <c r="V66" s="90"/>
      <c r="W66" s="2"/>
      <c r="X66" s="3" t="s">
        <v>72</v>
      </c>
    </row>
    <row r="67" spans="1:24" s="4" customFormat="1" ht="32.25" customHeight="1">
      <c r="A67" s="33" t="s">
        <v>90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90"/>
      <c r="V67" s="90"/>
      <c r="W67" s="2"/>
      <c r="X67" s="3"/>
    </row>
    <row r="68" spans="1:24" s="4" customFormat="1" ht="26.25" customHeight="1">
      <c r="A68" s="33" t="s">
        <v>88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2"/>
      <c r="V68" s="2"/>
      <c r="W68" s="2"/>
      <c r="X68" s="3"/>
    </row>
    <row r="69" spans="1:24" s="4" customFormat="1" ht="57" customHeight="1">
      <c r="A69" s="33" t="s">
        <v>94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2"/>
      <c r="V69" s="2"/>
      <c r="W69" s="2"/>
      <c r="X69" s="3"/>
    </row>
    <row r="70" spans="1:24" s="4" customFormat="1" ht="28.5" customHeight="1">
      <c r="A70" s="33" t="s">
        <v>1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2"/>
      <c r="V70" s="2"/>
      <c r="W70" s="2"/>
      <c r="X70" s="3"/>
    </row>
    <row r="71" spans="1:24" s="4" customFormat="1" ht="36" customHeight="1">
      <c r="A71" s="33" t="s">
        <v>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2"/>
      <c r="V71" s="2"/>
      <c r="W71" s="2"/>
      <c r="X71" s="3"/>
    </row>
    <row r="72" spans="1:23" ht="25.5" customHeight="1">
      <c r="A72" s="64" t="s">
        <v>3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"/>
      <c r="V72" s="6"/>
      <c r="W72" s="6"/>
    </row>
    <row r="73" spans="1:24" s="4" customFormat="1" ht="118.5" customHeight="1">
      <c r="A73" s="86" t="s">
        <v>9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5"/>
      <c r="V73" s="5"/>
      <c r="W73" s="5"/>
      <c r="X73" s="3"/>
    </row>
    <row r="74" spans="1:24" s="4" customFormat="1" ht="16.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6"/>
      <c r="V74" s="6"/>
      <c r="W74" s="6"/>
      <c r="X74" s="3"/>
    </row>
    <row r="75" spans="1:20" ht="1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1:20" ht="1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</sheetData>
  <sheetProtection/>
  <mergeCells count="169">
    <mergeCell ref="B56:T56"/>
    <mergeCell ref="B57:T57"/>
    <mergeCell ref="A58:A63"/>
    <mergeCell ref="B58:T58"/>
    <mergeCell ref="B59:T59"/>
    <mergeCell ref="B60:T60"/>
    <mergeCell ref="B61:T61"/>
    <mergeCell ref="B62:T62"/>
    <mergeCell ref="A73:T73"/>
    <mergeCell ref="A68:T68"/>
    <mergeCell ref="A72:T72"/>
    <mergeCell ref="B19:T19"/>
    <mergeCell ref="A12:A19"/>
    <mergeCell ref="A37:T37"/>
    <mergeCell ref="B38:F38"/>
    <mergeCell ref="B63:T63"/>
    <mergeCell ref="B54:T54"/>
    <mergeCell ref="B55:T55"/>
    <mergeCell ref="A70:T70"/>
    <mergeCell ref="A64:T64"/>
    <mergeCell ref="A65:T65"/>
    <mergeCell ref="A66:T66"/>
    <mergeCell ref="A67:T67"/>
    <mergeCell ref="S53:T53"/>
    <mergeCell ref="C52:D52"/>
    <mergeCell ref="E52:F52"/>
    <mergeCell ref="G52:H52"/>
    <mergeCell ref="I52:J52"/>
    <mergeCell ref="L52:M52"/>
    <mergeCell ref="O52:P52"/>
    <mergeCell ref="Q52:R52"/>
    <mergeCell ref="L50:M50"/>
    <mergeCell ref="O50:P50"/>
    <mergeCell ref="S52:T52"/>
    <mergeCell ref="C53:D53"/>
    <mergeCell ref="E53:F53"/>
    <mergeCell ref="G53:H53"/>
    <mergeCell ref="I53:J53"/>
    <mergeCell ref="L53:M53"/>
    <mergeCell ref="O53:P53"/>
    <mergeCell ref="Q53:R53"/>
    <mergeCell ref="C50:D50"/>
    <mergeCell ref="E50:F50"/>
    <mergeCell ref="G50:H50"/>
    <mergeCell ref="I50:J50"/>
    <mergeCell ref="Q50:R50"/>
    <mergeCell ref="S50:T50"/>
    <mergeCell ref="C51:D51"/>
    <mergeCell ref="E51:F51"/>
    <mergeCell ref="G51:H51"/>
    <mergeCell ref="I51:J51"/>
    <mergeCell ref="L51:M51"/>
    <mergeCell ref="O51:P51"/>
    <mergeCell ref="Q51:R51"/>
    <mergeCell ref="S51:T51"/>
    <mergeCell ref="C48:D48"/>
    <mergeCell ref="E48:F48"/>
    <mergeCell ref="G48:H48"/>
    <mergeCell ref="I48:J48"/>
    <mergeCell ref="L49:M49"/>
    <mergeCell ref="O49:P49"/>
    <mergeCell ref="Q49:R49"/>
    <mergeCell ref="S49:T49"/>
    <mergeCell ref="C49:D49"/>
    <mergeCell ref="E49:F49"/>
    <mergeCell ref="G49:H49"/>
    <mergeCell ref="I49:J49"/>
    <mergeCell ref="L45:M45"/>
    <mergeCell ref="O45:P45"/>
    <mergeCell ref="Q48:R48"/>
    <mergeCell ref="S48:T48"/>
    <mergeCell ref="L48:M48"/>
    <mergeCell ref="O48:P48"/>
    <mergeCell ref="C45:D45"/>
    <mergeCell ref="E45:F45"/>
    <mergeCell ref="G45:H45"/>
    <mergeCell ref="I45:J45"/>
    <mergeCell ref="Q45:R45"/>
    <mergeCell ref="S45:T45"/>
    <mergeCell ref="C46:D46"/>
    <mergeCell ref="E46:F46"/>
    <mergeCell ref="G46:H46"/>
    <mergeCell ref="I46:J46"/>
    <mergeCell ref="L46:M46"/>
    <mergeCell ref="O46:P46"/>
    <mergeCell ref="Q46:R46"/>
    <mergeCell ref="S46:T46"/>
    <mergeCell ref="Q47:R47"/>
    <mergeCell ref="S47:T47"/>
    <mergeCell ref="C47:D47"/>
    <mergeCell ref="E47:F47"/>
    <mergeCell ref="G47:H47"/>
    <mergeCell ref="I47:J47"/>
    <mergeCell ref="L47:M47"/>
    <mergeCell ref="O47:P47"/>
    <mergeCell ref="S44:T44"/>
    <mergeCell ref="E43:F43"/>
    <mergeCell ref="G43:H43"/>
    <mergeCell ref="I43:J43"/>
    <mergeCell ref="L43:M43"/>
    <mergeCell ref="O43:P43"/>
    <mergeCell ref="Q43:R43"/>
    <mergeCell ref="I44:J44"/>
    <mergeCell ref="L44:M44"/>
    <mergeCell ref="O44:P44"/>
    <mergeCell ref="Q44:R44"/>
    <mergeCell ref="B9:T9"/>
    <mergeCell ref="B10:T10"/>
    <mergeCell ref="B17:T17"/>
    <mergeCell ref="A42:A53"/>
    <mergeCell ref="B42:B43"/>
    <mergeCell ref="C42:F42"/>
    <mergeCell ref="G42:J42"/>
    <mergeCell ref="K42:M42"/>
    <mergeCell ref="N42:P42"/>
    <mergeCell ref="Q42:T42"/>
    <mergeCell ref="B13:T13"/>
    <mergeCell ref="B14:T14"/>
    <mergeCell ref="B15:T15"/>
    <mergeCell ref="S20:T20"/>
    <mergeCell ref="K20:L20"/>
    <mergeCell ref="M20:N20"/>
    <mergeCell ref="O20:P20"/>
    <mergeCell ref="Q20:R20"/>
    <mergeCell ref="B16:T16"/>
    <mergeCell ref="B18:T18"/>
    <mergeCell ref="F1:T1"/>
    <mergeCell ref="A3:T3"/>
    <mergeCell ref="B11:T11"/>
    <mergeCell ref="B12:T12"/>
    <mergeCell ref="B4:T4"/>
    <mergeCell ref="B5:T5"/>
    <mergeCell ref="A6:A10"/>
    <mergeCell ref="B6:T6"/>
    <mergeCell ref="B7:T7"/>
    <mergeCell ref="B8:T8"/>
    <mergeCell ref="B34:J34"/>
    <mergeCell ref="A29:T29"/>
    <mergeCell ref="A27:A28"/>
    <mergeCell ref="B27:B28"/>
    <mergeCell ref="K27:L27"/>
    <mergeCell ref="M27:N27"/>
    <mergeCell ref="O27:P27"/>
    <mergeCell ref="Q27:R27"/>
    <mergeCell ref="S27:T27"/>
    <mergeCell ref="E27:F27"/>
    <mergeCell ref="G27:H27"/>
    <mergeCell ref="I27:J27"/>
    <mergeCell ref="A33:T33"/>
    <mergeCell ref="A31:T31"/>
    <mergeCell ref="A35:T35"/>
    <mergeCell ref="A22:T22"/>
    <mergeCell ref="A20:A21"/>
    <mergeCell ref="B20:B21"/>
    <mergeCell ref="C20:D20"/>
    <mergeCell ref="E20:F20"/>
    <mergeCell ref="G20:H20"/>
    <mergeCell ref="I20:J20"/>
    <mergeCell ref="C27:D27"/>
    <mergeCell ref="B40:J40"/>
    <mergeCell ref="B39:J39"/>
    <mergeCell ref="A71:T71"/>
    <mergeCell ref="A69:T69"/>
    <mergeCell ref="B41:J41"/>
    <mergeCell ref="C43:D43"/>
    <mergeCell ref="S43:T43"/>
    <mergeCell ref="C44:D44"/>
    <mergeCell ref="E44:F44"/>
    <mergeCell ref="G44:H44"/>
  </mergeCells>
  <printOptions/>
  <pageMargins left="0.1968503937007874" right="0.1968503937007874" top="0.6299212598425197" bottom="0.1968503937007874" header="0.11811023622047245" footer="0.1181102362204724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2022-09-27T10:29:41Z</dcterms:modified>
  <cp:category/>
  <cp:version/>
  <cp:contentType/>
  <cp:contentStatus/>
</cp:coreProperties>
</file>