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2"/>
  </sheets>
  <definedNames>
    <definedName name="Print_Titles" localSheetId="0">'Лист1'!$A$17:$XFD$19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tc={00B20034-00A9-4E72-AC28-00210085004C}</author>
    <author>tc={00210094-0087-4DFE-B74E-007800C7007A}</author>
    <author>tc={0098004E-00D3-47E1-AE2F-002D0060009C}</author>
    <author>tc={00D300F8-0031-4BBA-8968-00E00046008B}</author>
    <author>tc={00B7001B-0047-4D7D-8581-00E400310035}</author>
    <author>tc={00C800B6-0042-4CEF-8060-00C300210019}</author>
    <author>tc={00B200B9-0050-4D2C-A6D2-00B700D500CD}</author>
    <author>tc={00C2008C-0025-4C23-B208-003100530079}</author>
    <author>tc={006C0088-0079-4A17-B515-00540065005C}</author>
    <author>tc={00080026-008C-4CA3-B17C-00AA003C0018}</author>
    <author>tc={00C5007A-0086-411E-BA73-007900170044}</author>
    <author>tc={001300C0-004F-40E5-ABF3-002900E9004F}</author>
    <author>tc={003000DB-00AC-4DC1-BF1E-0011008200B3}</author>
    <author>tc={00E90072-0096-4278-AB7B-00E900F60078}</author>
    <author>tc={00B2008B-00E0-4E7C-B0C6-007E006E0034}</author>
    <author>tc={002100CE-000B-4A11-8BFB-0003003A001D}</author>
    <author>tc={004600D1-00F6-48D7-BD4D-001900BF0042}</author>
    <author>tc={00DE008A-0007-4738-82C5-003F00DF00C5}</author>
    <author>tc={00C900E2-00A4-4EF0-AB46-00A9004300DA}</author>
    <author>tc={003B00E5-00A4-4053-A612-00EC000E0093}</author>
    <author>tc={009C009E-00F3-436E-A323-005E00960073}</author>
    <author>tc={00B0004D-00FC-4146-82A0-00C80016003C}</author>
    <author>tc={00630023-002F-4E37-8B96-00A5009200C2}</author>
    <author>tc={004300C6-007E-416F-A975-00A6004E0070}</author>
  </authors>
  <commentList>
    <comment ref="C341" authorId="0" xr:uid="{00B20034-00A9-4E72-AC28-00210085004C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67" authorId="1" xr:uid="{00210094-0087-4DFE-B74E-007800C7007A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I362" authorId="2" xr:uid="{0098004E-00D3-47E1-AE2F-002D0060009C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C80" authorId="3" xr:uid="{00D300F8-0031-4BBA-8968-00E00046008B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C93" authorId="4" xr:uid="{00B7001B-0047-4D7D-8581-00E400310035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C281" authorId="5" xr:uid="{00C800B6-0042-4CEF-8060-00C300210019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269" authorId="6" xr:uid="{00B200B9-0050-4D2C-A6D2-00B700D500CD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234" authorId="7" xr:uid="{00C2008C-0025-4C23-B208-003100530079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102" authorId="8" xr:uid="{006C0088-0079-4A17-B515-00540065005C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117" authorId="9" xr:uid="{00080026-008C-4CA3-B17C-00AA003C0018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смр,
</t>
        </r>
      </text>
    </comment>
    <comment ref="C305" authorId="10" xr:uid="{00C5007A-0086-411E-BA73-007900170044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329" authorId="11" xr:uid="{001300C0-004F-40E5-ABF3-002900E9004F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I208" authorId="12" xr:uid="{003000DB-00AC-4DC1-BF1E-0011008200B3}">
      <text>
        <r>
          <rPr>
            <b/>
            <sz val="9"/>
            <rFont val="Tahoma"/>
          </rPr>
          <t>Natasha:</t>
        </r>
        <r>
          <rPr>
            <sz val="9"/>
            <rFont val="Tahoma"/>
          </rPr>
          <t xml:space="preserve">
ПИР
</t>
        </r>
      </text>
    </comment>
    <comment ref="C221" authorId="13" xr:uid="{00E90072-0096-4278-AB7B-00E900F60078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C260" authorId="14" xr:uid="{00B2008B-00E0-4E7C-B0C6-007E006E0034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C355" authorId="15" xr:uid="{002100CE-000B-4A11-8BFB-0003003A001D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C293" authorId="16" xr:uid="{004600D1-00F6-48D7-BD4D-001900BF0042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317" authorId="17" xr:uid="{00DE008A-0007-4738-82C5-003F00DF00C5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C94" authorId="18" xr:uid="{00C900E2-00A4-4EF0-AB46-00A9004300DA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I358" authorId="19" xr:uid="{003B00E5-00A4-4053-A612-00EC000E0093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
</t>
        </r>
      </text>
    </comment>
    <comment ref="I323" authorId="20" xr:uid="{009C009E-00F3-436E-A323-005E00960073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пир
</t>
        </r>
      </text>
    </comment>
    <comment ref="G156" authorId="21" xr:uid="{00B0004D-00FC-4146-82A0-00C80016003C}">
      <text>
        <r>
          <rPr>
            <b/>
            <sz val="9"/>
            <rFont val="Tahoma"/>
          </rPr>
          <t>natasha:</t>
        </r>
        <r>
          <rPr>
            <sz val="9"/>
            <rFont val="Tahoma"/>
          </rPr>
          <t xml:space="preserve">
согласно бюджетной заявки
</t>
        </r>
      </text>
    </comment>
    <comment ref="C129" authorId="22" xr:uid="{00630023-002F-4E37-8B96-00A5009200C2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смр,
</t>
        </r>
      </text>
    </comment>
    <comment ref="I219" authorId="23" xr:uid="{004300C6-007E-416F-A975-00A6004E0070}">
      <text>
        <r>
          <rPr>
            <b/>
            <sz val="9"/>
            <rFont val="Tahoma"/>
          </rPr>
          <t>Natasha:</t>
        </r>
        <r>
          <rPr>
            <sz val="9"/>
            <rFont val="Tahoma"/>
          </rPr>
          <t xml:space="preserve">
ПИР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<sst xmlns="http://schemas.openxmlformats.org/spreadsheetml/2006/main" count="130" uniqueCount="130">
  <si>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Приложение 12
к постановлению
администрации Города Томска от    №
</t>
  </si>
  <si>
    <t xml:space="preserve">к постановлению администрации</t>
  </si>
  <si>
    <t xml:space="preserve">Города Томска от 01.03.2023 №  164         </t>
  </si>
  <si>
    <t xml:space="preserve">Приложение 2 к подпрограмме 4 
«Строительство, реконструкция, капитальный ремонт объектов культуры»
</t>
  </si>
  <si>
    <r>
      <t xml:space="preserve"> </t>
    </r>
    <r>
      <rPr>
        <sz val="10"/>
        <rFont val="Times New Roman"/>
      </rPr>
      <t xml:space="preserve">муниципальной программы </t>
    </r>
  </si>
  <si>
    <t xml:space="preserve">«Развитие культуры и туризма»  муниципального образования «Город Томск»</t>
  </si>
  <si>
    <t xml:space="preserve">на 2015-2025 годы</t>
  </si>
  <si>
    <t xml:space="preserve">ПЕРЕЧЕНЬ МЕРОПРИЯТИЙ И РЕСУРСНОЕ ОБЕСПЕЧЕНИЕ ПОДПРОГРАММЫ 4</t>
  </si>
  <si>
    <t xml:space="preserve">«СТРОИТЕЛЬСТВО, РЕКОНСТРУКЦИЯ, КАПИТАЛЬНЫЙ РЕМОНТ ОБЪЕКТОВ КУЛЬТУРЫ»</t>
  </si>
  <si>
    <t>№</t>
  </si>
  <si>
    <t xml:space="preserve">Наименования целей, задач, ведомственных целевых программ, мероприятий  подпрограммы</t>
  </si>
  <si>
    <t xml:space="preserve">Код бюджетной классификации (КЦСР, КВР)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</si>
  <si>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</si>
  <si>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</si>
  <si>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</si>
  <si>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(тыс. руб.)</t>
  </si>
  <si>
    <t xml:space="preserve">В том числе, за счет средств</t>
  </si>
  <si>
    <t xml:space="preserve">Ответственный исполнитель, 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</si>
  <si>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</si>
  <si>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</si>
  <si>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</si>
  <si>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</si>
  <si>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</si>
  <si>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</si>
  <si>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</si>
  <si>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rFont val="Times New Roman"/>
      </rPr>
      <t xml:space="preserve"> Развитие инфраструктуры учреждений культуры.</t>
    </r>
  </si>
  <si>
    <t xml:space="preserve">Укрупненное (основное) мероприятие «Обеспечение безопасных и комфортных условий в муниципальных учреждениях культуры»(решается в рамках задачи 1.1)</t>
  </si>
  <si>
    <t>всего</t>
  </si>
  <si>
    <t>ДКС</t>
  </si>
  <si>
    <t xml:space="preserve">КЦСР 0342032
 КВР  243</t>
  </si>
  <si>
    <t xml:space="preserve">2015 год</t>
  </si>
  <si>
    <t xml:space="preserve">КЦСР 0340100000
  КВР  000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</si>
  <si>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</si>
  <si>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</si>
  <si>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</si>
  <si>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</si>
  <si>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</si>
  <si>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</si>
  <si>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Б                                  финансируется из бюджета муниципального образования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</si>
  <si>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</si>
  <si>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</si>
  <si>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</si>
  <si>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</si>
  <si>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Укрупненное (основное) мероприятие «Повышение уровня обеспеченности населения учреждениями культуры.»(решается в рамках задачи 1.2)</t>
  </si>
  <si>
    <t xml:space="preserve">С 01.01.2018 года мероприятие не реализуется</t>
  </si>
  <si>
    <t xml:space="preserve"> Задача 1.1.</t>
  </si>
  <si>
    <t xml:space="preserve">Обеспечение безопасных и комфортных условий в муниципальных учреждениях культуры.</t>
  </si>
  <si>
    <t xml:space="preserve">КЦСР 0340100000,  КВР  000</t>
  </si>
  <si>
    <t xml:space="preserve">1.1.1. Капитальный ремонт учреждений  культуры:</t>
  </si>
  <si>
    <t xml:space="preserve"> МБОУДО «Детская школа искусств № 1 имени А.Г. Рубинштейна»</t>
  </si>
  <si>
    <t xml:space="preserve">КЦСР 0340120320, КВР  243</t>
  </si>
  <si>
    <t xml:space="preserve">Капитальный  ремонт крыши МБОУДО «Детская школа искусств № 1 имени А.Г. Рубинштейна»</t>
  </si>
  <si>
    <t xml:space="preserve">Капитальный  ремонт фасада МБОУДО «Детская школа искусств № 1 имени А.Г. Рубинштейна» (г. Томск, пр.Ленина, 76)</t>
  </si>
  <si>
    <t xml:space="preserve">МБОУДО «Детская музыкальная школа № 2», МАОУДО «Детская художественная школа  №1»</t>
  </si>
  <si>
    <t xml:space="preserve">КЦСР 0342032,
 КВР  243</t>
  </si>
  <si>
    <t xml:space="preserve">Капитальный ремонт фасада МБОУДО «Детская музыкальная школа № 2», МАОУДО «Детская художественная школа  №1» (г. Томск, пр.Ленина, 42)</t>
  </si>
  <si>
    <t xml:space="preserve">КЦСР 0340120320, 
КВР  243</t>
  </si>
  <si>
    <t xml:space="preserve">Капитальный ремонт кровли МАОУ ДО «Детская школа искусств № 3» по адресу: г. Томск, ул. Иркутский тракт, 194/1</t>
  </si>
  <si>
    <t xml:space="preserve">Капитальный ремонт фасада МАУ «Музей истории Томска» по адресу: г. Томск, ул. Р. Люксембург, 8</t>
  </si>
  <si>
    <t xml:space="preserve">Капитальный ремонт подвальных помещений здания, АПС и СОУЭ МАУ «Музей истории Томска» по адресу: г. Томск, ул. Р. Люксембург, 8</t>
  </si>
  <si>
    <t xml:space="preserve">Капитальный ремонт  МБОУДО «Детская музыкальная школа № 2" Города Томска и МАОУДО "Детская художественная школа № 1" Города Томска  по адресу: г. Томск, пр. Ленина, 42 (ПСД)</t>
  </si>
  <si>
    <t>III</t>
  </si>
  <si>
    <t xml:space="preserve">Б                    </t>
  </si>
  <si>
    <t xml:space="preserve">Капитальный ремонт фасада МАУ «Музей истории Томска» по адресу: г. Томск, ул. Бакунина, 3</t>
  </si>
  <si>
    <t xml:space="preserve">Капитальный ремонт подвала МАУ «ДК «КТО» по адресу: г. Томск, д. Лоскутово, ул. Ленина, 29</t>
  </si>
  <si>
    <t xml:space="preserve">Капитальный ремонт МАУ «ДК «КТО» по адресу: г. Томск, ул. Гагарина, 38</t>
  </si>
  <si>
    <t xml:space="preserve">Капитальный ремонт МАУ«  Зрелищный центр «Аэлита» 
(г.Томск, ул. Ленина, 78, 78/1)
</t>
  </si>
  <si>
    <t xml:space="preserve">Капитальный ремонт МАУ «Зрелищный центр «Аэлита» (с. Тимирязевское, ул. Комсомольская,1)</t>
  </si>
  <si>
    <t xml:space="preserve">МАУ «Дом культуры  «Маяк»</t>
  </si>
  <si>
    <t>II</t>
  </si>
  <si>
    <t xml:space="preserve">Б                                  </t>
  </si>
  <si>
    <t xml:space="preserve">Капитальный ремонт кровли МАУ«ДК «Маяк»  по адресу: г. Томск, ул. Иркутский тракт, 86/1</t>
  </si>
  <si>
    <t xml:space="preserve">Капитальный  ремонт фасада МАУ «ДК  «Маяк», расположенного по адресу: г. Томск, Иркутский тракт, 86/1</t>
  </si>
  <si>
    <t xml:space="preserve">КЦСР 0340120320,
 КВР  243</t>
  </si>
  <si>
    <t xml:space="preserve">МАУ МИБС МБ «Южная»</t>
  </si>
  <si>
    <t xml:space="preserve">МАУ МИБС МБ «Кольцевая»</t>
  </si>
  <si>
    <t xml:space="preserve">МАУ МИБС МБ «Дом семьи»</t>
  </si>
  <si>
    <t xml:space="preserve">МАУ МИБС МБ «Лада» </t>
  </si>
  <si>
    <t xml:space="preserve">Капитальный ремонт здания МАУ «ДК «Томский перекресток» по адресу: г. Томск, ул. Баумана, 20</t>
  </si>
  <si>
    <t>Б</t>
  </si>
  <si>
    <t>-</t>
  </si>
  <si>
    <t xml:space="preserve">Капитальный ремонт фасада и зала МАУ «ДК «Светлый»  по адресу: г. Томск, п. Светлый, 25</t>
  </si>
  <si>
    <t xml:space="preserve">МАУ МИБС МБ «Сибирская»</t>
  </si>
  <si>
    <t xml:space="preserve">Здание, расположенное по адресу: г. Томск, ул. Гагарина, 38 </t>
  </si>
  <si>
    <t xml:space="preserve"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</si>
  <si>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УК</t>
  </si>
  <si>
    <t xml:space="preserve">1.1.3. Обмерно-обследовательские работы</t>
  </si>
  <si>
    <t xml:space="preserve">КЦСР 03 4 01 99990
 КВР  240</t>
  </si>
  <si>
    <t xml:space="preserve">МБОУДО «Детская музыкальная школа № 2» Города Томска и МАОУДО «Детская художественная школа № 1» Города Томска по адресу: г. Томск, пр. Ленина, 42
</t>
  </si>
  <si>
    <t xml:space="preserve">КЦСР 03 4 01 99990             КВР  240</t>
  </si>
  <si>
    <r>
      <t>МАУ</t>
    </r>
    <r>
      <rPr>
        <b/>
        <sz val="10"/>
        <rFont val="Times New Roman"/>
      </rPr>
      <t>«</t>
    </r>
    <r>
      <rPr>
        <sz val="10"/>
        <rFont val="Times New Roman"/>
      </rPr>
      <t xml:space="preserve"> ДК «Томский перекресток»   по адресу: г. Томск, ул. Баумана,20</t>
    </r>
  </si>
  <si>
    <t xml:space="preserve">МБОУДО «Детская школа искусств № 1  имени А.Г. Рубинштейна»  г. Томска по адресу: г. Томск, пр-кт. Ленина. 76 </t>
  </si>
  <si>
    <t xml:space="preserve">1.1.4.Реконструкция объектов учреждений  культуры:</t>
  </si>
  <si>
    <t>I</t>
  </si>
  <si>
    <t xml:space="preserve">Недостижение показателей национального и регионального проекта</t>
  </si>
  <si>
    <t xml:space="preserve">Реконструкция здания МАУ «ДК «Томский перекресток» по адресу: г. Томск, ул. Баумана,20 (ПИР)</t>
  </si>
  <si>
    <t xml:space="preserve"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</si>
  <si>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 xml:space="preserve">МАОУДО «Детская школа искусств № 3»  по адресу: г. Томск, ул. Иркутский тракт, 194/1</t>
  </si>
  <si>
    <t xml:space="preserve">МАОУДО «Детская школа искусств № 3» по адресу: г. Томск, ул. Лазарева, 36</t>
  </si>
  <si>
    <t xml:space="preserve">МАУДО  «Детская школа искусств № 3» по адресу: г. Томск, ул. Грузинская, 19</t>
  </si>
  <si>
    <t xml:space="preserve">МБОУДО «Детская школа искусств № 1 имени А.Г. Рубинштейна» по адресу: г. Томск, пр. Ленина, 76</t>
  </si>
  <si>
    <t xml:space="preserve">МБОУДО «Детская музыкальная школа № 2» по адресу: г. Томск, пр. Ленина, 42</t>
  </si>
  <si>
    <t xml:space="preserve">МБОУДО «Детская музыкальная школа № 4» по адресу: г. Томск, ул. Интернационалистов, 11</t>
  </si>
  <si>
    <t xml:space="preserve"> МБОУДО «Детская школа искусств № 5» по адресу: г. Томск, ул. Котовского, 4</t>
  </si>
  <si>
    <t xml:space="preserve">МБОУДО «Детская школа искусств № 5» по адресу: г. Томск, с. Тимирярзевское, ул. Школьная, 38</t>
  </si>
  <si>
    <t xml:space="preserve">МБОУДО «Детская школа искусств № 5» по адресу: г. Томск, с. Тимирярзевское, ул. Школьная, 13</t>
  </si>
  <si>
    <t xml:space="preserve">МБОУДО «Детская школа искусств № 8» по адресу: г. Томск, д. Лоскутово, ул. Ленина, 27</t>
  </si>
  <si>
    <t xml:space="preserve">МАОУДО «Детская художественная школа № 2» по адресу: г. Томск, ул. Красноармейская, 119</t>
  </si>
  <si>
    <t xml:space="preserve">МАУ «Дом культуры «Светлый» по адресу: г. Томск, пос. Светлый, 25</t>
  </si>
  <si>
    <t xml:space="preserve">МАУ «Дворец культуры «Концертно-театральное объединение» по адресу: г. Томск, ул. Гагарина, 38</t>
  </si>
  <si>
    <t xml:space="preserve">МАУ «Дом культуры «Маяк» по адресу: г. Томск, Иркутский тракт, 86/1</t>
  </si>
  <si>
    <t xml:space="preserve">МАУ «Зрелищный центр «Аэлита» (Дом культуры «Тимирязевский») по адресу: г. Томск, с. Тимирязевское, ул. Путевая, 1</t>
  </si>
  <si>
    <t xml:space="preserve">МАУ «Дом культуры «Маяк» по адресу: г. Томск, ул. Иркутский тракт, 80/1</t>
  </si>
  <si>
    <t xml:space="preserve">МАУ «Дворец культуры «Концертно-театральное объединение» (Дом культуры «Настроение») по адресу: г. Томск, д. Лоскутово, ул. Ленина, 29 </t>
  </si>
  <si>
    <t xml:space="preserve">МАУ «Дворец культуры «Концертно-театральное объединение» по адресу: г. Томск, ул. Московский тракт, 19/1</t>
  </si>
  <si>
    <t xml:space="preserve">МАУ «Дворец культуры «Концертно-театральное объединение» по адресу: г. Томск, пр. Комсомольский, 66</t>
  </si>
  <si>
    <t xml:space="preserve">МАУ «Музей истории Томска» по адресу: г. Томк, ул. Бакунина, 3</t>
  </si>
  <si>
    <t xml:space="preserve">МАУ «МИБС»  МБ «Кольцевая» по адресу: г. Томск. ул. Кольцевой проезд, 12а</t>
  </si>
  <si>
    <t xml:space="preserve">МАУ «МИБС» МБ «Русь» по адресу: г. Томск, ул. Баумана, 20</t>
  </si>
  <si>
    <t xml:space="preserve">МАУ «МИБС» МБ «Сибирская» по адресу: г. Томск, ул. Колхозная, 9/1</t>
  </si>
  <si>
    <t xml:space="preserve">МАУ «МИБС» МБ «Центральная» по адресу: г. Томск. ул. Красноармейская, 119</t>
  </si>
  <si>
    <t xml:space="preserve">МБУ «Централизованная бухгалтерия управления культуры администрации Города Томска» по адресу: г. Томск, пр. Ленина, 61</t>
  </si>
  <si>
    <t xml:space="preserve">МАУ «Музей истории Томска» по адресу: г. Томск, ул. Р. Люксембург, 8</t>
  </si>
  <si>
    <t xml:space="preserve">Задача  1.2.</t>
  </si>
  <si>
    <t xml:space="preserve">Повышение уровня обеспеченности населения учреждениями культуры.</t>
  </si>
  <si>
    <t xml:space="preserve">1.2.1.Строительство  объектов культуры:</t>
  </si>
  <si>
    <t xml:space="preserve"> Строительство МКОЦ «Степановский»</t>
  </si>
  <si>
    <t xml:space="preserve">Строительство МКОЦ «Зелёные горки»</t>
  </si>
  <si>
    <t xml:space="preserve">Строительство городского Дома культуры</t>
  </si>
  <si>
    <t xml:space="preserve">Итого по Подпрограмме  4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</si>
</sst>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_-* #,##0.0_р_._-;\-* #,##0.0_р_._-;_-* &quot;-&quot;?_р_._-;_-@_-"/>
    <numFmt numFmtId="165" formatCode="_-* #,##0.0\ _₽_-;\-* #,##0.0\ _₽_-;_-* &quot;-&quot;?\ _₽_-;_-@_-"/>
  </numFmts>
  <fonts count="24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color indexed="64"/>
      <sz val="12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sz val="12.000000"/>
    </font>
    <font>
      <name val="Times New Roman"/>
      <b/>
      <sz val="12.000000"/>
    </font>
    <font>
      <name val="Times New Roman"/>
      <sz val="10.000000"/>
    </font>
    <font>
      <name val="Times New Roman"/>
      <b/>
      <sz val="10.000000"/>
    </font>
    <font>
      <name val="Times New Roman"/>
      <i/>
      <sz val="10.000000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160" applyNumberFormat="1" applyFont="1" applyFill="1" applyBorder="1"/>
    <xf fontId="6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6" fillId="31" borderId="8" numFmtId="0" applyNumberFormat="1" applyFont="1" applyFill="1" applyBorder="1"/>
    <xf fontId="6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6" fillId="0" borderId="0" numFmtId="162" applyNumberFormat="1" applyFont="1" applyFill="1" applyBorder="1"/>
    <xf fontId="6" fillId="0" borderId="0" numFmtId="163" applyNumberFormat="1" applyFont="1" applyFill="1" applyBorder="1"/>
    <xf fontId="18" fillId="32" borderId="0" numFmtId="0" applyNumberFormat="1" applyFont="1" applyFill="1" applyBorder="1"/>
  </cellStyleXfs>
  <cellXfs count="81">
    <xf fontId="0" fillId="0" borderId="0" numFmtId="0" xfId="0"/>
    <xf fontId="19" fillId="33" borderId="0" numFmtId="0" xfId="0" applyFont="1" applyFill="1"/>
    <xf fontId="19" fillId="33" borderId="0" numFmtId="0" xfId="0" applyFont="1" applyFill="1" applyAlignment="1">
      <alignment horizontal="left"/>
    </xf>
    <xf fontId="19" fillId="33" borderId="0" numFmtId="0" xfId="0" applyFont="1" applyFill="1" applyAlignment="1">
      <alignment horizontal="center" vertical="center"/>
    </xf>
    <xf fontId="20" fillId="33" borderId="0" numFmtId="0" xfId="0" applyFont="1" applyFill="1" applyAlignment="1">
      <alignment horizontal="center" vertical="center"/>
    </xf>
    <xf fontId="19" fillId="33" borderId="0" numFmtId="0" xfId="0" applyFont="1" applyFill="1" applyAlignment="1">
      <alignment horizontal="right" wrapText="1"/>
    </xf>
    <xf fontId="19" fillId="33" borderId="0" numFmtId="0" xfId="0" applyFont="1" applyFill="1" applyAlignment="1">
      <alignment horizontal="right"/>
    </xf>
    <xf fontId="21" fillId="33" borderId="0" numFmtId="49" xfId="0" applyNumberFormat="1" applyFont="1" applyFill="1" applyAlignment="1">
      <alignment horizontal="right" wrapText="1"/>
    </xf>
    <xf fontId="19" fillId="33" borderId="0" numFmtId="49" xfId="0" applyNumberFormat="1" applyFont="1" applyFill="1" applyAlignment="1">
      <alignment horizontal="right"/>
    </xf>
    <xf fontId="21" fillId="33" borderId="0" numFmtId="49" xfId="0" applyNumberFormat="1" applyFont="1" applyFill="1" applyAlignment="1">
      <alignment horizontal="right"/>
    </xf>
    <xf fontId="21" fillId="33" borderId="0" numFmtId="0" xfId="0" applyFont="1" applyFill="1" applyAlignment="1">
      <alignment horizontal="center"/>
    </xf>
    <xf fontId="21" fillId="33" borderId="10" numFmtId="0" xfId="0" applyFont="1" applyFill="1" applyBorder="1" applyAlignment="1">
      <alignment horizontal="center" vertical="center" wrapText="1"/>
    </xf>
    <xf fontId="21" fillId="33" borderId="11" numFmtId="0" xfId="0" applyFont="1" applyFill="1" applyBorder="1" applyAlignment="1">
      <alignment horizontal="center" vertical="center" wrapText="1"/>
    </xf>
    <xf fontId="22" fillId="33" borderId="10" numFmtId="0" xfId="0" applyFont="1" applyFill="1" applyBorder="1" applyAlignment="1">
      <alignment horizontal="center" vertical="center" wrapText="1"/>
    </xf>
    <xf fontId="19" fillId="33" borderId="10" numFmtId="0" xfId="0" applyFont="1" applyFill="1" applyBorder="1"/>
    <xf fontId="21" fillId="33" borderId="12" numFmtId="0" xfId="0" applyFont="1" applyFill="1" applyBorder="1" applyAlignment="1">
      <alignment horizontal="center" vertical="center" wrapText="1"/>
    </xf>
    <xf fontId="21" fillId="33" borderId="13" numFmtId="0" xfId="0" applyFont="1" applyFill="1" applyBorder="1" applyAlignment="1">
      <alignment horizontal="center" vertical="center" wrapText="1"/>
    </xf>
    <xf fontId="23" fillId="33" borderId="10" numFmtId="0" xfId="0" applyFont="1" applyFill="1" applyBorder="1" applyAlignment="1">
      <alignment horizontal="left" vertical="top" wrapText="1"/>
    </xf>
    <xf fontId="23" fillId="33" borderId="14" numFmtId="0" xfId="0" applyFont="1" applyFill="1" applyBorder="1" applyAlignment="1">
      <alignment horizontal="left" vertical="center" wrapText="1"/>
    </xf>
    <xf fontId="23" fillId="33" borderId="15" numFmtId="0" xfId="0" applyFont="1" applyFill="1" applyBorder="1" applyAlignment="1">
      <alignment horizontal="left" vertical="center" wrapText="1"/>
    </xf>
    <xf fontId="23" fillId="33" borderId="16" numFmtId="0" xfId="0" applyFont="1" applyFill="1" applyBorder="1" applyAlignment="1">
      <alignment horizontal="left" vertical="center" wrapText="1"/>
    </xf>
    <xf fontId="22" fillId="33" borderId="17" numFmtId="0" xfId="0" applyFont="1" applyFill="1" applyBorder="1" applyAlignment="1">
      <alignment vertical="center" wrapText="1"/>
    </xf>
    <xf fontId="20" fillId="33" borderId="0" numFmtId="0" xfId="0" applyFont="1" applyFill="1"/>
    <xf fontId="23" fillId="33" borderId="11" numFmtId="0" xfId="0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center" vertical="center" wrapText="1"/>
    </xf>
    <xf fontId="22" fillId="33" borderId="10" numFmtId="164" xfId="0" applyNumberFormat="1" applyFont="1" applyFill="1" applyBorder="1" applyAlignment="1">
      <alignment horizontal="center" vertical="center" wrapText="1"/>
    </xf>
    <xf fontId="21" fillId="33" borderId="11" numFmtId="0" xfId="0" applyFont="1" applyFill="1" applyBorder="1" applyAlignment="1">
      <alignment horizontal="center" textRotation="90" vertical="center" wrapText="1"/>
    </xf>
    <xf fontId="23" fillId="33" borderId="12" numFmtId="0" xfId="0" applyFont="1" applyFill="1" applyBorder="1" applyAlignment="1">
      <alignment horizontal="center" vertical="center" wrapText="1"/>
    </xf>
    <xf fontId="22" fillId="33" borderId="12" numFmtId="0" xfId="0" applyFont="1" applyFill="1" applyBorder="1" applyAlignment="1">
      <alignment horizontal="center" vertical="center" wrapText="1"/>
    </xf>
    <xf fontId="21" fillId="33" borderId="12" numFmtId="0" xfId="0" applyFont="1" applyFill="1" applyBorder="1" applyAlignment="1">
      <alignment horizontal="center" textRotation="90" vertical="center" wrapText="1"/>
    </xf>
    <xf fontId="22" fillId="33" borderId="12" numFmtId="0" xfId="0" applyFont="1" applyFill="1" applyBorder="1" applyAlignment="1">
      <alignment vertical="center" wrapText="1"/>
    </xf>
    <xf fontId="23" fillId="33" borderId="13" numFmtId="0" xfId="0" applyFont="1" applyFill="1" applyBorder="1" applyAlignment="1">
      <alignment horizontal="center" vertical="center" wrapText="1"/>
    </xf>
    <xf fontId="22" fillId="33" borderId="13" numFmtId="0" xfId="0" applyFont="1" applyFill="1" applyBorder="1" applyAlignment="1">
      <alignment horizontal="center" vertical="center" wrapText="1"/>
    </xf>
    <xf fontId="22" fillId="33" borderId="13" numFmtId="0" xfId="0" applyFont="1" applyFill="1" applyBorder="1" applyAlignment="1">
      <alignment vertical="center" wrapText="1"/>
    </xf>
    <xf fontId="22" fillId="33" borderId="14" numFmtId="164" xfId="0" applyNumberFormat="1" applyFont="1" applyFill="1" applyBorder="1" applyAlignment="1">
      <alignment horizontal="center" vertical="center" wrapText="1"/>
    </xf>
    <xf fontId="22" fillId="33" borderId="15" numFmtId="164" xfId="0" applyNumberFormat="1" applyFont="1" applyFill="1" applyBorder="1" applyAlignment="1">
      <alignment horizontal="center" vertical="center" wrapText="1"/>
    </xf>
    <xf fontId="22" fillId="33" borderId="16" numFmtId="164" xfId="0" applyNumberFormat="1" applyFont="1" applyFill="1" applyBorder="1" applyAlignment="1">
      <alignment horizontal="center" vertical="center" wrapText="1"/>
    </xf>
    <xf fontId="22" fillId="33" borderId="10" numFmtId="0" xfId="0" applyFont="1" applyFill="1" applyBorder="1" applyAlignment="1">
      <alignment horizontal="left" vertical="center" wrapText="1"/>
    </xf>
    <xf fontId="22" fillId="33" borderId="10" numFmtId="0" xfId="0" applyFont="1" applyFill="1" applyBorder="1" applyAlignment="1">
      <alignment vertical="center" wrapText="1"/>
    </xf>
    <xf fontId="21" fillId="33" borderId="10" numFmtId="0" xfId="0" applyFont="1" applyFill="1" applyBorder="1" applyAlignment="1">
      <alignment horizontal="center" textRotation="90" vertical="center" wrapText="1"/>
    </xf>
    <xf fontId="20" fillId="33" borderId="10" numFmtId="0" xfId="0" applyFont="1" applyFill="1" applyBorder="1"/>
    <xf fontId="20" fillId="33" borderId="18" numFmtId="0" xfId="0" applyFont="1" applyFill="1" applyBorder="1" applyAlignment="1">
      <alignment horizontal="center"/>
    </xf>
    <xf fontId="20" fillId="33" borderId="19" numFmtId="0" xfId="0" applyFont="1" applyFill="1" applyBorder="1" applyAlignment="1">
      <alignment horizontal="center"/>
    </xf>
    <xf fontId="20" fillId="33" borderId="20" numFmtId="0" xfId="0" applyFont="1" applyFill="1" applyBorder="1" applyAlignment="1">
      <alignment horizontal="center"/>
    </xf>
    <xf fontId="22" fillId="33" borderId="11" numFmtId="0" xfId="0" applyFont="1" applyFill="1" applyBorder="1" applyAlignment="1">
      <alignment horizontal="left" vertical="center" wrapText="1"/>
    </xf>
    <xf fontId="22" fillId="33" borderId="12" numFmtId="0" xfId="0" applyFont="1" applyFill="1" applyBorder="1" applyAlignment="1">
      <alignment horizontal="left" vertical="center" wrapText="1"/>
    </xf>
    <xf fontId="22" fillId="33" borderId="10" numFmtId="165" xfId="0" applyNumberFormat="1" applyFont="1" applyFill="1" applyBorder="1" applyAlignment="1">
      <alignment horizontal="center" vertical="center" wrapText="1"/>
    </xf>
    <xf fontId="22" fillId="33" borderId="13" numFmtId="0" xfId="0" applyFont="1" applyFill="1" applyBorder="1" applyAlignment="1">
      <alignment horizontal="left" vertical="center" wrapText="1"/>
    </xf>
    <xf fontId="21" fillId="33" borderId="11" numFmtId="0" xfId="0" applyFont="1" applyFill="1" applyBorder="1" applyAlignment="1">
      <alignment horizontal="left" vertical="center" wrapText="1"/>
    </xf>
    <xf fontId="19" fillId="33" borderId="11" numFmtId="0" xfId="0" applyFont="1" applyFill="1" applyBorder="1" applyAlignment="1">
      <alignment horizontal="center"/>
    </xf>
    <xf fontId="21" fillId="33" borderId="17" numFmtId="0" xfId="0" applyFont="1" applyFill="1" applyBorder="1" applyAlignment="1">
      <alignment vertical="center" wrapText="1"/>
    </xf>
    <xf fontId="21" fillId="33" borderId="12" numFmtId="0" xfId="0" applyFont="1" applyFill="1" applyBorder="1" applyAlignment="1">
      <alignment horizontal="left" vertical="center" wrapText="1"/>
    </xf>
    <xf fontId="19" fillId="33" borderId="13" numFmtId="0" xfId="0" applyFont="1" applyFill="1" applyBorder="1" applyAlignment="1">
      <alignment horizontal="center"/>
    </xf>
    <xf fontId="21" fillId="33" borderId="10" numFmtId="164" xfId="0" applyNumberFormat="1" applyFont="1" applyFill="1" applyBorder="1" applyAlignment="1">
      <alignment horizontal="center" vertical="center" wrapText="1"/>
    </xf>
    <xf fontId="21" fillId="33" borderId="13" numFmtId="0" xfId="0" applyFont="1" applyFill="1" applyBorder="1" applyAlignment="1">
      <alignment horizontal="left" vertical="center" wrapText="1"/>
    </xf>
    <xf fontId="19" fillId="33" borderId="12" numFmtId="0" xfId="0" applyFont="1" applyFill="1" applyBorder="1" applyAlignment="1">
      <alignment horizontal="center"/>
    </xf>
    <xf fontId="21" fillId="33" borderId="12" numFmtId="0" xfId="0" applyFont="1" applyFill="1" applyBorder="1" applyAlignment="1">
      <alignment vertical="center" wrapText="1"/>
    </xf>
    <xf fontId="21" fillId="33" borderId="13" numFmtId="0" xfId="0" applyFont="1" applyFill="1" applyBorder="1" applyAlignment="1">
      <alignment vertical="center" wrapText="1"/>
    </xf>
    <xf fontId="21" fillId="33" borderId="18" numFmtId="0" xfId="0" applyFont="1" applyFill="1" applyBorder="1" applyAlignment="1">
      <alignment horizontal="left" vertical="center" wrapText="1"/>
    </xf>
    <xf fontId="21" fillId="33" borderId="21" numFmtId="0" xfId="0" applyFont="1" applyFill="1" applyBorder="1" applyAlignment="1">
      <alignment horizontal="center" vertical="center" wrapText="1"/>
    </xf>
    <xf fontId="21" fillId="33" borderId="19" numFmtId="0" xfId="0" applyFont="1" applyFill="1" applyBorder="1" applyAlignment="1">
      <alignment horizontal="left" vertical="center" wrapText="1"/>
    </xf>
    <xf fontId="21" fillId="33" borderId="17" numFmtId="0" xfId="0" applyFont="1" applyFill="1" applyBorder="1" applyAlignment="1">
      <alignment horizontal="center" vertical="center" wrapText="1"/>
    </xf>
    <xf fontId="21" fillId="33" borderId="10" numFmtId="0" xfId="0" applyFont="1" applyFill="1" applyBorder="1" applyAlignment="1">
      <alignment horizontal="left" vertical="center" wrapText="1"/>
    </xf>
    <xf fontId="21" fillId="33" borderId="11" numFmtId="0" xfId="0" applyFont="1" applyFill="1" applyBorder="1" applyAlignment="1">
      <alignment vertical="center" wrapText="1"/>
    </xf>
    <xf fontId="21" fillId="33" borderId="13" numFmtId="0" xfId="0" applyFont="1" applyFill="1" applyBorder="1" applyAlignment="1">
      <alignment horizontal="center" textRotation="90" vertical="center" wrapText="1"/>
    </xf>
    <xf fontId="21" fillId="33" borderId="10" numFmtId="0" xfId="0" applyFont="1" applyFill="1" applyBorder="1" applyAlignment="1">
      <alignment vertical="top" wrapText="1"/>
    </xf>
    <xf fontId="21" fillId="33" borderId="12" numFmtId="0" xfId="0" applyFont="1" applyFill="1" applyBorder="1" applyAlignment="1">
      <alignment vertical="top" wrapText="1"/>
    </xf>
    <xf fontId="21" fillId="33" borderId="13" numFmtId="0" xfId="0" applyFont="1" applyFill="1" applyBorder="1" applyAlignment="1">
      <alignment vertical="top" wrapText="1"/>
    </xf>
    <xf fontId="21" fillId="33" borderId="13" numFmtId="0" xfId="0" applyFont="1" applyFill="1" applyBorder="1" applyAlignment="1">
      <alignment textRotation="90" vertical="center" wrapText="1"/>
    </xf>
    <xf fontId="22" fillId="33" borderId="13" numFmtId="0" xfId="0" applyFont="1" applyFill="1" applyBorder="1" applyAlignment="1">
      <alignment textRotation="90" vertical="center" wrapText="1"/>
    </xf>
    <xf fontId="22" fillId="33" borderId="11" numFmtId="0" xfId="0" applyFont="1" applyFill="1" applyBorder="1" applyAlignment="1">
      <alignment horizontal="center" textRotation="90" vertical="center" wrapText="1"/>
    </xf>
    <xf fontId="22" fillId="33" borderId="12" numFmtId="0" xfId="0" applyFont="1" applyFill="1" applyBorder="1" applyAlignment="1">
      <alignment horizontal="center" textRotation="90" vertical="center" wrapText="1"/>
    </xf>
    <xf fontId="22" fillId="33" borderId="13" numFmtId="0" xfId="0" applyFont="1" applyFill="1" applyBorder="1" applyAlignment="1">
      <alignment horizontal="center" textRotation="90" vertical="center" wrapText="1"/>
    </xf>
    <xf fontId="21" fillId="33" borderId="12" numFmtId="0" xfId="0" applyFont="1" applyFill="1" applyBorder="1" applyAlignment="1">
      <alignment textRotation="90" vertical="center" wrapText="1"/>
    </xf>
    <xf fontId="22" fillId="33" borderId="18" numFmtId="0" xfId="0" applyFont="1" applyFill="1" applyBorder="1" applyAlignment="1">
      <alignment horizontal="center" vertical="center" wrapText="1"/>
    </xf>
    <xf fontId="22" fillId="33" borderId="21" numFmtId="0" xfId="0" applyFont="1" applyFill="1" applyBorder="1" applyAlignment="1">
      <alignment horizontal="center" vertical="center" wrapText="1"/>
    </xf>
    <xf fontId="22" fillId="33" borderId="19" numFmtId="0" xfId="0" applyFont="1" applyFill="1" applyBorder="1" applyAlignment="1">
      <alignment horizontal="center" vertical="center" wrapText="1"/>
    </xf>
    <xf fontId="22" fillId="33" borderId="17" numFmtId="0" xfId="0" applyFont="1" applyFill="1" applyBorder="1" applyAlignment="1">
      <alignment horizontal="center" vertical="center" wrapText="1"/>
    </xf>
    <xf fontId="22" fillId="33" borderId="20" numFmtId="0" xfId="0" applyFont="1" applyFill="1" applyBorder="1" applyAlignment="1">
      <alignment horizontal="center" vertical="center" wrapText="1"/>
    </xf>
    <xf fontId="22" fillId="33" borderId="22" numFmtId="0" xfId="0" applyFont="1" applyFill="1" applyBorder="1" applyAlignment="1">
      <alignment horizontal="center" vertical="center" wrapText="1"/>
    </xf>
    <xf fontId="19" fillId="33" borderId="0" numFmtId="164" xfId="0" applyNumberFormat="1" applyFont="1" applyFill="1" applyAlignment="1">
      <alignment horizontal="center" vertical="center"/>
    </xf>
  </cellXfs>
  <cellStyles count="47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asha" id="{7690DDF0-E30D-789D-A0CE-451F85795FA4}"/>
  <person displayName="Shatalina" id="{69196B4E-96E1-523D-52BF-0EBCB32EEE4C}"/>
  <person displayName="natasha" id="{56DEF4FC-C3D9-0282-0474-70F0784D1D1C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41" personId="{69196B4E-96E1-523D-52BF-0EBCB32EEE4C}" id="{00B20034-00A9-4E72-AC28-00210085004C}" done="0">
    <text xml:space="preserve">пир
</text>
  </threadedComment>
  <threadedComment ref="C67" personId="{69196B4E-96E1-523D-52BF-0EBCB32EEE4C}" id="{00210094-0087-4DFE-B74E-007800C7007A}" done="0">
    <text xml:space="preserve">пир
</text>
  </threadedComment>
  <threadedComment ref="I362" personId="{69196B4E-96E1-523D-52BF-0EBCB32EEE4C}" id="{0098004E-00D3-47E1-AE2F-002D0060009C}" done="0">
    <text xml:space="preserve">смр
</text>
  </threadedComment>
  <threadedComment ref="C80" personId="{69196B4E-96E1-523D-52BF-0EBCB32EEE4C}" id="{00D300F8-0031-4BBA-8968-00E00046008B}" done="0">
    <text xml:space="preserve">смр
</text>
  </threadedComment>
  <threadedComment ref="C93" personId="{69196B4E-96E1-523D-52BF-0EBCB32EEE4C}" id="{00B7001B-0047-4D7D-8581-00E400310035}" done="0">
    <text xml:space="preserve">смр
</text>
  </threadedComment>
  <threadedComment ref="C281" personId="{69196B4E-96E1-523D-52BF-0EBCB32EEE4C}" id="{00C800B6-0042-4CEF-8060-00C300210019}" done="0">
    <text xml:space="preserve">пир
</text>
  </threadedComment>
  <threadedComment ref="C269" personId="{69196B4E-96E1-523D-52BF-0EBCB32EEE4C}" id="{00B200B9-0050-4D2C-A6D2-00B700D500CD}" done="0">
    <text xml:space="preserve">пир
</text>
  </threadedComment>
  <threadedComment ref="C234" personId="{69196B4E-96E1-523D-52BF-0EBCB32EEE4C}" id="{00C2008C-0025-4C23-B208-003100530079}" done="0">
    <text xml:space="preserve">пир
</text>
  </threadedComment>
  <threadedComment ref="C102" personId="{69196B4E-96E1-523D-52BF-0EBCB32EEE4C}" id="{006C0088-0079-4A17-B515-00540065005C}" done="0">
    <text xml:space="preserve">пир
</text>
  </threadedComment>
  <threadedComment ref="C117" personId="{69196B4E-96E1-523D-52BF-0EBCB32EEE4C}" id="{00080026-008C-4CA3-B17C-00AA003C0018}" done="0">
    <text xml:space="preserve">смр,
</text>
  </threadedComment>
  <threadedComment ref="C305" personId="{69196B4E-96E1-523D-52BF-0EBCB32EEE4C}" id="{00C5007A-0086-411E-BA73-007900170044}" done="0">
    <text xml:space="preserve">пир
</text>
  </threadedComment>
  <threadedComment ref="C329" personId="{69196B4E-96E1-523D-52BF-0EBCB32EEE4C}" id="{001300C0-004F-40E5-ABF3-002900E9004F}" done="0">
    <text xml:space="preserve">пир
</text>
  </threadedComment>
  <threadedComment ref="I208" personId="{7690DDF0-E30D-789D-A0CE-451F85795FA4}" id="{003000DB-00AC-4DC1-BF1E-0011008200B3}" done="0">
    <text xml:space="preserve">ПИР
</text>
  </threadedComment>
  <threadedComment ref="C221" personId="{69196B4E-96E1-523D-52BF-0EBCB32EEE4C}" id="{00E90072-0096-4278-AB7B-00E900F60078}" done="0">
    <text xml:space="preserve">смр
</text>
  </threadedComment>
  <threadedComment ref="C260" personId="{69196B4E-96E1-523D-52BF-0EBCB32EEE4C}" id="{00B2008B-00E0-4E7C-B0C6-007E006E0034}" done="0">
    <text xml:space="preserve">смр
</text>
  </threadedComment>
  <threadedComment ref="C355" personId="{69196B4E-96E1-523D-52BF-0EBCB32EEE4C}" id="{002100CE-000B-4A11-8BFB-0003003A001D}" done="0">
    <text xml:space="preserve">смр
</text>
  </threadedComment>
  <threadedComment ref="C293" personId="{69196B4E-96E1-523D-52BF-0EBCB32EEE4C}" id="{004600D1-00F6-48D7-BD4D-001900BF0042}" done="0">
    <text xml:space="preserve">пир
</text>
  </threadedComment>
  <threadedComment ref="C317" personId="{69196B4E-96E1-523D-52BF-0EBCB32EEE4C}" id="{00DE008A-0007-4738-82C5-003F00DF00C5}" done="0">
    <text xml:space="preserve">пир
</text>
  </threadedComment>
  <threadedComment ref="C94" personId="{69196B4E-96E1-523D-52BF-0EBCB32EEE4C}" id="{00C900E2-00A4-4EF0-AB46-00A9004300DA}" done="0">
    <text xml:space="preserve">смр
</text>
  </threadedComment>
  <threadedComment ref="I358" personId="{69196B4E-96E1-523D-52BF-0EBCB32EEE4C}" id="{003B00E5-00A4-4053-A612-00EC000E0093}" done="0">
    <text xml:space="preserve">смр
</text>
  </threadedComment>
  <threadedComment ref="I323" personId="{69196B4E-96E1-523D-52BF-0EBCB32EEE4C}" id="{009C009E-00F3-436E-A323-005E00960073}" done="0">
    <text xml:space="preserve">пир
</text>
  </threadedComment>
  <threadedComment ref="G156" personId="{56DEF4FC-C3D9-0282-0474-70F0784D1D1C}" id="{00B0004D-00FC-4146-82A0-00C80016003C}" done="0">
    <text xml:space="preserve">согласно бюджетной заявки
</text>
  </threadedComment>
  <threadedComment ref="C129" personId="{69196B4E-96E1-523D-52BF-0EBCB32EEE4C}" id="{00630023-002F-4E37-8B96-00A5009200C2}" done="0">
    <text xml:space="preserve">смр,
</text>
  </threadedComment>
  <threadedComment ref="I219" personId="{7690DDF0-E30D-789D-A0CE-451F85795FA4}" id="{004300C6-007E-416F-A975-00A6004E0070}" done="0">
    <text xml:space="preserve">ПИР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3" activeCellId="0" sqref="A3:Q3"/>
    </sheetView>
  </sheetViews>
  <sheetFormatPr baseColWidth="8" defaultColWidth="8.6992200000000004" defaultRowHeight="15.6" customHeight="1"/>
  <cols>
    <col customWidth="1" min="1" max="1" style="1" width="3.8984399999999999"/>
    <col customWidth="1" min="2" max="2" style="2" width="23.5977"/>
    <col customWidth="1" min="3" max="3" style="2" width="12.0977"/>
    <col customWidth="1" min="4" max="4" style="2" width="9.0976599999999994"/>
    <col customWidth="1" min="5" max="5" style="2" width="7.5976600000000003"/>
    <col customWidth="1" min="6" max="6" style="3" width="9"/>
    <col customWidth="1" min="7" max="7" style="4" width="10"/>
    <col customWidth="1" min="8" max="8" style="4" width="9.1992200000000004"/>
    <col customWidth="1" min="9" max="9" style="3" width="10.699199999999999"/>
    <col customWidth="1" min="10" max="10" style="3" width="9.8984400000000008"/>
    <col customWidth="1" min="11" max="11" style="3" width="8"/>
    <col customWidth="1" min="12" max="12" style="3" width="6.0976600000000003"/>
    <col customWidth="1" min="13" max="13" style="3" width="8.5976599999999994"/>
    <col customWidth="1" min="14" max="14" style="3" width="6.0976600000000003"/>
    <col customWidth="1" min="15" max="15" style="3" width="4.1992200000000004"/>
    <col customWidth="1" min="16" max="16" style="3" width="4.0976600000000003"/>
    <col customWidth="1" min="17" max="17" style="3" width="6"/>
    <col customWidth="1" min="18" max="18" style="1" width="3.69922"/>
    <col customWidth="1" min="19" max="257" style="1" width="8.6992200000000004"/>
  </cols>
  <sheetData>
    <row r="2" ht="15.6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5.6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15.6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9.75" customHeight="1"/>
    <row r="7" ht="39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ht="15.6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ht="15.6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ht="15.6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2" ht="15.6">
      <c r="A12" s="10"/>
    </row>
    <row r="13" ht="15.6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ht="15.6">
      <c r="A14" s="10"/>
    </row>
    <row r="15" ht="15.6">
      <c r="A15" s="10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ht="15.6">
      <c r="A16" s="10"/>
      <c r="I16" s="10"/>
    </row>
    <row r="17" ht="25.5" customHeight="1">
      <c r="A17" s="11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1" t="s">
        <v>14</v>
      </c>
      <c r="G17" s="13" t="s">
        <v>15</v>
      </c>
      <c r="H17" s="13"/>
      <c r="I17" s="11" t="s">
        <v>16</v>
      </c>
      <c r="J17" s="11"/>
      <c r="K17" s="11"/>
      <c r="L17" s="11"/>
      <c r="M17" s="11"/>
      <c r="N17" s="11"/>
      <c r="O17" s="11"/>
      <c r="P17" s="11"/>
      <c r="Q17" s="11" t="s">
        <v>17</v>
      </c>
      <c r="R17" s="14"/>
    </row>
    <row r="18" ht="73.200000000000003" customHeight="1">
      <c r="A18" s="11"/>
      <c r="B18" s="15"/>
      <c r="C18" s="15"/>
      <c r="D18" s="15"/>
      <c r="E18" s="15"/>
      <c r="F18" s="11"/>
      <c r="G18" s="13"/>
      <c r="H18" s="13"/>
      <c r="I18" s="11" t="s">
        <v>18</v>
      </c>
      <c r="J18" s="11"/>
      <c r="K18" s="11" t="s">
        <v>19</v>
      </c>
      <c r="L18" s="11"/>
      <c r="M18" s="11" t="s">
        <v>20</v>
      </c>
      <c r="N18" s="11"/>
      <c r="O18" s="11" t="s">
        <v>21</v>
      </c>
      <c r="P18" s="11"/>
      <c r="Q18" s="11"/>
      <c r="R18" s="14"/>
    </row>
    <row r="19" ht="48" customHeight="1">
      <c r="A19" s="11"/>
      <c r="B19" s="16"/>
      <c r="C19" s="16"/>
      <c r="D19" s="16"/>
      <c r="E19" s="16"/>
      <c r="F19" s="11"/>
      <c r="G19" s="11" t="s">
        <v>22</v>
      </c>
      <c r="H19" s="11" t="s">
        <v>23</v>
      </c>
      <c r="I19" s="11" t="s">
        <v>22</v>
      </c>
      <c r="J19" s="11" t="s">
        <v>23</v>
      </c>
      <c r="K19" s="11" t="s">
        <v>22</v>
      </c>
      <c r="L19" s="11" t="s">
        <v>23</v>
      </c>
      <c r="M19" s="11" t="s">
        <v>22</v>
      </c>
      <c r="N19" s="11" t="s">
        <v>23</v>
      </c>
      <c r="O19" s="11" t="s">
        <v>22</v>
      </c>
      <c r="P19" s="11" t="s">
        <v>24</v>
      </c>
      <c r="Q19" s="11"/>
      <c r="R19" s="14"/>
    </row>
    <row r="20" s="3" customForma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16</v>
      </c>
    </row>
    <row r="21" ht="29.25" customHeight="1">
      <c r="A21" s="17" t="s">
        <v>25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/>
    </row>
    <row r="22" ht="16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/>
    </row>
    <row r="23" ht="15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11"/>
      <c r="R23" s="21"/>
    </row>
    <row r="24" s="22" customFormat="1" ht="15.75" customHeight="1">
      <c r="A24" s="23"/>
      <c r="B24" s="24" t="s">
        <v>26</v>
      </c>
      <c r="F24" s="13" t="s">
        <v>27</v>
      </c>
      <c r="G24" s="25">
        <f>SUM(G25:G35)</f>
        <v>383586.89999999997</v>
      </c>
      <c r="H24" s="25">
        <f>SUM(H25:H35)</f>
        <v>25283.100000000006</v>
      </c>
      <c r="I24" s="25">
        <f>SUM(I25:I35)</f>
        <v>301877.90000000002</v>
      </c>
      <c r="J24" s="25">
        <f>SUM(J25:J35)</f>
        <v>25283.100000000006</v>
      </c>
      <c r="K24" s="25">
        <f t="shared" ref="K24:P24" si="0">SUM(K25:K35)</f>
        <v>0</v>
      </c>
      <c r="L24" s="25">
        <f t="shared" si="0"/>
        <v>0</v>
      </c>
      <c r="M24" s="25">
        <f>SUM(M25:M35)</f>
        <v>81709</v>
      </c>
      <c r="N24" s="25">
        <f t="shared" si="0"/>
        <v>0</v>
      </c>
      <c r="O24" s="25">
        <f t="shared" si="0"/>
        <v>0</v>
      </c>
      <c r="P24" s="25">
        <f t="shared" si="0"/>
        <v>0</v>
      </c>
      <c r="Q24" s="26" t="s">
        <v>28</v>
      </c>
      <c r="R24" s="21"/>
    </row>
    <row r="25" s="22" customFormat="1" ht="36" customHeight="1">
      <c r="A25" s="27"/>
      <c r="B25" s="28"/>
      <c r="C25" s="13" t="s">
        <v>29</v>
      </c>
      <c r="D25" s="12"/>
      <c r="E25" s="12"/>
      <c r="F25" s="13" t="s">
        <v>30</v>
      </c>
      <c r="G25" s="25">
        <f>I25+K25+M25+O25</f>
        <v>339.30000000000001</v>
      </c>
      <c r="H25" s="25">
        <f t="shared" ref="G25:H29" si="1">J25+L25+N25+P25</f>
        <v>339.30000000000001</v>
      </c>
      <c r="I25" s="25">
        <f t="shared" ref="I25:J35" si="2">I42</f>
        <v>339.30000000000001</v>
      </c>
      <c r="J25" s="25">
        <f t="shared" si="2"/>
        <v>339.30000000000001</v>
      </c>
      <c r="K25" s="25">
        <f t="shared" ref="K25:P34" si="3">K42</f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9"/>
      <c r="R25" s="21"/>
    </row>
    <row r="26" s="22" customFormat="1" ht="26.399999999999999" customHeight="1">
      <c r="A26" s="27"/>
      <c r="B26" s="28"/>
      <c r="C26" s="13" t="s">
        <v>31</v>
      </c>
      <c r="D26" s="15"/>
      <c r="E26" s="15"/>
      <c r="F26" s="13" t="s">
        <v>32</v>
      </c>
      <c r="G26" s="25">
        <f t="shared" si="1"/>
        <v>1325.8</v>
      </c>
      <c r="H26" s="25">
        <f t="shared" si="1"/>
        <v>1325.8</v>
      </c>
      <c r="I26" s="25">
        <f t="shared" si="2"/>
        <v>1325.8</v>
      </c>
      <c r="J26" s="25">
        <f t="shared" si="2"/>
        <v>1325.8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9"/>
      <c r="R26" s="21"/>
    </row>
    <row r="27" s="22" customFormat="1" ht="54.75" customHeight="1">
      <c r="A27" s="27"/>
      <c r="B27" s="28"/>
      <c r="C27" s="13" t="s">
        <v>31</v>
      </c>
      <c r="D27" s="15"/>
      <c r="E27" s="15"/>
      <c r="F27" s="13" t="s">
        <v>33</v>
      </c>
      <c r="G27" s="25">
        <f t="shared" si="1"/>
        <v>5941.5</v>
      </c>
      <c r="H27" s="25">
        <f t="shared" si="1"/>
        <v>5941.5</v>
      </c>
      <c r="I27" s="25">
        <f t="shared" si="2"/>
        <v>5941.5</v>
      </c>
      <c r="J27" s="25">
        <f t="shared" si="2"/>
        <v>5941.5</v>
      </c>
      <c r="K27" s="25">
        <f t="shared" si="3"/>
        <v>0</v>
      </c>
      <c r="L27" s="25">
        <f t="shared" si="3"/>
        <v>0</v>
      </c>
      <c r="M27" s="25">
        <f>M44</f>
        <v>0</v>
      </c>
      <c r="N27" s="25">
        <f t="shared" si="3"/>
        <v>0</v>
      </c>
      <c r="O27" s="25">
        <f t="shared" si="3"/>
        <v>0</v>
      </c>
      <c r="P27" s="25">
        <f t="shared" si="3"/>
        <v>0</v>
      </c>
      <c r="Q27" s="29"/>
      <c r="R27" s="21"/>
    </row>
    <row r="28" s="22" customFormat="1" ht="39.600000000000001" customHeight="1">
      <c r="A28" s="27"/>
      <c r="B28" s="28"/>
      <c r="C28" s="13"/>
      <c r="D28" s="15"/>
      <c r="E28" s="15"/>
      <c r="F28" s="13" t="s">
        <v>34</v>
      </c>
      <c r="G28" s="25">
        <f t="shared" si="1"/>
        <v>9705.7000000000007</v>
      </c>
      <c r="H28" s="25">
        <f t="shared" si="1"/>
        <v>9705.7000000000007</v>
      </c>
      <c r="I28" s="25">
        <f t="shared" si="2"/>
        <v>9705.7000000000007</v>
      </c>
      <c r="J28" s="25">
        <f t="shared" si="2"/>
        <v>9705.7000000000007</v>
      </c>
      <c r="K28" s="25">
        <f t="shared" si="3"/>
        <v>0</v>
      </c>
      <c r="L28" s="25">
        <f t="shared" si="3"/>
        <v>0</v>
      </c>
      <c r="M28" s="25">
        <f t="shared" si="3"/>
        <v>0</v>
      </c>
      <c r="N28" s="25">
        <f t="shared" si="3"/>
        <v>0</v>
      </c>
      <c r="O28" s="25">
        <f t="shared" si="3"/>
        <v>0</v>
      </c>
      <c r="P28" s="25">
        <f t="shared" si="3"/>
        <v>0</v>
      </c>
      <c r="Q28" s="29"/>
      <c r="R28" s="21"/>
    </row>
    <row r="29" s="22" customFormat="1" ht="44.25" customHeight="1">
      <c r="A29" s="27"/>
      <c r="B29" s="28"/>
      <c r="C29" s="13"/>
      <c r="D29" s="15"/>
      <c r="E29" s="15"/>
      <c r="F29" s="13" t="s">
        <v>35</v>
      </c>
      <c r="G29" s="25">
        <f t="shared" ref="G29:H35" si="4">I29+K29+M29+O29</f>
        <v>1149.9000000000001</v>
      </c>
      <c r="H29" s="25">
        <f t="shared" si="1"/>
        <v>1149.9000000000001</v>
      </c>
      <c r="I29" s="25">
        <f t="shared" si="2"/>
        <v>1149.9000000000001</v>
      </c>
      <c r="J29" s="25">
        <f t="shared" si="2"/>
        <v>1149.9000000000001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9"/>
      <c r="R29" s="21"/>
    </row>
    <row r="30" s="22" customFormat="1">
      <c r="A30" s="27"/>
      <c r="B30" s="28"/>
      <c r="C30" s="13"/>
      <c r="D30" s="15"/>
      <c r="E30" s="15"/>
      <c r="F30" s="13" t="s">
        <v>36</v>
      </c>
      <c r="G30" s="25">
        <f t="shared" si="4"/>
        <v>1663.2</v>
      </c>
      <c r="H30" s="25">
        <f t="shared" si="4"/>
        <v>1663.2</v>
      </c>
      <c r="I30" s="25">
        <f t="shared" si="2"/>
        <v>1663.2</v>
      </c>
      <c r="J30" s="25">
        <f t="shared" si="2"/>
        <v>1663.2</v>
      </c>
      <c r="K30" s="25">
        <f t="shared" si="3"/>
        <v>0</v>
      </c>
      <c r="L30" s="25">
        <f t="shared" si="3"/>
        <v>0</v>
      </c>
      <c r="M30" s="25">
        <f t="shared" si="3"/>
        <v>0</v>
      </c>
      <c r="N30" s="25">
        <f t="shared" si="3"/>
        <v>0</v>
      </c>
      <c r="O30" s="25">
        <f t="shared" si="3"/>
        <v>0</v>
      </c>
      <c r="P30" s="25">
        <f t="shared" si="3"/>
        <v>0</v>
      </c>
      <c r="Q30" s="29"/>
      <c r="R30" s="21"/>
    </row>
    <row r="31" s="22" customFormat="1">
      <c r="A31" s="27"/>
      <c r="B31" s="28"/>
      <c r="C31" s="13"/>
      <c r="D31" s="15"/>
      <c r="E31" s="15"/>
      <c r="F31" s="13" t="s">
        <v>37</v>
      </c>
      <c r="G31" s="25">
        <f t="shared" si="4"/>
        <v>0</v>
      </c>
      <c r="H31" s="25">
        <f t="shared" si="4"/>
        <v>0</v>
      </c>
      <c r="I31" s="25">
        <f t="shared" si="2"/>
        <v>0</v>
      </c>
      <c r="J31" s="25">
        <f t="shared" si="2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9"/>
      <c r="R31" s="21"/>
    </row>
    <row r="32" s="22" customFormat="1">
      <c r="A32" s="27"/>
      <c r="B32" s="28"/>
      <c r="C32" s="13"/>
      <c r="D32" s="15"/>
      <c r="E32" s="15" t="s">
        <v>38</v>
      </c>
      <c r="F32" s="13" t="s">
        <v>39</v>
      </c>
      <c r="G32" s="25">
        <f t="shared" si="4"/>
        <v>909</v>
      </c>
      <c r="H32" s="25">
        <f t="shared" si="4"/>
        <v>909</v>
      </c>
      <c r="I32" s="25">
        <f t="shared" si="2"/>
        <v>909</v>
      </c>
      <c r="J32" s="25">
        <f t="shared" si="2"/>
        <v>909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9"/>
      <c r="R32" s="21"/>
    </row>
    <row r="33" s="22" customFormat="1">
      <c r="A33" s="27"/>
      <c r="B33" s="28"/>
      <c r="C33" s="30"/>
      <c r="D33" s="15"/>
      <c r="E33" s="15"/>
      <c r="F33" s="13" t="s">
        <v>40</v>
      </c>
      <c r="G33" s="25">
        <f t="shared" si="4"/>
        <v>133063</v>
      </c>
      <c r="H33" s="25">
        <f t="shared" si="4"/>
        <v>4248.6999999999998</v>
      </c>
      <c r="I33" s="25">
        <f t="shared" si="2"/>
        <v>51354</v>
      </c>
      <c r="J33" s="25">
        <f t="shared" si="2"/>
        <v>4248.6999999999998</v>
      </c>
      <c r="K33" s="25">
        <f t="shared" si="3"/>
        <v>0</v>
      </c>
      <c r="L33" s="25">
        <f t="shared" si="3"/>
        <v>0</v>
      </c>
      <c r="M33" s="25">
        <f t="shared" si="3"/>
        <v>81709</v>
      </c>
      <c r="N33" s="25">
        <f t="shared" si="3"/>
        <v>0</v>
      </c>
      <c r="O33" s="25">
        <f t="shared" si="3"/>
        <v>0</v>
      </c>
      <c r="P33" s="25">
        <f t="shared" si="3"/>
        <v>0</v>
      </c>
      <c r="Q33" s="29"/>
      <c r="R33" s="21"/>
    </row>
    <row r="34" s="22" customFormat="1">
      <c r="A34" s="27"/>
      <c r="B34" s="28"/>
      <c r="C34" s="30"/>
      <c r="D34" s="15"/>
      <c r="E34" s="15"/>
      <c r="F34" s="13" t="s">
        <v>41</v>
      </c>
      <c r="G34" s="25">
        <f t="shared" si="4"/>
        <v>68512.199999999997</v>
      </c>
      <c r="H34" s="25">
        <f t="shared" si="4"/>
        <v>0</v>
      </c>
      <c r="I34" s="25">
        <f t="shared" si="2"/>
        <v>68512.199999999997</v>
      </c>
      <c r="J34" s="25">
        <f t="shared" si="2"/>
        <v>0</v>
      </c>
      <c r="K34" s="25">
        <f t="shared" si="3"/>
        <v>0</v>
      </c>
      <c r="L34" s="25">
        <f t="shared" si="3"/>
        <v>0</v>
      </c>
      <c r="M34" s="25">
        <f t="shared" si="3"/>
        <v>0</v>
      </c>
      <c r="N34" s="25">
        <f t="shared" si="3"/>
        <v>0</v>
      </c>
      <c r="O34" s="25">
        <f t="shared" si="3"/>
        <v>0</v>
      </c>
      <c r="P34" s="25">
        <f t="shared" si="3"/>
        <v>0</v>
      </c>
      <c r="Q34" s="29"/>
      <c r="R34" s="21"/>
    </row>
    <row r="35" s="22" customFormat="1">
      <c r="A35" s="31"/>
      <c r="B35" s="32"/>
      <c r="C35" s="33"/>
      <c r="D35" s="16"/>
      <c r="E35" s="16"/>
      <c r="F35" s="13" t="s">
        <v>42</v>
      </c>
      <c r="G35" s="25">
        <f t="shared" si="4"/>
        <v>160977.29999999999</v>
      </c>
      <c r="H35" s="25">
        <f t="shared" si="4"/>
        <v>0</v>
      </c>
      <c r="I35" s="25">
        <f t="shared" si="2"/>
        <v>160977.29999999999</v>
      </c>
      <c r="J35" s="25">
        <f t="shared" si="2"/>
        <v>0</v>
      </c>
      <c r="K35" s="25">
        <f t="shared" ref="K35:P35" si="5">K52+K64+K112+K220+K232+K280+K292+K304+K364+K244+K316+K328+K340</f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5">
        <f t="shared" si="5"/>
        <v>0</v>
      </c>
      <c r="Q35" s="29"/>
      <c r="R35" s="21"/>
    </row>
    <row r="36" s="22" customFormat="1" ht="15.75" customHeight="1">
      <c r="A36" s="23"/>
      <c r="B36" s="24" t="s">
        <v>43</v>
      </c>
      <c r="C36" s="24"/>
      <c r="D36" s="24"/>
      <c r="E36" s="24"/>
      <c r="F36" s="13" t="s">
        <v>27</v>
      </c>
      <c r="G36" s="25">
        <f t="shared" ref="G36:P36" si="6">SUM(G37:G40)</f>
        <v>0</v>
      </c>
      <c r="H36" s="25">
        <f t="shared" si="6"/>
        <v>0</v>
      </c>
      <c r="I36" s="25">
        <f t="shared" si="6"/>
        <v>0</v>
      </c>
      <c r="J36" s="25">
        <f t="shared" si="6"/>
        <v>0</v>
      </c>
      <c r="K36" s="25">
        <f t="shared" si="6"/>
        <v>0</v>
      </c>
      <c r="L36" s="25">
        <f t="shared" si="6"/>
        <v>0</v>
      </c>
      <c r="M36" s="25">
        <f t="shared" si="6"/>
        <v>0</v>
      </c>
      <c r="N36" s="25">
        <f t="shared" si="6"/>
        <v>0</v>
      </c>
      <c r="O36" s="25">
        <f t="shared" si="6"/>
        <v>0</v>
      </c>
      <c r="P36" s="25">
        <f t="shared" si="6"/>
        <v>0</v>
      </c>
      <c r="Q36" s="29"/>
      <c r="R36" s="21"/>
    </row>
    <row r="37" s="22" customFormat="1" ht="36" customHeight="1">
      <c r="A37" s="27"/>
      <c r="B37" s="28"/>
      <c r="C37" s="28"/>
      <c r="D37" s="28"/>
      <c r="E37" s="28"/>
      <c r="F37" s="13" t="s">
        <v>30</v>
      </c>
      <c r="G37" s="25">
        <f>I37+K37+M37+O37</f>
        <v>0</v>
      </c>
      <c r="H37" s="25">
        <f t="shared" ref="G37:H39" si="7">J37+L37+N37+P37</f>
        <v>0</v>
      </c>
      <c r="I37" s="25">
        <f t="shared" ref="I37:I39" si="8">I774</f>
        <v>0</v>
      </c>
      <c r="J37" s="25">
        <f t="shared" ref="J37:J39" si="9">J773</f>
        <v>0</v>
      </c>
      <c r="K37" s="25">
        <f t="shared" ref="K37:P39" si="10">K66+K102+K210+K222+K234+K282+K294+K306+K365+K270+K318+K330+K342</f>
        <v>0</v>
      </c>
      <c r="L37" s="25">
        <f t="shared" si="10"/>
        <v>0</v>
      </c>
      <c r="M37" s="25">
        <f t="shared" si="10"/>
        <v>0</v>
      </c>
      <c r="N37" s="25">
        <f t="shared" si="10"/>
        <v>0</v>
      </c>
      <c r="O37" s="25">
        <f t="shared" si="10"/>
        <v>0</v>
      </c>
      <c r="P37" s="25">
        <f t="shared" si="10"/>
        <v>0</v>
      </c>
      <c r="Q37" s="29"/>
      <c r="R37" s="21"/>
    </row>
    <row r="38" s="22" customFormat="1">
      <c r="A38" s="27"/>
      <c r="B38" s="28"/>
      <c r="C38" s="28"/>
      <c r="D38" s="28"/>
      <c r="E38" s="28"/>
      <c r="F38" s="13" t="s">
        <v>32</v>
      </c>
      <c r="G38" s="25">
        <f t="shared" si="7"/>
        <v>0</v>
      </c>
      <c r="H38" s="25">
        <f t="shared" si="7"/>
        <v>0</v>
      </c>
      <c r="I38" s="25">
        <f t="shared" si="8"/>
        <v>0</v>
      </c>
      <c r="J38" s="25">
        <f t="shared" si="9"/>
        <v>0</v>
      </c>
      <c r="K38" s="25">
        <f t="shared" si="10"/>
        <v>0</v>
      </c>
      <c r="L38" s="25">
        <f t="shared" si="10"/>
        <v>0</v>
      </c>
      <c r="M38" s="25">
        <f t="shared" si="10"/>
        <v>0</v>
      </c>
      <c r="N38" s="25">
        <f t="shared" si="10"/>
        <v>0</v>
      </c>
      <c r="O38" s="25">
        <f t="shared" si="10"/>
        <v>0</v>
      </c>
      <c r="P38" s="25">
        <f t="shared" si="10"/>
        <v>0</v>
      </c>
      <c r="Q38" s="29"/>
      <c r="R38" s="21"/>
    </row>
    <row r="39" s="22" customFormat="1">
      <c r="A39" s="27"/>
      <c r="B39" s="28"/>
      <c r="C39" s="28"/>
      <c r="D39" s="28"/>
      <c r="E39" s="28"/>
      <c r="F39" s="13" t="s">
        <v>33</v>
      </c>
      <c r="G39" s="25">
        <f t="shared" si="7"/>
        <v>0</v>
      </c>
      <c r="H39" s="25">
        <f t="shared" si="7"/>
        <v>0</v>
      </c>
      <c r="I39" s="25">
        <f t="shared" si="8"/>
        <v>0</v>
      </c>
      <c r="J39" s="25">
        <f t="shared" si="9"/>
        <v>0</v>
      </c>
      <c r="K39" s="25">
        <f t="shared" si="10"/>
        <v>0</v>
      </c>
      <c r="L39" s="25">
        <f t="shared" si="10"/>
        <v>0</v>
      </c>
      <c r="M39" s="25">
        <f t="shared" si="10"/>
        <v>0</v>
      </c>
      <c r="N39" s="25">
        <f t="shared" si="10"/>
        <v>0</v>
      </c>
      <c r="O39" s="25">
        <f t="shared" si="10"/>
        <v>0</v>
      </c>
      <c r="P39" s="25">
        <f t="shared" si="10"/>
        <v>0</v>
      </c>
      <c r="Q39" s="29"/>
      <c r="R39" s="21"/>
    </row>
    <row r="40" s="22" customFormat="1">
      <c r="A40" s="27"/>
      <c r="B40" s="28"/>
      <c r="C40" s="28"/>
      <c r="D40" s="28"/>
      <c r="E40" s="28"/>
      <c r="F40" s="13" t="s">
        <v>34</v>
      </c>
      <c r="G40" s="34" t="s">
        <v>44</v>
      </c>
      <c r="H40" s="35"/>
      <c r="I40" s="35"/>
      <c r="J40" s="35"/>
      <c r="K40" s="35"/>
      <c r="L40" s="35"/>
      <c r="M40" s="35"/>
      <c r="N40" s="35"/>
      <c r="O40" s="35"/>
      <c r="P40" s="36"/>
      <c r="Q40" s="29"/>
      <c r="R40" s="21"/>
    </row>
    <row r="41" s="22" customFormat="1" ht="15.75" customHeight="1">
      <c r="A41" s="12"/>
      <c r="B41" s="37" t="s">
        <v>45</v>
      </c>
      <c r="C41" s="38"/>
      <c r="D41" s="38"/>
      <c r="E41" s="38"/>
      <c r="F41" s="13" t="s">
        <v>27</v>
      </c>
      <c r="G41" s="25">
        <f>SUM(G42:G52)</f>
        <v>383586.89999999997</v>
      </c>
      <c r="H41" s="25">
        <f t="shared" ref="H41:P41" si="11">SUM(H42:H52)</f>
        <v>25283.100000000006</v>
      </c>
      <c r="I41" s="25">
        <f>SUM(I42:I52)</f>
        <v>301877.90000000002</v>
      </c>
      <c r="J41" s="25">
        <f t="shared" si="11"/>
        <v>25283.100000000006</v>
      </c>
      <c r="K41" s="25">
        <f t="shared" si="11"/>
        <v>0</v>
      </c>
      <c r="L41" s="25">
        <f t="shared" si="11"/>
        <v>0</v>
      </c>
      <c r="M41" s="25">
        <f t="shared" si="11"/>
        <v>81709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39" t="s">
        <v>28</v>
      </c>
      <c r="R41" s="21"/>
    </row>
    <row r="42" s="22" customFormat="1" ht="36" customHeight="1">
      <c r="A42" s="15"/>
      <c r="B42" s="37" t="s">
        <v>46</v>
      </c>
      <c r="C42" s="40"/>
      <c r="D42" s="41"/>
      <c r="E42" s="41"/>
      <c r="F42" s="13" t="s">
        <v>30</v>
      </c>
      <c r="G42" s="25">
        <f t="shared" ref="G42:G52" si="12">I42+K42+M42+O42</f>
        <v>339.30000000000001</v>
      </c>
      <c r="H42" s="25">
        <f t="shared" ref="H42:H52" si="13">J42+L42+N42+P42</f>
        <v>339.30000000000001</v>
      </c>
      <c r="I42" s="25">
        <f t="shared" ref="I42:P43" si="14">I102+I210+I222+I234+I282+I294+I306+I366+I270+I318+I330+I342+I66+I354</f>
        <v>339.30000000000001</v>
      </c>
      <c r="J42" s="25">
        <f t="shared" si="14"/>
        <v>339.30000000000001</v>
      </c>
      <c r="K42" s="25">
        <f t="shared" si="14"/>
        <v>0</v>
      </c>
      <c r="L42" s="25">
        <f t="shared" si="14"/>
        <v>0</v>
      </c>
      <c r="M42" s="25">
        <f t="shared" si="14"/>
        <v>0</v>
      </c>
      <c r="N42" s="25">
        <f t="shared" si="14"/>
        <v>0</v>
      </c>
      <c r="O42" s="25">
        <f t="shared" si="14"/>
        <v>0</v>
      </c>
      <c r="P42" s="25">
        <f t="shared" si="14"/>
        <v>0</v>
      </c>
      <c r="Q42" s="39"/>
      <c r="R42" s="21"/>
    </row>
    <row r="43" s="22" customFormat="1" ht="26.399999999999999" customHeight="1">
      <c r="A43" s="15"/>
      <c r="B43" s="37"/>
      <c r="C43" s="24" t="s">
        <v>47</v>
      </c>
      <c r="D43" s="42"/>
      <c r="E43" s="42"/>
      <c r="F43" s="13" t="s">
        <v>32</v>
      </c>
      <c r="G43" s="25">
        <f t="shared" si="12"/>
        <v>1325.8</v>
      </c>
      <c r="H43" s="25">
        <f t="shared" si="13"/>
        <v>1325.8</v>
      </c>
      <c r="I43" s="25">
        <f t="shared" si="14"/>
        <v>1325.8</v>
      </c>
      <c r="J43" s="25">
        <f t="shared" si="14"/>
        <v>1325.8</v>
      </c>
      <c r="K43" s="25">
        <f t="shared" si="14"/>
        <v>0</v>
      </c>
      <c r="L43" s="25">
        <f t="shared" si="14"/>
        <v>0</v>
      </c>
      <c r="M43" s="25">
        <f t="shared" si="14"/>
        <v>0</v>
      </c>
      <c r="N43" s="25">
        <f t="shared" si="14"/>
        <v>0</v>
      </c>
      <c r="O43" s="25">
        <f t="shared" si="14"/>
        <v>0</v>
      </c>
      <c r="P43" s="25">
        <f t="shared" si="14"/>
        <v>0</v>
      </c>
      <c r="Q43" s="39"/>
      <c r="R43" s="21"/>
    </row>
    <row r="44" s="22" customFormat="1">
      <c r="A44" s="15"/>
      <c r="B44" s="37"/>
      <c r="C44" s="28"/>
      <c r="D44" s="42"/>
      <c r="E44" s="42"/>
      <c r="F44" s="13" t="s">
        <v>33</v>
      </c>
      <c r="G44" s="25">
        <f t="shared" si="12"/>
        <v>5941.5</v>
      </c>
      <c r="H44" s="25">
        <f t="shared" si="13"/>
        <v>5941.5</v>
      </c>
      <c r="I44" s="25">
        <f t="shared" ref="I44:P44" si="15">I104+I212+I224+I236+I284+I296+I308+I368+I272+I320+I332+I344+I68+I356+I92+I260+I80</f>
        <v>5941.5</v>
      </c>
      <c r="J44" s="25">
        <f t="shared" si="15"/>
        <v>5941.5</v>
      </c>
      <c r="K44" s="25">
        <f t="shared" si="15"/>
        <v>0</v>
      </c>
      <c r="L44" s="25">
        <f t="shared" si="15"/>
        <v>0</v>
      </c>
      <c r="M44" s="25">
        <f t="shared" si="15"/>
        <v>0</v>
      </c>
      <c r="N44" s="25">
        <f t="shared" si="15"/>
        <v>0</v>
      </c>
      <c r="O44" s="25">
        <f t="shared" si="15"/>
        <v>0</v>
      </c>
      <c r="P44" s="25">
        <f t="shared" si="15"/>
        <v>0</v>
      </c>
      <c r="Q44" s="39"/>
      <c r="R44" s="21"/>
    </row>
    <row r="45" s="22" customFormat="1" ht="26.25" customHeight="1">
      <c r="A45" s="15"/>
      <c r="B45" s="37"/>
      <c r="C45" s="28"/>
      <c r="D45" s="42"/>
      <c r="E45" s="42"/>
      <c r="F45" s="13" t="s">
        <v>34</v>
      </c>
      <c r="G45" s="25">
        <f t="shared" si="12"/>
        <v>9705.7000000000007</v>
      </c>
      <c r="H45" s="25">
        <f t="shared" si="13"/>
        <v>9705.7000000000007</v>
      </c>
      <c r="I45" s="25">
        <f t="shared" ref="I45:P45" si="16">I57+I369+I381</f>
        <v>9705.7000000000007</v>
      </c>
      <c r="J45" s="25">
        <f t="shared" si="16"/>
        <v>9705.7000000000007</v>
      </c>
      <c r="K45" s="25">
        <f t="shared" si="16"/>
        <v>0</v>
      </c>
      <c r="L45" s="25">
        <f t="shared" si="16"/>
        <v>0</v>
      </c>
      <c r="M45" s="25">
        <f t="shared" si="16"/>
        <v>0</v>
      </c>
      <c r="N45" s="25">
        <f t="shared" si="16"/>
        <v>0</v>
      </c>
      <c r="O45" s="25">
        <f t="shared" si="16"/>
        <v>0</v>
      </c>
      <c r="P45" s="25">
        <f t="shared" si="16"/>
        <v>0</v>
      </c>
      <c r="Q45" s="39"/>
      <c r="R45" s="21"/>
    </row>
    <row r="46" s="22" customFormat="1">
      <c r="A46" s="15"/>
      <c r="B46" s="37"/>
      <c r="C46" s="28"/>
      <c r="D46" s="42"/>
      <c r="E46" s="42"/>
      <c r="F46" s="13" t="s">
        <v>35</v>
      </c>
      <c r="G46" s="25">
        <f t="shared" si="12"/>
        <v>1149.9000000000001</v>
      </c>
      <c r="H46" s="25">
        <f t="shared" si="13"/>
        <v>1149.9000000000001</v>
      </c>
      <c r="I46" s="25">
        <f>I58+I370+I382+I430</f>
        <v>1149.9000000000001</v>
      </c>
      <c r="J46" s="25">
        <f>J58+J370+J382+J430</f>
        <v>1149.9000000000001</v>
      </c>
      <c r="K46" s="25">
        <f t="shared" ref="K46:P46" si="17">K58+K370+K382</f>
        <v>0</v>
      </c>
      <c r="L46" s="25">
        <f t="shared" si="17"/>
        <v>0</v>
      </c>
      <c r="M46" s="25">
        <f t="shared" si="17"/>
        <v>0</v>
      </c>
      <c r="N46" s="25">
        <f t="shared" si="17"/>
        <v>0</v>
      </c>
      <c r="O46" s="25">
        <f t="shared" si="17"/>
        <v>0</v>
      </c>
      <c r="P46" s="25">
        <f t="shared" si="17"/>
        <v>0</v>
      </c>
      <c r="Q46" s="39"/>
      <c r="R46" s="21"/>
    </row>
    <row r="47" s="22" customFormat="1">
      <c r="A47" s="15"/>
      <c r="B47" s="37"/>
      <c r="C47" s="28"/>
      <c r="D47" s="42"/>
      <c r="E47" s="42"/>
      <c r="F47" s="13" t="s">
        <v>36</v>
      </c>
      <c r="G47" s="25">
        <f t="shared" si="12"/>
        <v>1663.2</v>
      </c>
      <c r="H47" s="25">
        <f t="shared" si="13"/>
        <v>1663.2</v>
      </c>
      <c r="I47" s="25">
        <f t="shared" ref="I47:P52" si="18">I59+I371+I383+I431+I455</f>
        <v>1663.2</v>
      </c>
      <c r="J47" s="25">
        <f t="shared" si="18"/>
        <v>1663.2</v>
      </c>
      <c r="K47" s="25">
        <f t="shared" si="18"/>
        <v>0</v>
      </c>
      <c r="L47" s="25">
        <f t="shared" si="18"/>
        <v>0</v>
      </c>
      <c r="M47" s="25">
        <f t="shared" si="18"/>
        <v>0</v>
      </c>
      <c r="N47" s="25">
        <f t="shared" si="18"/>
        <v>0</v>
      </c>
      <c r="O47" s="25">
        <f t="shared" si="18"/>
        <v>0</v>
      </c>
      <c r="P47" s="25">
        <f t="shared" si="18"/>
        <v>0</v>
      </c>
      <c r="Q47" s="39"/>
      <c r="R47" s="21"/>
    </row>
    <row r="48" s="22" customFormat="1">
      <c r="A48" s="15"/>
      <c r="B48" s="37"/>
      <c r="C48" s="28"/>
      <c r="D48" s="42"/>
      <c r="E48" s="42"/>
      <c r="F48" s="13" t="s">
        <v>37</v>
      </c>
      <c r="G48" s="25">
        <f t="shared" si="12"/>
        <v>0</v>
      </c>
      <c r="H48" s="25">
        <f t="shared" si="13"/>
        <v>0</v>
      </c>
      <c r="I48" s="25">
        <f t="shared" si="18"/>
        <v>0</v>
      </c>
      <c r="J48" s="25">
        <f t="shared" si="18"/>
        <v>0</v>
      </c>
      <c r="K48" s="25">
        <f t="shared" si="18"/>
        <v>0</v>
      </c>
      <c r="L48" s="25">
        <f t="shared" si="18"/>
        <v>0</v>
      </c>
      <c r="M48" s="25">
        <f t="shared" si="18"/>
        <v>0</v>
      </c>
      <c r="N48" s="25">
        <f t="shared" si="18"/>
        <v>0</v>
      </c>
      <c r="O48" s="25">
        <f t="shared" si="18"/>
        <v>0</v>
      </c>
      <c r="P48" s="25">
        <f t="shared" si="18"/>
        <v>0</v>
      </c>
      <c r="Q48" s="39"/>
      <c r="R48" s="21"/>
    </row>
    <row r="49" s="22" customFormat="1">
      <c r="A49" s="15"/>
      <c r="B49" s="37"/>
      <c r="C49" s="32"/>
      <c r="D49" s="42"/>
      <c r="E49" s="42"/>
      <c r="F49" s="13" t="s">
        <v>39</v>
      </c>
      <c r="G49" s="25">
        <f t="shared" si="12"/>
        <v>909</v>
      </c>
      <c r="H49" s="25">
        <f t="shared" si="13"/>
        <v>909</v>
      </c>
      <c r="I49" s="25">
        <f t="shared" si="18"/>
        <v>909</v>
      </c>
      <c r="J49" s="25">
        <f t="shared" si="18"/>
        <v>909</v>
      </c>
      <c r="K49" s="25">
        <f t="shared" si="18"/>
        <v>0</v>
      </c>
      <c r="L49" s="25">
        <f t="shared" si="18"/>
        <v>0</v>
      </c>
      <c r="M49" s="25">
        <f t="shared" si="18"/>
        <v>0</v>
      </c>
      <c r="N49" s="25">
        <f t="shared" si="18"/>
        <v>0</v>
      </c>
      <c r="O49" s="25">
        <f t="shared" si="18"/>
        <v>0</v>
      </c>
      <c r="P49" s="25">
        <f t="shared" si="18"/>
        <v>0</v>
      </c>
      <c r="Q49" s="39"/>
      <c r="R49" s="21"/>
    </row>
    <row r="50" s="22" customFormat="1">
      <c r="A50" s="15"/>
      <c r="B50" s="37"/>
      <c r="C50" s="30"/>
      <c r="D50" s="42"/>
      <c r="E50" s="42"/>
      <c r="F50" s="13" t="s">
        <v>40</v>
      </c>
      <c r="G50" s="25">
        <f t="shared" si="12"/>
        <v>133063</v>
      </c>
      <c r="H50" s="25">
        <f t="shared" si="13"/>
        <v>4248.6999999999998</v>
      </c>
      <c r="I50" s="25">
        <f t="shared" si="18"/>
        <v>51354</v>
      </c>
      <c r="J50" s="25">
        <f t="shared" si="18"/>
        <v>4248.6999999999998</v>
      </c>
      <c r="K50" s="25">
        <f t="shared" si="18"/>
        <v>0</v>
      </c>
      <c r="L50" s="25">
        <f t="shared" si="18"/>
        <v>0</v>
      </c>
      <c r="M50" s="25">
        <f t="shared" si="18"/>
        <v>81709</v>
      </c>
      <c r="N50" s="25">
        <f t="shared" si="18"/>
        <v>0</v>
      </c>
      <c r="O50" s="25">
        <f t="shared" si="18"/>
        <v>0</v>
      </c>
      <c r="P50" s="25">
        <f t="shared" si="18"/>
        <v>0</v>
      </c>
      <c r="Q50" s="39"/>
      <c r="R50" s="21"/>
    </row>
    <row r="51" s="22" customFormat="1">
      <c r="A51" s="15"/>
      <c r="B51" s="37"/>
      <c r="C51" s="30"/>
      <c r="D51" s="42"/>
      <c r="E51" s="42"/>
      <c r="F51" s="13" t="s">
        <v>41</v>
      </c>
      <c r="G51" s="25">
        <f t="shared" si="12"/>
        <v>68512.199999999997</v>
      </c>
      <c r="H51" s="25">
        <f t="shared" si="13"/>
        <v>0</v>
      </c>
      <c r="I51" s="25">
        <f t="shared" si="18"/>
        <v>68512.199999999997</v>
      </c>
      <c r="J51" s="25">
        <f t="shared" si="18"/>
        <v>0</v>
      </c>
      <c r="K51" s="25">
        <f t="shared" si="18"/>
        <v>0</v>
      </c>
      <c r="L51" s="25">
        <f t="shared" si="18"/>
        <v>0</v>
      </c>
      <c r="M51" s="25">
        <f t="shared" si="18"/>
        <v>0</v>
      </c>
      <c r="N51" s="25">
        <f t="shared" si="18"/>
        <v>0</v>
      </c>
      <c r="O51" s="25">
        <f t="shared" si="18"/>
        <v>0</v>
      </c>
      <c r="P51" s="25">
        <f t="shared" si="18"/>
        <v>0</v>
      </c>
      <c r="Q51" s="39"/>
      <c r="R51" s="21"/>
    </row>
    <row r="52" s="22" customFormat="1">
      <c r="A52" s="15"/>
      <c r="B52" s="37"/>
      <c r="C52" s="33"/>
      <c r="D52" s="43"/>
      <c r="E52" s="43"/>
      <c r="F52" s="13" t="s">
        <v>42</v>
      </c>
      <c r="G52" s="25">
        <f t="shared" si="12"/>
        <v>160977.29999999999</v>
      </c>
      <c r="H52" s="25">
        <f t="shared" si="13"/>
        <v>0</v>
      </c>
      <c r="I52" s="25">
        <f t="shared" si="18"/>
        <v>160977.29999999999</v>
      </c>
      <c r="J52" s="25">
        <f t="shared" si="18"/>
        <v>0</v>
      </c>
      <c r="K52" s="25">
        <f t="shared" si="18"/>
        <v>0</v>
      </c>
      <c r="L52" s="25">
        <f t="shared" si="18"/>
        <v>0</v>
      </c>
      <c r="M52" s="25">
        <f t="shared" si="18"/>
        <v>0</v>
      </c>
      <c r="N52" s="25">
        <f t="shared" si="18"/>
        <v>0</v>
      </c>
      <c r="O52" s="25">
        <f t="shared" si="18"/>
        <v>0</v>
      </c>
      <c r="P52" s="25">
        <f t="shared" si="18"/>
        <v>0</v>
      </c>
      <c r="Q52" s="39"/>
      <c r="R52" s="21"/>
    </row>
    <row r="53" s="22" customFormat="1" ht="15.75" customHeight="1">
      <c r="A53" s="15"/>
      <c r="B53" s="44" t="s">
        <v>48</v>
      </c>
      <c r="C53" s="24"/>
      <c r="D53" s="12"/>
      <c r="E53" s="11"/>
      <c r="F53" s="13" t="s">
        <v>27</v>
      </c>
      <c r="G53" s="25">
        <f>SUM(G54:G64)</f>
        <v>334894</v>
      </c>
      <c r="H53" s="25">
        <f>SUM(H54:H64)</f>
        <v>23823.100000000006</v>
      </c>
      <c r="I53" s="25">
        <f>SUM(I54:I64)</f>
        <v>253185</v>
      </c>
      <c r="J53" s="25">
        <f>SUM(J54:J64)</f>
        <v>23823.100000000006</v>
      </c>
      <c r="K53" s="25">
        <f t="shared" ref="K53:P53" si="19">SUM(K54:K64)</f>
        <v>0</v>
      </c>
      <c r="L53" s="25">
        <f t="shared" si="19"/>
        <v>0</v>
      </c>
      <c r="M53" s="25">
        <f t="shared" si="19"/>
        <v>81709</v>
      </c>
      <c r="N53" s="25">
        <f t="shared" si="19"/>
        <v>0</v>
      </c>
      <c r="O53" s="25">
        <f t="shared" si="19"/>
        <v>0</v>
      </c>
      <c r="P53" s="25">
        <f t="shared" si="19"/>
        <v>0</v>
      </c>
      <c r="Q53" s="39"/>
      <c r="R53" s="21"/>
    </row>
    <row r="54" s="22" customFormat="1">
      <c r="A54" s="15"/>
      <c r="B54" s="45"/>
      <c r="C54" s="28"/>
      <c r="D54" s="15"/>
      <c r="E54" s="11"/>
      <c r="F54" s="13" t="s">
        <v>30</v>
      </c>
      <c r="G54" s="25">
        <f>I54+K54+M54+O54</f>
        <v>339.30000000000001</v>
      </c>
      <c r="H54" s="25">
        <f t="shared" ref="G54:H64" si="20">J54+L54+N54+P54</f>
        <v>339.30000000000001</v>
      </c>
      <c r="I54" s="25">
        <f t="shared" ref="I54:J57" si="21">I102+I210+I222+I234+I270+I282+I294+I306+I318+I330+I342+I354+I66+I78+I90+I114+I258</f>
        <v>339.30000000000001</v>
      </c>
      <c r="J54" s="25">
        <f t="shared" si="21"/>
        <v>339.30000000000001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9"/>
      <c r="R54" s="21"/>
    </row>
    <row r="55" s="22" customFormat="1">
      <c r="A55" s="15"/>
      <c r="B55" s="45"/>
      <c r="C55" s="28"/>
      <c r="D55" s="15"/>
      <c r="E55" s="11"/>
      <c r="F55" s="13" t="s">
        <v>32</v>
      </c>
      <c r="G55" s="25">
        <f t="shared" si="20"/>
        <v>1325.8</v>
      </c>
      <c r="H55" s="25">
        <f t="shared" si="20"/>
        <v>1325.8</v>
      </c>
      <c r="I55" s="25">
        <f t="shared" si="21"/>
        <v>1325.8</v>
      </c>
      <c r="J55" s="25">
        <f t="shared" si="21"/>
        <v>1325.8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9"/>
      <c r="R55" s="21"/>
    </row>
    <row r="56" s="22" customFormat="1">
      <c r="A56" s="15"/>
      <c r="B56" s="45"/>
      <c r="C56" s="28"/>
      <c r="D56" s="15"/>
      <c r="E56" s="11"/>
      <c r="F56" s="13" t="s">
        <v>33</v>
      </c>
      <c r="G56" s="25">
        <f t="shared" si="20"/>
        <v>5941.5</v>
      </c>
      <c r="H56" s="25">
        <f t="shared" si="20"/>
        <v>5941.5</v>
      </c>
      <c r="I56" s="25">
        <f t="shared" si="21"/>
        <v>5941.5</v>
      </c>
      <c r="J56" s="25">
        <f t="shared" si="21"/>
        <v>5941.5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9"/>
      <c r="R56" s="21"/>
    </row>
    <row r="57" s="22" customFormat="1">
      <c r="A57" s="15"/>
      <c r="B57" s="45"/>
      <c r="C57" s="28"/>
      <c r="D57" s="15"/>
      <c r="E57" s="11"/>
      <c r="F57" s="13" t="s">
        <v>34</v>
      </c>
      <c r="G57" s="25">
        <f t="shared" si="20"/>
        <v>9154.7000000000007</v>
      </c>
      <c r="H57" s="25">
        <f t="shared" si="20"/>
        <v>9154.7000000000007</v>
      </c>
      <c r="I57" s="25">
        <f t="shared" si="21"/>
        <v>9154.7000000000007</v>
      </c>
      <c r="J57" s="25">
        <f t="shared" si="21"/>
        <v>9154.7000000000007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39"/>
      <c r="R57" s="21"/>
    </row>
    <row r="58" s="22" customFormat="1">
      <c r="A58" s="15"/>
      <c r="B58" s="45"/>
      <c r="C58" s="28"/>
      <c r="D58" s="15"/>
      <c r="E58" s="11"/>
      <c r="F58" s="13" t="s">
        <v>35</v>
      </c>
      <c r="G58" s="25">
        <f t="shared" ref="G58:G64" si="22">I58+K58+M58+O58</f>
        <v>1149.9000000000001</v>
      </c>
      <c r="H58" s="25">
        <f t="shared" si="20"/>
        <v>1149.9000000000001</v>
      </c>
      <c r="I58" s="46">
        <f>I106+I214+I226+I238+I274+I286+I298+I310+I334+I346+I358+I70+I82+I94+I118+I262+I142+I166+I178+I190+I202+I250+I322</f>
        <v>1149.9000000000001</v>
      </c>
      <c r="J58" s="46">
        <f>J106+J214+J226+J238+J274+J286+J298+J310+J334+J346+J358+J70+J82+J94+J118+J262+J142+J166+J178+J190+J202+J250+J322</f>
        <v>1149.9000000000001</v>
      </c>
      <c r="K58" s="25">
        <f t="shared" ref="K58:P58" si="23">K106+K214+K226+K238+K274+K286+K298+K310+K322+K334+K346+K358+K70+K82+K94+K118+K262</f>
        <v>0</v>
      </c>
      <c r="L58" s="25">
        <f t="shared" si="23"/>
        <v>0</v>
      </c>
      <c r="M58" s="25">
        <f t="shared" si="23"/>
        <v>0</v>
      </c>
      <c r="N58" s="25">
        <f t="shared" si="23"/>
        <v>0</v>
      </c>
      <c r="O58" s="25">
        <f t="shared" si="23"/>
        <v>0</v>
      </c>
      <c r="P58" s="25">
        <f t="shared" si="23"/>
        <v>0</v>
      </c>
      <c r="Q58" s="39"/>
      <c r="R58" s="21"/>
    </row>
    <row r="59" s="22" customFormat="1">
      <c r="A59" s="15"/>
      <c r="B59" s="45"/>
      <c r="C59" s="28"/>
      <c r="D59" s="15"/>
      <c r="E59" s="11"/>
      <c r="F59" s="13" t="s">
        <v>36</v>
      </c>
      <c r="G59" s="25">
        <f t="shared" si="22"/>
        <v>1663.2</v>
      </c>
      <c r="H59" s="25">
        <f t="shared" si="20"/>
        <v>1663.2</v>
      </c>
      <c r="I59" s="46">
        <f t="shared" ref="I59:P60" si="24">I107+I215+I227+I239+I275+I287+I299+I311+I335+I347+I359+I71+I83+I95+I119+I263+I143+I167+I179+I191+I203+I251+I323+I155</f>
        <v>1663.2</v>
      </c>
      <c r="J59" s="46">
        <f t="shared" si="24"/>
        <v>1663.2</v>
      </c>
      <c r="K59" s="46">
        <f t="shared" si="24"/>
        <v>0</v>
      </c>
      <c r="L59" s="46">
        <f t="shared" si="24"/>
        <v>0</v>
      </c>
      <c r="M59" s="46">
        <f t="shared" si="24"/>
        <v>0</v>
      </c>
      <c r="N59" s="46">
        <f t="shared" si="24"/>
        <v>0</v>
      </c>
      <c r="O59" s="46">
        <f t="shared" si="24"/>
        <v>0</v>
      </c>
      <c r="P59" s="46">
        <f t="shared" si="24"/>
        <v>0</v>
      </c>
      <c r="Q59" s="39"/>
      <c r="R59" s="21"/>
    </row>
    <row r="60" s="22" customFormat="1">
      <c r="A60" s="15"/>
      <c r="B60" s="45"/>
      <c r="C60" s="28"/>
      <c r="D60" s="15"/>
      <c r="E60" s="11"/>
      <c r="F60" s="13" t="s">
        <v>37</v>
      </c>
      <c r="G60" s="25">
        <f t="shared" si="22"/>
        <v>0</v>
      </c>
      <c r="H60" s="25">
        <f t="shared" si="20"/>
        <v>0</v>
      </c>
      <c r="I60" s="46">
        <f t="shared" si="24"/>
        <v>0</v>
      </c>
      <c r="J60" s="46">
        <f t="shared" si="24"/>
        <v>0</v>
      </c>
      <c r="K60" s="46">
        <f t="shared" si="24"/>
        <v>0</v>
      </c>
      <c r="L60" s="46">
        <f t="shared" si="24"/>
        <v>0</v>
      </c>
      <c r="M60" s="46">
        <f t="shared" si="24"/>
        <v>0</v>
      </c>
      <c r="N60" s="46">
        <f t="shared" si="24"/>
        <v>0</v>
      </c>
      <c r="O60" s="46">
        <f t="shared" si="24"/>
        <v>0</v>
      </c>
      <c r="P60" s="46">
        <f t="shared" si="24"/>
        <v>0</v>
      </c>
      <c r="Q60" s="39"/>
      <c r="R60" s="21"/>
    </row>
    <row r="61" s="22" customFormat="1">
      <c r="A61" s="15"/>
      <c r="B61" s="45"/>
      <c r="C61" s="28"/>
      <c r="D61" s="15"/>
      <c r="E61" s="11"/>
      <c r="F61" s="13" t="s">
        <v>39</v>
      </c>
      <c r="G61" s="25">
        <f t="shared" si="22"/>
        <v>0</v>
      </c>
      <c r="H61" s="25">
        <f t="shared" si="20"/>
        <v>0</v>
      </c>
      <c r="I61" s="46">
        <f t="shared" ref="I61:P61" si="25">I109+I217+I229+I241+I277+I289+I301+I313+I337+I349+I361+I73+I85+I97+I121+I265+I145+I169+I181+I193+I205+I253+I325+I157+I133</f>
        <v>0</v>
      </c>
      <c r="J61" s="46">
        <f t="shared" si="25"/>
        <v>0</v>
      </c>
      <c r="K61" s="46">
        <f t="shared" si="25"/>
        <v>0</v>
      </c>
      <c r="L61" s="46">
        <f t="shared" si="25"/>
        <v>0</v>
      </c>
      <c r="M61" s="46">
        <f t="shared" si="25"/>
        <v>0</v>
      </c>
      <c r="N61" s="46">
        <f t="shared" si="25"/>
        <v>0</v>
      </c>
      <c r="O61" s="46">
        <f t="shared" si="25"/>
        <v>0</v>
      </c>
      <c r="P61" s="46">
        <f t="shared" si="25"/>
        <v>0</v>
      </c>
      <c r="Q61" s="39"/>
      <c r="R61" s="21"/>
    </row>
    <row r="62" s="22" customFormat="1">
      <c r="A62" s="15"/>
      <c r="B62" s="45"/>
      <c r="C62" s="28"/>
      <c r="D62" s="15"/>
      <c r="E62" s="11"/>
      <c r="F62" s="13" t="s">
        <v>40</v>
      </c>
      <c r="G62" s="25">
        <f t="shared" si="22"/>
        <v>120975.89999999999</v>
      </c>
      <c r="H62" s="25">
        <f t="shared" si="20"/>
        <v>4248.6999999999998</v>
      </c>
      <c r="I62" s="46">
        <f t="shared" ref="I62:P64" si="26">I110+I218+I230+I242+I278+I290+I302+I314+I338+I350+I362+I74+I86+I98+I122+I266+I146+I170+I182+I194+I206+I254+I326+I158</f>
        <v>39266.899999999994</v>
      </c>
      <c r="J62" s="46">
        <f t="shared" si="26"/>
        <v>4248.6999999999998</v>
      </c>
      <c r="K62" s="46">
        <f t="shared" si="26"/>
        <v>0</v>
      </c>
      <c r="L62" s="46">
        <f t="shared" si="26"/>
        <v>0</v>
      </c>
      <c r="M62" s="46">
        <f t="shared" si="26"/>
        <v>81709</v>
      </c>
      <c r="N62" s="46">
        <f t="shared" si="26"/>
        <v>0</v>
      </c>
      <c r="O62" s="46">
        <f t="shared" si="26"/>
        <v>0</v>
      </c>
      <c r="P62" s="46">
        <f t="shared" si="26"/>
        <v>0</v>
      </c>
      <c r="Q62" s="39"/>
      <c r="R62" s="21"/>
    </row>
    <row r="63" s="22" customFormat="1">
      <c r="A63" s="15"/>
      <c r="B63" s="45"/>
      <c r="C63" s="28"/>
      <c r="D63" s="15"/>
      <c r="E63" s="11"/>
      <c r="F63" s="13" t="s">
        <v>41</v>
      </c>
      <c r="G63" s="25">
        <f t="shared" si="22"/>
        <v>65789.399999999994</v>
      </c>
      <c r="H63" s="25">
        <f t="shared" si="20"/>
        <v>0</v>
      </c>
      <c r="I63" s="46">
        <f t="shared" si="26"/>
        <v>65789.399999999994</v>
      </c>
      <c r="J63" s="46">
        <f t="shared" si="26"/>
        <v>0</v>
      </c>
      <c r="K63" s="46">
        <f t="shared" si="26"/>
        <v>0</v>
      </c>
      <c r="L63" s="46">
        <f t="shared" si="26"/>
        <v>0</v>
      </c>
      <c r="M63" s="46">
        <f t="shared" si="26"/>
        <v>0</v>
      </c>
      <c r="N63" s="46">
        <f t="shared" si="26"/>
        <v>0</v>
      </c>
      <c r="O63" s="46">
        <f t="shared" si="26"/>
        <v>0</v>
      </c>
      <c r="P63" s="46">
        <f t="shared" si="26"/>
        <v>0</v>
      </c>
      <c r="Q63" s="39"/>
      <c r="R63" s="21"/>
    </row>
    <row r="64" s="22" customFormat="1">
      <c r="A64" s="15"/>
      <c r="B64" s="47"/>
      <c r="C64" s="32"/>
      <c r="D64" s="15"/>
      <c r="E64" s="11"/>
      <c r="F64" s="13" t="s">
        <v>42</v>
      </c>
      <c r="G64" s="25">
        <f t="shared" si="22"/>
        <v>128554.3</v>
      </c>
      <c r="H64" s="25">
        <f t="shared" si="20"/>
        <v>0</v>
      </c>
      <c r="I64" s="46">
        <f t="shared" si="26"/>
        <v>128554.3</v>
      </c>
      <c r="J64" s="46">
        <f t="shared" si="26"/>
        <v>0</v>
      </c>
      <c r="K64" s="46">
        <f t="shared" si="26"/>
        <v>0</v>
      </c>
      <c r="L64" s="46">
        <f t="shared" si="26"/>
        <v>0</v>
      </c>
      <c r="M64" s="46">
        <f t="shared" si="26"/>
        <v>0</v>
      </c>
      <c r="N64" s="46">
        <f t="shared" si="26"/>
        <v>0</v>
      </c>
      <c r="O64" s="46">
        <f t="shared" si="26"/>
        <v>0</v>
      </c>
      <c r="P64" s="46">
        <f t="shared" si="26"/>
        <v>0</v>
      </c>
      <c r="Q64" s="39"/>
      <c r="R64" s="21"/>
      <c r="S64" s="1"/>
    </row>
    <row r="65" ht="23.25" customHeight="1">
      <c r="A65" s="15"/>
      <c r="B65" s="48" t="s">
        <v>49</v>
      </c>
      <c r="C65" s="49"/>
      <c r="D65" s="12"/>
      <c r="E65" s="11"/>
      <c r="F65" s="13" t="s">
        <v>27</v>
      </c>
      <c r="G65" s="25">
        <f>SUM(G66:G76)</f>
        <v>913.39999999999998</v>
      </c>
      <c r="H65" s="25">
        <f>SUM(H66:H76)</f>
        <v>913.39999999999998</v>
      </c>
      <c r="I65" s="25">
        <f>SUM(I66:I76)</f>
        <v>913.39999999999998</v>
      </c>
      <c r="J65" s="25">
        <f>SUM(J66:J76)</f>
        <v>913.39999999999998</v>
      </c>
      <c r="K65" s="25">
        <f t="shared" ref="K65:P77" si="27">SUM(K66:K76)</f>
        <v>0</v>
      </c>
      <c r="L65" s="25">
        <f t="shared" si="27"/>
        <v>0</v>
      </c>
      <c r="M65" s="25">
        <f t="shared" si="27"/>
        <v>0</v>
      </c>
      <c r="N65" s="25">
        <f t="shared" si="27"/>
        <v>0</v>
      </c>
      <c r="O65" s="25">
        <f t="shared" si="27"/>
        <v>0</v>
      </c>
      <c r="P65" s="25">
        <f t="shared" si="27"/>
        <v>0</v>
      </c>
      <c r="Q65" s="39" t="s">
        <v>28</v>
      </c>
      <c r="R65" s="50"/>
    </row>
    <row r="66" ht="22.5" customHeight="1">
      <c r="A66" s="15"/>
      <c r="B66" s="51"/>
      <c r="C66" s="52"/>
      <c r="D66" s="15"/>
      <c r="E66" s="11"/>
      <c r="F66" s="11" t="s">
        <v>30</v>
      </c>
      <c r="G66" s="53">
        <f t="shared" ref="G66:H76" si="28">I66+K66+M66+O66</f>
        <v>0</v>
      </c>
      <c r="H66" s="53">
        <f t="shared" si="28"/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39"/>
      <c r="R66" s="50"/>
    </row>
    <row r="67" ht="36" customHeight="1">
      <c r="A67" s="15"/>
      <c r="B67" s="51"/>
      <c r="C67" s="11" t="s">
        <v>50</v>
      </c>
      <c r="D67" s="15"/>
      <c r="E67" s="11"/>
      <c r="F67" s="11" t="s">
        <v>32</v>
      </c>
      <c r="G67" s="53">
        <f t="shared" si="28"/>
        <v>913.39999999999998</v>
      </c>
      <c r="H67" s="53">
        <f t="shared" si="28"/>
        <v>913.39999999999998</v>
      </c>
      <c r="I67" s="53">
        <v>913.39999999999998</v>
      </c>
      <c r="J67" s="53">
        <v>913.39999999999998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39"/>
      <c r="R67" s="50"/>
    </row>
    <row r="68" ht="26.25" customHeight="1">
      <c r="A68" s="15"/>
      <c r="B68" s="51"/>
      <c r="C68" s="12"/>
      <c r="D68" s="15"/>
      <c r="E68" s="11"/>
      <c r="F68" s="11" t="s">
        <v>33</v>
      </c>
      <c r="G68" s="53">
        <f t="shared" si="28"/>
        <v>0</v>
      </c>
      <c r="H68" s="53">
        <f t="shared" si="28"/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39"/>
      <c r="R68" s="50"/>
    </row>
    <row r="69" ht="15.6">
      <c r="A69" s="15"/>
      <c r="B69" s="51"/>
      <c r="C69" s="15"/>
      <c r="D69" s="15"/>
      <c r="E69" s="11"/>
      <c r="F69" s="11" t="s">
        <v>34</v>
      </c>
      <c r="G69" s="53">
        <f t="shared" si="28"/>
        <v>0</v>
      </c>
      <c r="H69" s="53">
        <f t="shared" si="28"/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39"/>
      <c r="R69" s="50"/>
    </row>
    <row r="70" ht="36.75" customHeight="1">
      <c r="A70" s="15"/>
      <c r="B70" s="51"/>
      <c r="C70" s="15"/>
      <c r="D70" s="15"/>
      <c r="E70" s="11"/>
      <c r="F70" s="11" t="s">
        <v>35</v>
      </c>
      <c r="G70" s="53">
        <f t="shared" si="28"/>
        <v>0</v>
      </c>
      <c r="H70" s="53">
        <f t="shared" si="28"/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39"/>
      <c r="R70" s="50"/>
    </row>
    <row r="71" ht="15.6">
      <c r="A71" s="15"/>
      <c r="B71" s="51"/>
      <c r="C71" s="15"/>
      <c r="D71" s="15"/>
      <c r="E71" s="11"/>
      <c r="F71" s="11" t="s">
        <v>36</v>
      </c>
      <c r="G71" s="53">
        <f t="shared" si="28"/>
        <v>0</v>
      </c>
      <c r="H71" s="53">
        <f t="shared" ref="H71:H76" si="29">J71+L71+N71+P71</f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39"/>
      <c r="R71" s="50"/>
    </row>
    <row r="72" ht="15.6">
      <c r="A72" s="15"/>
      <c r="B72" s="51"/>
      <c r="C72" s="15"/>
      <c r="D72" s="15"/>
      <c r="E72" s="11"/>
      <c r="F72" s="11" t="s">
        <v>37</v>
      </c>
      <c r="G72" s="53">
        <f t="shared" si="28"/>
        <v>0</v>
      </c>
      <c r="H72" s="53">
        <f t="shared" si="29"/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39"/>
      <c r="R72" s="50"/>
    </row>
    <row r="73" ht="15.6">
      <c r="A73" s="15"/>
      <c r="B73" s="51"/>
      <c r="C73" s="15"/>
      <c r="D73" s="15"/>
      <c r="E73" s="11"/>
      <c r="F73" s="11" t="s">
        <v>39</v>
      </c>
      <c r="G73" s="53">
        <f t="shared" si="28"/>
        <v>0</v>
      </c>
      <c r="H73" s="53">
        <f t="shared" si="29"/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39"/>
      <c r="R73" s="50"/>
    </row>
    <row r="74" ht="15.6">
      <c r="A74" s="15"/>
      <c r="B74" s="51"/>
      <c r="C74" s="15"/>
      <c r="D74" s="15"/>
      <c r="E74" s="11"/>
      <c r="F74" s="11" t="s">
        <v>40</v>
      </c>
      <c r="G74" s="53">
        <f t="shared" si="28"/>
        <v>0</v>
      </c>
      <c r="H74" s="53">
        <f t="shared" si="29"/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39"/>
      <c r="R74" s="50"/>
    </row>
    <row r="75" ht="15.6">
      <c r="A75" s="15"/>
      <c r="B75" s="51"/>
      <c r="C75" s="15"/>
      <c r="D75" s="15"/>
      <c r="E75" s="11"/>
      <c r="F75" s="11" t="s">
        <v>41</v>
      </c>
      <c r="G75" s="53">
        <f t="shared" si="28"/>
        <v>0</v>
      </c>
      <c r="H75" s="53">
        <f t="shared" si="29"/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39"/>
      <c r="R75" s="50"/>
    </row>
    <row r="76" ht="15.6">
      <c r="A76" s="15"/>
      <c r="B76" s="54"/>
      <c r="C76" s="16"/>
      <c r="D76" s="15"/>
      <c r="E76" s="11"/>
      <c r="F76" s="11" t="s">
        <v>42</v>
      </c>
      <c r="G76" s="53">
        <f t="shared" si="28"/>
        <v>0</v>
      </c>
      <c r="H76" s="53">
        <f t="shared" si="29"/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39"/>
      <c r="R76" s="50"/>
      <c r="S76" s="22"/>
    </row>
    <row r="77" s="22" customFormat="1" ht="15.75" customHeight="1">
      <c r="A77" s="15"/>
      <c r="B77" s="48" t="s">
        <v>51</v>
      </c>
      <c r="C77" s="49"/>
      <c r="D77" s="12"/>
      <c r="E77" s="11"/>
      <c r="F77" s="13" t="s">
        <v>27</v>
      </c>
      <c r="G77" s="25">
        <f>SUM(G78:G88)</f>
        <v>5008</v>
      </c>
      <c r="H77" s="25">
        <f>SUM(H78:H88)</f>
        <v>5008</v>
      </c>
      <c r="I77" s="25">
        <f>SUM(I78:I88)</f>
        <v>5008</v>
      </c>
      <c r="J77" s="25">
        <f>SUM(J78:J88)</f>
        <v>5008</v>
      </c>
      <c r="K77" s="25">
        <f t="shared" si="27"/>
        <v>0</v>
      </c>
      <c r="L77" s="25">
        <f t="shared" si="27"/>
        <v>0</v>
      </c>
      <c r="M77" s="25">
        <f t="shared" si="27"/>
        <v>0</v>
      </c>
      <c r="N77" s="25">
        <f t="shared" si="27"/>
        <v>0</v>
      </c>
      <c r="O77" s="25">
        <f t="shared" si="27"/>
        <v>0</v>
      </c>
      <c r="P77" s="25">
        <f t="shared" si="27"/>
        <v>0</v>
      </c>
      <c r="Q77" s="39" t="s">
        <v>28</v>
      </c>
      <c r="R77" s="21"/>
      <c r="S77" s="1"/>
    </row>
    <row r="78" ht="15.6">
      <c r="A78" s="15"/>
      <c r="B78" s="51"/>
      <c r="C78" s="55"/>
      <c r="D78" s="15"/>
      <c r="E78" s="11"/>
      <c r="F78" s="11" t="s">
        <v>30</v>
      </c>
      <c r="G78" s="53">
        <f t="shared" ref="G78:H88" si="30">I78+K78+M78+O78</f>
        <v>0</v>
      </c>
      <c r="H78" s="53">
        <f t="shared" si="30"/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39"/>
      <c r="R78" s="50"/>
    </row>
    <row r="79" ht="24" customHeight="1">
      <c r="A79" s="15"/>
      <c r="B79" s="51"/>
      <c r="C79" s="52"/>
      <c r="D79" s="15"/>
      <c r="E79" s="11"/>
      <c r="F79" s="11" t="s">
        <v>32</v>
      </c>
      <c r="G79" s="53">
        <f t="shared" si="30"/>
        <v>0</v>
      </c>
      <c r="H79" s="53">
        <f t="shared" si="30"/>
        <v>0</v>
      </c>
      <c r="I79" s="53"/>
      <c r="J79" s="53"/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39"/>
      <c r="R79" s="50"/>
    </row>
    <row r="80" ht="36" customHeight="1">
      <c r="A80" s="15"/>
      <c r="B80" s="51"/>
      <c r="C80" s="11" t="s">
        <v>50</v>
      </c>
      <c r="D80" s="15"/>
      <c r="E80" s="11"/>
      <c r="F80" s="11" t="s">
        <v>33</v>
      </c>
      <c r="G80" s="53">
        <f t="shared" si="30"/>
        <v>5008</v>
      </c>
      <c r="H80" s="53">
        <f t="shared" si="30"/>
        <v>5008</v>
      </c>
      <c r="I80" s="53">
        <f>J80</f>
        <v>5008</v>
      </c>
      <c r="J80" s="53">
        <f>5302.3000000000002-294.30000000000001</f>
        <v>5008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39"/>
      <c r="R80" s="50"/>
    </row>
    <row r="81" ht="15.6">
      <c r="A81" s="15"/>
      <c r="B81" s="51"/>
      <c r="C81" s="56"/>
      <c r="D81" s="15"/>
      <c r="E81" s="11"/>
      <c r="F81" s="11" t="s">
        <v>34</v>
      </c>
      <c r="G81" s="53">
        <f t="shared" si="30"/>
        <v>0</v>
      </c>
      <c r="H81" s="53">
        <f t="shared" si="30"/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39"/>
      <c r="R81" s="50"/>
    </row>
    <row r="82" ht="15.6">
      <c r="A82" s="15"/>
      <c r="B82" s="51"/>
      <c r="C82" s="56"/>
      <c r="D82" s="15"/>
      <c r="E82" s="11"/>
      <c r="F82" s="11" t="s">
        <v>35</v>
      </c>
      <c r="G82" s="53">
        <f t="shared" si="30"/>
        <v>0</v>
      </c>
      <c r="H82" s="53">
        <f t="shared" si="30"/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39"/>
      <c r="R82" s="50"/>
    </row>
    <row r="83" ht="15.6">
      <c r="A83" s="15"/>
      <c r="B83" s="51"/>
      <c r="C83" s="56"/>
      <c r="D83" s="15"/>
      <c r="E83" s="11"/>
      <c r="F83" s="11" t="s">
        <v>36</v>
      </c>
      <c r="G83" s="53">
        <f t="shared" si="30"/>
        <v>0</v>
      </c>
      <c r="H83" s="53">
        <f t="shared" ref="H83:H88" si="31">J83+L83+N83+P83</f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39"/>
      <c r="R83" s="50"/>
    </row>
    <row r="84" ht="15.6">
      <c r="A84" s="15"/>
      <c r="B84" s="51"/>
      <c r="C84" s="56"/>
      <c r="D84" s="15"/>
      <c r="E84" s="11"/>
      <c r="F84" s="11" t="s">
        <v>37</v>
      </c>
      <c r="G84" s="53">
        <f t="shared" si="30"/>
        <v>0</v>
      </c>
      <c r="H84" s="53">
        <f t="shared" si="31"/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39"/>
      <c r="R84" s="50"/>
    </row>
    <row r="85" ht="15.6">
      <c r="A85" s="15"/>
      <c r="B85" s="51"/>
      <c r="C85" s="56"/>
      <c r="D85" s="15"/>
      <c r="E85" s="11"/>
      <c r="F85" s="11" t="s">
        <v>39</v>
      </c>
      <c r="G85" s="53">
        <f t="shared" si="30"/>
        <v>0</v>
      </c>
      <c r="H85" s="53">
        <f t="shared" si="31"/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39"/>
      <c r="R85" s="50"/>
    </row>
    <row r="86" ht="15.6">
      <c r="A86" s="15"/>
      <c r="B86" s="51"/>
      <c r="C86" s="56"/>
      <c r="D86" s="15"/>
      <c r="E86" s="11"/>
      <c r="F86" s="11" t="s">
        <v>40</v>
      </c>
      <c r="G86" s="53">
        <f t="shared" si="30"/>
        <v>0</v>
      </c>
      <c r="H86" s="53">
        <f t="shared" si="31"/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39"/>
      <c r="R86" s="50"/>
    </row>
    <row r="87" ht="15.6">
      <c r="A87" s="15"/>
      <c r="B87" s="51"/>
      <c r="C87" s="56"/>
      <c r="D87" s="15"/>
      <c r="E87" s="11"/>
      <c r="F87" s="11" t="s">
        <v>41</v>
      </c>
      <c r="G87" s="53">
        <f t="shared" si="30"/>
        <v>0</v>
      </c>
      <c r="H87" s="53">
        <f t="shared" si="31"/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39"/>
      <c r="R87" s="50"/>
    </row>
    <row r="88" ht="15.6">
      <c r="A88" s="15"/>
      <c r="B88" s="54"/>
      <c r="C88" s="57"/>
      <c r="D88" s="15"/>
      <c r="E88" s="11"/>
      <c r="F88" s="11" t="s">
        <v>42</v>
      </c>
      <c r="G88" s="53">
        <f t="shared" si="30"/>
        <v>0</v>
      </c>
      <c r="H88" s="53">
        <f t="shared" si="31"/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39"/>
      <c r="R88" s="50"/>
      <c r="S88" s="22"/>
    </row>
    <row r="89" s="22" customFormat="1" ht="15.75" customHeight="1">
      <c r="A89" s="15"/>
      <c r="B89" s="58" t="s">
        <v>52</v>
      </c>
      <c r="C89" s="56"/>
      <c r="D89" s="59"/>
      <c r="E89" s="11"/>
      <c r="F89" s="13" t="s">
        <v>27</v>
      </c>
      <c r="G89" s="25">
        <f>SUM(G90:G100)</f>
        <v>1149.9000000000001</v>
      </c>
      <c r="H89" s="25">
        <f>SUM(H90:H100)</f>
        <v>1149.9000000000001</v>
      </c>
      <c r="I89" s="25">
        <f>SUM(I90:I100)</f>
        <v>1149.9000000000001</v>
      </c>
      <c r="J89" s="25">
        <f>SUM(J90:J100)</f>
        <v>1149.9000000000001</v>
      </c>
      <c r="K89" s="25">
        <f t="shared" ref="K89:P89" si="32">SUM(K90:K100)</f>
        <v>0</v>
      </c>
      <c r="L89" s="25">
        <f t="shared" si="32"/>
        <v>0</v>
      </c>
      <c r="M89" s="25">
        <f t="shared" si="32"/>
        <v>0</v>
      </c>
      <c r="N89" s="25">
        <f t="shared" si="32"/>
        <v>0</v>
      </c>
      <c r="O89" s="25">
        <f t="shared" si="32"/>
        <v>0</v>
      </c>
      <c r="P89" s="25">
        <f t="shared" si="32"/>
        <v>0</v>
      </c>
      <c r="Q89" s="39" t="s">
        <v>28</v>
      </c>
      <c r="R89" s="21"/>
      <c r="S89" s="1"/>
    </row>
    <row r="90" ht="15.6">
      <c r="A90" s="15"/>
      <c r="B90" s="60"/>
      <c r="C90" s="56"/>
      <c r="D90" s="61"/>
      <c r="E90" s="11"/>
      <c r="F90" s="11" t="s">
        <v>30</v>
      </c>
      <c r="G90" s="53">
        <f t="shared" ref="G90:H100" si="33">I90+K90+M90+O90</f>
        <v>0</v>
      </c>
      <c r="H90" s="53">
        <f t="shared" si="33"/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39"/>
      <c r="R90" s="50"/>
    </row>
    <row r="91" ht="15.6">
      <c r="A91" s="15"/>
      <c r="B91" s="60"/>
      <c r="C91" s="56"/>
      <c r="D91" s="61"/>
      <c r="E91" s="11"/>
      <c r="F91" s="11" t="s">
        <v>32</v>
      </c>
      <c r="G91" s="53">
        <f t="shared" si="33"/>
        <v>0</v>
      </c>
      <c r="H91" s="53">
        <f t="shared" si="33"/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39"/>
      <c r="R91" s="50"/>
    </row>
    <row r="92" ht="15.6">
      <c r="A92" s="15"/>
      <c r="B92" s="60"/>
      <c r="C92" s="56"/>
      <c r="D92" s="61"/>
      <c r="E92" s="11"/>
      <c r="F92" s="11" t="s">
        <v>33</v>
      </c>
      <c r="G92" s="53">
        <f t="shared" si="33"/>
        <v>0</v>
      </c>
      <c r="H92" s="53">
        <f t="shared" si="33"/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39"/>
      <c r="R92" s="50"/>
    </row>
    <row r="93" ht="16.5" customHeight="1">
      <c r="A93" s="15"/>
      <c r="B93" s="51"/>
      <c r="C93" s="16"/>
      <c r="D93" s="15"/>
      <c r="E93" s="11"/>
      <c r="F93" s="11" t="s">
        <v>34</v>
      </c>
      <c r="G93" s="53">
        <f t="shared" si="33"/>
        <v>0</v>
      </c>
      <c r="H93" s="53">
        <f t="shared" si="33"/>
        <v>0</v>
      </c>
      <c r="I93" s="53">
        <f t="shared" ref="I93:I94" si="34">J93</f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39"/>
      <c r="R93" s="50"/>
    </row>
    <row r="94" ht="39.600000000000001">
      <c r="A94" s="15"/>
      <c r="B94" s="51"/>
      <c r="C94" s="11" t="s">
        <v>50</v>
      </c>
      <c r="D94" s="15"/>
      <c r="E94" s="11"/>
      <c r="F94" s="11" t="s">
        <v>35</v>
      </c>
      <c r="G94" s="53">
        <f t="shared" si="33"/>
        <v>1149.9000000000001</v>
      </c>
      <c r="H94" s="53">
        <f t="shared" si="33"/>
        <v>1149.9000000000001</v>
      </c>
      <c r="I94" s="53">
        <f t="shared" si="34"/>
        <v>1149.9000000000001</v>
      </c>
      <c r="J94" s="53">
        <v>1149.9000000000001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39"/>
      <c r="R94" s="50"/>
    </row>
    <row r="95" ht="15.6">
      <c r="A95" s="15"/>
      <c r="B95" s="51"/>
      <c r="C95" s="56"/>
      <c r="D95" s="15"/>
      <c r="E95" s="11"/>
      <c r="F95" s="11" t="s">
        <v>36</v>
      </c>
      <c r="G95" s="53">
        <f t="shared" si="33"/>
        <v>0</v>
      </c>
      <c r="H95" s="53">
        <f t="shared" ref="H95:H100" si="35">J95+L95+N95+P95</f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39"/>
      <c r="R95" s="50"/>
    </row>
    <row r="96" ht="15.6">
      <c r="A96" s="15"/>
      <c r="B96" s="51"/>
      <c r="C96" s="56"/>
      <c r="D96" s="15"/>
      <c r="E96" s="11"/>
      <c r="F96" s="11" t="s">
        <v>37</v>
      </c>
      <c r="G96" s="53">
        <f t="shared" si="33"/>
        <v>0</v>
      </c>
      <c r="H96" s="53">
        <f t="shared" si="35"/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39"/>
      <c r="R96" s="50"/>
    </row>
    <row r="97" ht="15.6">
      <c r="A97" s="15"/>
      <c r="B97" s="51"/>
      <c r="C97" s="56"/>
      <c r="D97" s="15"/>
      <c r="E97" s="11"/>
      <c r="F97" s="11" t="s">
        <v>39</v>
      </c>
      <c r="G97" s="53">
        <f t="shared" si="33"/>
        <v>0</v>
      </c>
      <c r="H97" s="53">
        <f t="shared" si="35"/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39"/>
      <c r="R97" s="50"/>
    </row>
    <row r="98" ht="15.6">
      <c r="A98" s="15"/>
      <c r="B98" s="51"/>
      <c r="C98" s="56"/>
      <c r="D98" s="15"/>
      <c r="E98" s="11"/>
      <c r="F98" s="11" t="s">
        <v>40</v>
      </c>
      <c r="G98" s="53">
        <f t="shared" si="33"/>
        <v>0</v>
      </c>
      <c r="H98" s="53">
        <f t="shared" si="35"/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39"/>
      <c r="R98" s="50"/>
    </row>
    <row r="99" ht="15.6">
      <c r="A99" s="15"/>
      <c r="B99" s="51"/>
      <c r="C99" s="56"/>
      <c r="D99" s="15"/>
      <c r="E99" s="11"/>
      <c r="F99" s="11" t="s">
        <v>41</v>
      </c>
      <c r="G99" s="53">
        <f t="shared" si="33"/>
        <v>0</v>
      </c>
      <c r="H99" s="53">
        <f t="shared" si="35"/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39"/>
      <c r="R99" s="50"/>
    </row>
    <row r="100" ht="15.6">
      <c r="A100" s="15"/>
      <c r="B100" s="54"/>
      <c r="C100" s="57"/>
      <c r="D100" s="15"/>
      <c r="E100" s="11"/>
      <c r="F100" s="11" t="s">
        <v>42</v>
      </c>
      <c r="G100" s="53">
        <f t="shared" si="33"/>
        <v>0</v>
      </c>
      <c r="H100" s="53">
        <f t="shared" si="35"/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39"/>
      <c r="R100" s="50"/>
      <c r="S100" s="22"/>
    </row>
    <row r="101" s="22" customFormat="1" ht="15.75" customHeight="1">
      <c r="A101" s="15"/>
      <c r="B101" s="62" t="s">
        <v>53</v>
      </c>
      <c r="C101" s="63"/>
      <c r="D101" s="12"/>
      <c r="E101" s="11"/>
      <c r="F101" s="13" t="s">
        <v>27</v>
      </c>
      <c r="G101" s="25">
        <f t="shared" ref="G101:P101" si="36">SUM(G102:G112)</f>
        <v>285.30000000000001</v>
      </c>
      <c r="H101" s="25">
        <f t="shared" si="36"/>
        <v>285.30000000000001</v>
      </c>
      <c r="I101" s="25">
        <f t="shared" si="36"/>
        <v>285.30000000000001</v>
      </c>
      <c r="J101" s="25">
        <f t="shared" si="36"/>
        <v>285.30000000000001</v>
      </c>
      <c r="K101" s="25">
        <f t="shared" si="36"/>
        <v>0</v>
      </c>
      <c r="L101" s="25">
        <f t="shared" si="36"/>
        <v>0</v>
      </c>
      <c r="M101" s="25">
        <f t="shared" si="36"/>
        <v>0</v>
      </c>
      <c r="N101" s="25">
        <f t="shared" si="36"/>
        <v>0</v>
      </c>
      <c r="O101" s="25">
        <f t="shared" si="36"/>
        <v>0</v>
      </c>
      <c r="P101" s="25">
        <f t="shared" si="36"/>
        <v>0</v>
      </c>
      <c r="Q101" s="39" t="s">
        <v>28</v>
      </c>
      <c r="R101" s="21"/>
      <c r="S101" s="1"/>
    </row>
    <row r="102" ht="39.600000000000001">
      <c r="A102" s="15"/>
      <c r="B102" s="62"/>
      <c r="C102" s="11" t="s">
        <v>54</v>
      </c>
      <c r="D102" s="15"/>
      <c r="E102" s="11"/>
      <c r="F102" s="11" t="s">
        <v>30</v>
      </c>
      <c r="G102" s="25">
        <f t="shared" ref="G102:H112" si="37">I102+K102+M102+O102</f>
        <v>285.30000000000001</v>
      </c>
      <c r="H102" s="25">
        <f t="shared" si="37"/>
        <v>285.30000000000001</v>
      </c>
      <c r="I102" s="53">
        <v>285.30000000000001</v>
      </c>
      <c r="J102" s="53">
        <v>285.30000000000001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39"/>
      <c r="R102" s="21"/>
    </row>
    <row r="103" ht="15.6">
      <c r="A103" s="15"/>
      <c r="B103" s="62"/>
      <c r="C103" s="56"/>
      <c r="D103" s="15"/>
      <c r="E103" s="11"/>
      <c r="F103" s="11" t="s">
        <v>32</v>
      </c>
      <c r="G103" s="25">
        <f t="shared" si="37"/>
        <v>0</v>
      </c>
      <c r="H103" s="25">
        <f t="shared" si="37"/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39"/>
      <c r="R103" s="21"/>
    </row>
    <row r="104" ht="15.6">
      <c r="A104" s="15"/>
      <c r="B104" s="62"/>
      <c r="C104" s="56"/>
      <c r="D104" s="15"/>
      <c r="E104" s="11"/>
      <c r="F104" s="11" t="s">
        <v>33</v>
      </c>
      <c r="G104" s="25">
        <f t="shared" si="37"/>
        <v>0</v>
      </c>
      <c r="H104" s="25">
        <f t="shared" si="37"/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39"/>
      <c r="R104" s="21"/>
    </row>
    <row r="105" ht="30" customHeight="1">
      <c r="A105" s="15"/>
      <c r="B105" s="62"/>
      <c r="C105" s="56"/>
      <c r="D105" s="15"/>
      <c r="E105" s="11"/>
      <c r="F105" s="11" t="s">
        <v>34</v>
      </c>
      <c r="G105" s="25">
        <f t="shared" si="37"/>
        <v>0</v>
      </c>
      <c r="H105" s="25">
        <f t="shared" si="37"/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39"/>
      <c r="R105" s="21"/>
    </row>
    <row r="106" ht="15.6">
      <c r="A106" s="15"/>
      <c r="B106" s="62"/>
      <c r="C106" s="56"/>
      <c r="D106" s="15"/>
      <c r="E106" s="11"/>
      <c r="F106" s="11" t="s">
        <v>35</v>
      </c>
      <c r="G106" s="25">
        <f t="shared" si="37"/>
        <v>0</v>
      </c>
      <c r="H106" s="25">
        <f t="shared" si="37"/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39"/>
      <c r="R106" s="21"/>
    </row>
    <row r="107" ht="15.6">
      <c r="A107" s="15"/>
      <c r="B107" s="62"/>
      <c r="C107" s="56"/>
      <c r="D107" s="15"/>
      <c r="E107" s="11"/>
      <c r="F107" s="11" t="s">
        <v>36</v>
      </c>
      <c r="G107" s="25">
        <f t="shared" si="37"/>
        <v>0</v>
      </c>
      <c r="H107" s="25">
        <f t="shared" ref="H107:H112" si="38">J107+L107+N107+P107</f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39"/>
      <c r="R107" s="21"/>
    </row>
    <row r="108" ht="15.6">
      <c r="A108" s="15"/>
      <c r="B108" s="62"/>
      <c r="C108" s="56"/>
      <c r="D108" s="15"/>
      <c r="E108" s="11"/>
      <c r="F108" s="11" t="s">
        <v>37</v>
      </c>
      <c r="G108" s="25">
        <f t="shared" si="37"/>
        <v>0</v>
      </c>
      <c r="H108" s="25">
        <f t="shared" si="38"/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39"/>
      <c r="R108" s="21"/>
    </row>
    <row r="109" ht="15.6">
      <c r="A109" s="15"/>
      <c r="B109" s="62"/>
      <c r="C109" s="56"/>
      <c r="D109" s="15"/>
      <c r="E109" s="11"/>
      <c r="F109" s="11" t="s">
        <v>39</v>
      </c>
      <c r="G109" s="25">
        <f t="shared" si="37"/>
        <v>0</v>
      </c>
      <c r="H109" s="25">
        <f t="shared" si="38"/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39"/>
      <c r="R109" s="21"/>
    </row>
    <row r="110" ht="15.6">
      <c r="A110" s="15"/>
      <c r="B110" s="62"/>
      <c r="C110" s="56"/>
      <c r="D110" s="15"/>
      <c r="E110" s="11"/>
      <c r="F110" s="11" t="s">
        <v>40</v>
      </c>
      <c r="G110" s="25">
        <f t="shared" si="37"/>
        <v>0</v>
      </c>
      <c r="H110" s="25">
        <f t="shared" si="38"/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39"/>
      <c r="R110" s="21"/>
    </row>
    <row r="111" ht="15.6">
      <c r="A111" s="15"/>
      <c r="B111" s="62"/>
      <c r="C111" s="56"/>
      <c r="D111" s="15"/>
      <c r="E111" s="11"/>
      <c r="F111" s="11" t="s">
        <v>41</v>
      </c>
      <c r="G111" s="25">
        <f t="shared" si="37"/>
        <v>0</v>
      </c>
      <c r="H111" s="25">
        <f t="shared" si="38"/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39"/>
      <c r="R111" s="21"/>
    </row>
    <row r="112" ht="15.6">
      <c r="A112" s="15"/>
      <c r="B112" s="62"/>
      <c r="C112" s="57"/>
      <c r="D112" s="15"/>
      <c r="E112" s="11"/>
      <c r="F112" s="11" t="s">
        <v>42</v>
      </c>
      <c r="G112" s="25">
        <f t="shared" si="37"/>
        <v>0</v>
      </c>
      <c r="H112" s="25">
        <f t="shared" si="38"/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39"/>
      <c r="R112" s="21"/>
    </row>
    <row r="113" ht="15.75" customHeight="1">
      <c r="A113" s="15"/>
      <c r="B113" s="62" t="s">
        <v>55</v>
      </c>
      <c r="C113" s="63"/>
      <c r="D113" s="12"/>
      <c r="E113" s="11"/>
      <c r="F113" s="13" t="s">
        <v>27</v>
      </c>
      <c r="G113" s="25">
        <f t="shared" ref="G113:P113" si="39">SUM(G114:G124)</f>
        <v>9154.7000000000007</v>
      </c>
      <c r="H113" s="25">
        <f t="shared" si="39"/>
        <v>9154.7000000000007</v>
      </c>
      <c r="I113" s="25">
        <f t="shared" si="39"/>
        <v>9154.7000000000007</v>
      </c>
      <c r="J113" s="25">
        <f t="shared" si="39"/>
        <v>9154.7000000000007</v>
      </c>
      <c r="K113" s="53">
        <f t="shared" si="39"/>
        <v>0</v>
      </c>
      <c r="L113" s="53">
        <f t="shared" si="39"/>
        <v>0</v>
      </c>
      <c r="M113" s="53">
        <f t="shared" si="39"/>
        <v>0</v>
      </c>
      <c r="N113" s="53">
        <f t="shared" si="39"/>
        <v>0</v>
      </c>
      <c r="O113" s="53">
        <f t="shared" si="39"/>
        <v>0</v>
      </c>
      <c r="P113" s="53">
        <f t="shared" si="39"/>
        <v>0</v>
      </c>
      <c r="Q113" s="39" t="s">
        <v>28</v>
      </c>
      <c r="R113" s="21"/>
    </row>
    <row r="114" ht="15.6">
      <c r="A114" s="15"/>
      <c r="B114" s="62"/>
      <c r="C114" s="56"/>
      <c r="D114" s="15"/>
      <c r="E114" s="11"/>
      <c r="F114" s="11" t="s">
        <v>30</v>
      </c>
      <c r="G114" s="25">
        <f t="shared" ref="G114:H124" si="40">I114+K114+M114+O114</f>
        <v>0</v>
      </c>
      <c r="H114" s="25">
        <f t="shared" si="40"/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39"/>
      <c r="R114" s="21"/>
    </row>
    <row r="115" ht="15.6">
      <c r="A115" s="15"/>
      <c r="B115" s="62"/>
      <c r="C115" s="56"/>
      <c r="D115" s="15"/>
      <c r="E115" s="11"/>
      <c r="F115" s="11" t="s">
        <v>32</v>
      </c>
      <c r="G115" s="25">
        <f t="shared" si="40"/>
        <v>0</v>
      </c>
      <c r="H115" s="25">
        <f t="shared" si="40"/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39"/>
      <c r="R115" s="21"/>
    </row>
    <row r="116" ht="15.6">
      <c r="A116" s="15"/>
      <c r="B116" s="62"/>
      <c r="C116" s="56"/>
      <c r="D116" s="15"/>
      <c r="E116" s="11"/>
      <c r="F116" s="11" t="s">
        <v>33</v>
      </c>
      <c r="G116" s="25">
        <f t="shared" si="40"/>
        <v>0</v>
      </c>
      <c r="H116" s="25">
        <f t="shared" si="40"/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39"/>
      <c r="R116" s="21"/>
    </row>
    <row r="117" ht="39.600000000000001">
      <c r="A117" s="15"/>
      <c r="B117" s="62"/>
      <c r="C117" s="11" t="s">
        <v>56</v>
      </c>
      <c r="D117" s="15"/>
      <c r="E117" s="11"/>
      <c r="F117" s="11" t="s">
        <v>34</v>
      </c>
      <c r="G117" s="25">
        <f t="shared" si="40"/>
        <v>9154.7000000000007</v>
      </c>
      <c r="H117" s="25">
        <f t="shared" si="40"/>
        <v>9154.7000000000007</v>
      </c>
      <c r="I117" s="53">
        <f>J117</f>
        <v>9154.7000000000007</v>
      </c>
      <c r="J117" s="53">
        <v>9154.7000000000007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39"/>
      <c r="R117" s="21"/>
    </row>
    <row r="118" ht="15.6">
      <c r="A118" s="15"/>
      <c r="B118" s="62"/>
      <c r="C118" s="56"/>
      <c r="D118" s="15"/>
      <c r="E118" s="11"/>
      <c r="F118" s="11" t="s">
        <v>35</v>
      </c>
      <c r="G118" s="25">
        <f t="shared" si="40"/>
        <v>0</v>
      </c>
      <c r="H118" s="25">
        <f t="shared" si="40"/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39"/>
      <c r="R118" s="21"/>
    </row>
    <row r="119" ht="15.6">
      <c r="A119" s="15"/>
      <c r="B119" s="62"/>
      <c r="C119" s="56"/>
      <c r="D119" s="15"/>
      <c r="E119" s="11"/>
      <c r="F119" s="11" t="s">
        <v>36</v>
      </c>
      <c r="G119" s="25">
        <f t="shared" si="40"/>
        <v>0</v>
      </c>
      <c r="H119" s="25">
        <f t="shared" ref="H119:H124" si="41">J119+L119+N119+P119</f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39"/>
      <c r="R119" s="21"/>
    </row>
    <row r="120" ht="15.6">
      <c r="A120" s="15"/>
      <c r="B120" s="62"/>
      <c r="C120" s="56"/>
      <c r="D120" s="15"/>
      <c r="E120" s="11"/>
      <c r="F120" s="11" t="s">
        <v>37</v>
      </c>
      <c r="G120" s="25">
        <f t="shared" si="40"/>
        <v>0</v>
      </c>
      <c r="H120" s="25">
        <f t="shared" si="41"/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39"/>
      <c r="R120" s="21"/>
    </row>
    <row r="121" ht="15.6">
      <c r="A121" s="15"/>
      <c r="B121" s="62"/>
      <c r="C121" s="56"/>
      <c r="D121" s="15"/>
      <c r="E121" s="11"/>
      <c r="F121" s="11" t="s">
        <v>39</v>
      </c>
      <c r="G121" s="25">
        <f t="shared" si="40"/>
        <v>0</v>
      </c>
      <c r="H121" s="25">
        <f t="shared" si="41"/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39"/>
      <c r="R121" s="21"/>
    </row>
    <row r="122" ht="15.6">
      <c r="A122" s="15"/>
      <c r="B122" s="62"/>
      <c r="C122" s="56"/>
      <c r="D122" s="15"/>
      <c r="E122" s="11"/>
      <c r="F122" s="11" t="s">
        <v>40</v>
      </c>
      <c r="G122" s="25">
        <f t="shared" si="40"/>
        <v>0</v>
      </c>
      <c r="H122" s="25">
        <f t="shared" si="41"/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39"/>
      <c r="R122" s="21"/>
    </row>
    <row r="123" ht="15.6">
      <c r="A123" s="15"/>
      <c r="B123" s="62"/>
      <c r="C123" s="56"/>
      <c r="D123" s="15"/>
      <c r="E123" s="11"/>
      <c r="F123" s="11" t="s">
        <v>41</v>
      </c>
      <c r="G123" s="25">
        <f t="shared" si="40"/>
        <v>0</v>
      </c>
      <c r="H123" s="25">
        <f t="shared" si="41"/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39"/>
      <c r="R123" s="21"/>
    </row>
    <row r="124" ht="15.6">
      <c r="A124" s="15"/>
      <c r="B124" s="62"/>
      <c r="C124" s="57"/>
      <c r="D124" s="15"/>
      <c r="E124" s="11"/>
      <c r="F124" s="11" t="s">
        <v>42</v>
      </c>
      <c r="G124" s="25">
        <f t="shared" si="40"/>
        <v>0</v>
      </c>
      <c r="H124" s="25">
        <f t="shared" si="41"/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39"/>
      <c r="R124" s="21"/>
    </row>
    <row r="125" ht="15.75" customHeight="1">
      <c r="A125" s="15"/>
      <c r="B125" s="48" t="s">
        <v>57</v>
      </c>
      <c r="C125" s="63"/>
      <c r="D125" s="12"/>
      <c r="E125" s="12"/>
      <c r="F125" s="13" t="s">
        <v>27</v>
      </c>
      <c r="G125" s="25">
        <f t="shared" ref="G125:P125" si="42">SUM(G126:G136)</f>
        <v>0</v>
      </c>
      <c r="H125" s="25">
        <f t="shared" si="42"/>
        <v>0</v>
      </c>
      <c r="I125" s="25">
        <f t="shared" si="42"/>
        <v>0</v>
      </c>
      <c r="J125" s="25">
        <f t="shared" si="42"/>
        <v>0</v>
      </c>
      <c r="K125" s="53">
        <f t="shared" si="42"/>
        <v>0</v>
      </c>
      <c r="L125" s="53">
        <f t="shared" si="42"/>
        <v>0</v>
      </c>
      <c r="M125" s="53">
        <f t="shared" si="42"/>
        <v>0</v>
      </c>
      <c r="N125" s="53">
        <f t="shared" si="42"/>
        <v>0</v>
      </c>
      <c r="O125" s="53">
        <f t="shared" si="42"/>
        <v>0</v>
      </c>
      <c r="P125" s="53">
        <f t="shared" si="42"/>
        <v>0</v>
      </c>
      <c r="Q125" s="26" t="s">
        <v>28</v>
      </c>
      <c r="R125" s="21"/>
    </row>
    <row r="126" ht="15.6">
      <c r="A126" s="15"/>
      <c r="B126" s="51"/>
      <c r="C126" s="56"/>
      <c r="D126" s="15"/>
      <c r="E126" s="15"/>
      <c r="F126" s="11" t="s">
        <v>30</v>
      </c>
      <c r="G126" s="25">
        <f t="shared" ref="G126:G136" si="43">I126+K126+M126+O126</f>
        <v>0</v>
      </c>
      <c r="H126" s="25">
        <f t="shared" ref="H126:H136" si="44">J126+L126+N126+P126</f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29"/>
      <c r="R126" s="21"/>
    </row>
    <row r="127" ht="15.6">
      <c r="A127" s="15"/>
      <c r="B127" s="51"/>
      <c r="C127" s="56"/>
      <c r="D127" s="15"/>
      <c r="E127" s="15"/>
      <c r="F127" s="11" t="s">
        <v>32</v>
      </c>
      <c r="G127" s="25">
        <f t="shared" si="43"/>
        <v>0</v>
      </c>
      <c r="H127" s="25">
        <f t="shared" si="44"/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29"/>
      <c r="R127" s="21"/>
    </row>
    <row r="128" ht="15.6">
      <c r="A128" s="15"/>
      <c r="B128" s="51"/>
      <c r="C128" s="56"/>
      <c r="D128" s="15"/>
      <c r="E128" s="15"/>
      <c r="F128" s="11" t="s">
        <v>33</v>
      </c>
      <c r="G128" s="25">
        <f t="shared" si="43"/>
        <v>0</v>
      </c>
      <c r="H128" s="25">
        <f t="shared" si="44"/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29"/>
      <c r="R128" s="21"/>
    </row>
    <row r="129" ht="15.6">
      <c r="A129" s="15"/>
      <c r="B129" s="51"/>
      <c r="C129" s="56"/>
      <c r="D129" s="15"/>
      <c r="E129" s="15"/>
      <c r="F129" s="11" t="s">
        <v>34</v>
      </c>
      <c r="G129" s="25">
        <f t="shared" si="43"/>
        <v>0</v>
      </c>
      <c r="H129" s="25">
        <f t="shared" si="44"/>
        <v>0</v>
      </c>
      <c r="I129" s="53">
        <f>J129</f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29"/>
      <c r="R129" s="21"/>
    </row>
    <row r="130" ht="15.6">
      <c r="A130" s="15"/>
      <c r="B130" s="51"/>
      <c r="C130" s="56"/>
      <c r="D130" s="15"/>
      <c r="E130" s="15"/>
      <c r="F130" s="11" t="s">
        <v>35</v>
      </c>
      <c r="G130" s="25">
        <f t="shared" si="43"/>
        <v>0</v>
      </c>
      <c r="H130" s="25">
        <f t="shared" si="44"/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29"/>
      <c r="R130" s="21"/>
    </row>
    <row r="131" ht="15.6">
      <c r="A131" s="15"/>
      <c r="B131" s="51"/>
      <c r="C131" s="56"/>
      <c r="D131" s="15"/>
      <c r="E131" s="15"/>
      <c r="F131" s="11" t="s">
        <v>36</v>
      </c>
      <c r="G131" s="25">
        <f t="shared" si="43"/>
        <v>0</v>
      </c>
      <c r="H131" s="25">
        <f t="shared" si="44"/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29"/>
      <c r="R131" s="21"/>
    </row>
    <row r="132" ht="15.6">
      <c r="A132" s="15"/>
      <c r="B132" s="51"/>
      <c r="C132" s="56"/>
      <c r="D132" s="15"/>
      <c r="E132" s="15"/>
      <c r="F132" s="11" t="s">
        <v>37</v>
      </c>
      <c r="G132" s="25">
        <f t="shared" si="43"/>
        <v>0</v>
      </c>
      <c r="H132" s="25">
        <f t="shared" si="44"/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29"/>
      <c r="R132" s="21"/>
    </row>
    <row r="133" ht="15.6">
      <c r="A133" s="15"/>
      <c r="B133" s="51"/>
      <c r="C133" s="56"/>
      <c r="D133" s="15"/>
      <c r="E133" s="15"/>
      <c r="F133" s="11" t="s">
        <v>39</v>
      </c>
      <c r="G133" s="25">
        <f t="shared" si="43"/>
        <v>0</v>
      </c>
      <c r="H133" s="25">
        <f t="shared" si="44"/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29"/>
      <c r="R133" s="21"/>
    </row>
    <row r="134" ht="15.6">
      <c r="A134" s="15"/>
      <c r="B134" s="51"/>
      <c r="C134" s="56"/>
      <c r="D134" s="15"/>
      <c r="E134" s="15"/>
      <c r="F134" s="11" t="s">
        <v>40</v>
      </c>
      <c r="G134" s="25">
        <f t="shared" si="43"/>
        <v>0</v>
      </c>
      <c r="H134" s="25">
        <f t="shared" si="44"/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29"/>
      <c r="R134" s="21"/>
    </row>
    <row r="135" ht="15.6">
      <c r="A135" s="15"/>
      <c r="B135" s="51"/>
      <c r="C135" s="56"/>
      <c r="D135" s="15"/>
      <c r="E135" s="15"/>
      <c r="F135" s="11" t="s">
        <v>41</v>
      </c>
      <c r="G135" s="25">
        <f t="shared" si="43"/>
        <v>0</v>
      </c>
      <c r="H135" s="25">
        <f t="shared" si="44"/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29"/>
      <c r="R135" s="21"/>
    </row>
    <row r="136" ht="15.6">
      <c r="A136" s="15"/>
      <c r="B136" s="54"/>
      <c r="C136" s="57"/>
      <c r="D136" s="16"/>
      <c r="E136" s="16"/>
      <c r="F136" s="11" t="s">
        <v>42</v>
      </c>
      <c r="G136" s="25">
        <f t="shared" si="43"/>
        <v>0</v>
      </c>
      <c r="H136" s="25">
        <f t="shared" si="44"/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64"/>
      <c r="R136" s="21"/>
    </row>
    <row r="137" ht="15.75" customHeight="1">
      <c r="A137" s="15"/>
      <c r="B137" s="48" t="s">
        <v>58</v>
      </c>
      <c r="C137" s="12"/>
      <c r="D137" s="12"/>
      <c r="E137" s="12"/>
      <c r="F137" s="13" t="s">
        <v>27</v>
      </c>
      <c r="G137" s="25">
        <f t="shared" ref="G137:P137" si="45">SUM(G138:G148)</f>
        <v>0</v>
      </c>
      <c r="H137" s="25">
        <f t="shared" si="45"/>
        <v>0</v>
      </c>
      <c r="I137" s="25">
        <f t="shared" si="45"/>
        <v>0</v>
      </c>
      <c r="J137" s="25">
        <f t="shared" si="45"/>
        <v>0</v>
      </c>
      <c r="K137" s="53">
        <f t="shared" si="45"/>
        <v>0</v>
      </c>
      <c r="L137" s="53">
        <f t="shared" si="45"/>
        <v>0</v>
      </c>
      <c r="M137" s="53">
        <f t="shared" si="45"/>
        <v>0</v>
      </c>
      <c r="N137" s="53">
        <f t="shared" si="45"/>
        <v>0</v>
      </c>
      <c r="O137" s="53">
        <f t="shared" si="45"/>
        <v>0</v>
      </c>
      <c r="P137" s="53">
        <f t="shared" si="45"/>
        <v>0</v>
      </c>
      <c r="Q137" s="26" t="s">
        <v>28</v>
      </c>
      <c r="R137" s="21"/>
    </row>
    <row r="138" ht="15.6">
      <c r="A138" s="15"/>
      <c r="B138" s="51"/>
      <c r="C138" s="15"/>
      <c r="D138" s="15"/>
      <c r="E138" s="15"/>
      <c r="F138" s="11" t="s">
        <v>30</v>
      </c>
      <c r="G138" s="25">
        <f t="shared" ref="G138:G148" si="46">I138+K138+M138+O138</f>
        <v>0</v>
      </c>
      <c r="H138" s="25">
        <f t="shared" ref="H138:H148" si="47">J138+L138+N138+P138</f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29"/>
      <c r="R138" s="21"/>
    </row>
    <row r="139" ht="15.6">
      <c r="A139" s="15"/>
      <c r="B139" s="51"/>
      <c r="C139" s="15"/>
      <c r="D139" s="15"/>
      <c r="E139" s="15"/>
      <c r="F139" s="11" t="s">
        <v>32</v>
      </c>
      <c r="G139" s="25">
        <f t="shared" si="46"/>
        <v>0</v>
      </c>
      <c r="H139" s="25">
        <f t="shared" si="47"/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29"/>
      <c r="R139" s="21"/>
    </row>
    <row r="140" ht="15.6">
      <c r="A140" s="15"/>
      <c r="B140" s="51"/>
      <c r="C140" s="15"/>
      <c r="D140" s="15"/>
      <c r="E140" s="15"/>
      <c r="F140" s="11" t="s">
        <v>33</v>
      </c>
      <c r="G140" s="25">
        <f t="shared" si="46"/>
        <v>0</v>
      </c>
      <c r="H140" s="25">
        <f t="shared" si="47"/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29"/>
      <c r="R140" s="21"/>
    </row>
    <row r="141" ht="15.6">
      <c r="A141" s="15"/>
      <c r="B141" s="51"/>
      <c r="C141" s="15"/>
      <c r="D141" s="15"/>
      <c r="E141" s="15"/>
      <c r="F141" s="11" t="s">
        <v>34</v>
      </c>
      <c r="G141" s="25">
        <f t="shared" si="46"/>
        <v>0</v>
      </c>
      <c r="H141" s="25">
        <f t="shared" si="47"/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29"/>
      <c r="R141" s="21"/>
    </row>
    <row r="142" ht="15.6">
      <c r="A142" s="15"/>
      <c r="B142" s="51"/>
      <c r="C142" s="15"/>
      <c r="D142" s="15"/>
      <c r="E142" s="15"/>
      <c r="F142" s="11" t="s">
        <v>35</v>
      </c>
      <c r="G142" s="25">
        <f t="shared" si="46"/>
        <v>0</v>
      </c>
      <c r="H142" s="25">
        <f t="shared" si="47"/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29"/>
      <c r="R142" s="21"/>
    </row>
    <row r="143" ht="15.6">
      <c r="A143" s="15"/>
      <c r="B143" s="51"/>
      <c r="C143" s="15"/>
      <c r="D143" s="15"/>
      <c r="E143" s="15"/>
      <c r="F143" s="11" t="s">
        <v>36</v>
      </c>
      <c r="G143" s="25">
        <f t="shared" si="46"/>
        <v>0</v>
      </c>
      <c r="H143" s="25">
        <f t="shared" si="47"/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29"/>
      <c r="R143" s="21"/>
    </row>
    <row r="144" ht="15.6">
      <c r="A144" s="15"/>
      <c r="B144" s="51"/>
      <c r="C144" s="15"/>
      <c r="D144" s="15"/>
      <c r="E144" s="15"/>
      <c r="F144" s="11" t="s">
        <v>37</v>
      </c>
      <c r="G144" s="25">
        <f t="shared" si="46"/>
        <v>0</v>
      </c>
      <c r="H144" s="25">
        <f t="shared" si="47"/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29"/>
      <c r="R144" s="21"/>
    </row>
    <row r="145" ht="15.6">
      <c r="A145" s="15"/>
      <c r="B145" s="51"/>
      <c r="C145" s="15"/>
      <c r="D145" s="15"/>
      <c r="E145" s="15"/>
      <c r="F145" s="11" t="s">
        <v>39</v>
      </c>
      <c r="G145" s="25">
        <f t="shared" si="46"/>
        <v>0</v>
      </c>
      <c r="H145" s="25">
        <f t="shared" si="47"/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29"/>
      <c r="R145" s="21"/>
    </row>
    <row r="146" ht="15.6">
      <c r="A146" s="15"/>
      <c r="B146" s="51"/>
      <c r="C146" s="15"/>
      <c r="D146" s="15"/>
      <c r="E146" s="15"/>
      <c r="F146" s="11" t="s">
        <v>40</v>
      </c>
      <c r="G146" s="25">
        <f t="shared" si="46"/>
        <v>0</v>
      </c>
      <c r="H146" s="25">
        <f t="shared" si="47"/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29"/>
      <c r="R146" s="21"/>
    </row>
    <row r="147" ht="52.950000000000003" customHeight="1">
      <c r="A147" s="15"/>
      <c r="B147" s="51"/>
      <c r="C147" s="15"/>
      <c r="D147" s="15"/>
      <c r="E147" s="15"/>
      <c r="F147" s="11" t="s">
        <v>41</v>
      </c>
      <c r="G147" s="25">
        <f t="shared" si="46"/>
        <v>0</v>
      </c>
      <c r="H147" s="25">
        <f t="shared" si="47"/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29"/>
      <c r="R147" s="21"/>
    </row>
    <row r="148" ht="19.949999999999999" customHeight="1">
      <c r="A148" s="15"/>
      <c r="B148" s="54"/>
      <c r="C148" s="16"/>
      <c r="D148" s="16"/>
      <c r="E148" s="16"/>
      <c r="F148" s="11" t="s">
        <v>42</v>
      </c>
      <c r="G148" s="25">
        <f t="shared" si="46"/>
        <v>0</v>
      </c>
      <c r="H148" s="25">
        <f t="shared" si="47"/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64"/>
      <c r="R148" s="21"/>
    </row>
    <row r="149" ht="15.75" customHeight="1">
      <c r="A149" s="15"/>
      <c r="B149" s="12" t="s">
        <v>59</v>
      </c>
      <c r="C149" s="12"/>
      <c r="D149" s="12"/>
      <c r="E149" s="12"/>
      <c r="F149" s="13" t="s">
        <v>27</v>
      </c>
      <c r="G149" s="25">
        <f t="shared" ref="G149:P149" si="48">SUM(G150:G160)</f>
        <v>0</v>
      </c>
      <c r="H149" s="25">
        <f t="shared" si="48"/>
        <v>0</v>
      </c>
      <c r="I149" s="25">
        <f>SUM(I150:I160)</f>
        <v>0</v>
      </c>
      <c r="J149" s="25">
        <f t="shared" si="48"/>
        <v>0</v>
      </c>
      <c r="K149" s="53">
        <f t="shared" si="48"/>
        <v>0</v>
      </c>
      <c r="L149" s="53">
        <f t="shared" si="48"/>
        <v>0</v>
      </c>
      <c r="M149" s="53">
        <f t="shared" si="48"/>
        <v>0</v>
      </c>
      <c r="N149" s="53">
        <f t="shared" si="48"/>
        <v>0</v>
      </c>
      <c r="O149" s="53">
        <f t="shared" si="48"/>
        <v>0</v>
      </c>
      <c r="P149" s="53">
        <f t="shared" si="48"/>
        <v>0</v>
      </c>
      <c r="Q149" s="26" t="s">
        <v>28</v>
      </c>
      <c r="R149" s="21"/>
    </row>
    <row r="150" ht="15.6">
      <c r="A150" s="15"/>
      <c r="B150" s="15"/>
      <c r="C150" s="15"/>
      <c r="D150" s="15"/>
      <c r="E150" s="15"/>
      <c r="F150" s="11" t="s">
        <v>30</v>
      </c>
      <c r="G150" s="25">
        <f t="shared" ref="G150:H160" si="49">I150+K150+M150+O150</f>
        <v>0</v>
      </c>
      <c r="H150" s="25">
        <f t="shared" si="49"/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29"/>
      <c r="R150" s="21"/>
    </row>
    <row r="151" ht="15.6">
      <c r="A151" s="15"/>
      <c r="B151" s="15"/>
      <c r="C151" s="15"/>
      <c r="D151" s="15"/>
      <c r="E151" s="15"/>
      <c r="F151" s="11" t="s">
        <v>32</v>
      </c>
      <c r="G151" s="25">
        <f t="shared" si="49"/>
        <v>0</v>
      </c>
      <c r="H151" s="25">
        <f t="shared" si="49"/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29"/>
      <c r="R151" s="21"/>
    </row>
    <row r="152" ht="15.6">
      <c r="A152" s="15"/>
      <c r="B152" s="15"/>
      <c r="C152" s="15"/>
      <c r="D152" s="15"/>
      <c r="E152" s="15"/>
      <c r="F152" s="11" t="s">
        <v>33</v>
      </c>
      <c r="G152" s="25">
        <f t="shared" si="49"/>
        <v>0</v>
      </c>
      <c r="H152" s="25">
        <f t="shared" si="49"/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29"/>
      <c r="R152" s="21"/>
    </row>
    <row r="153" ht="15.6">
      <c r="A153" s="15"/>
      <c r="B153" s="15"/>
      <c r="C153" s="15"/>
      <c r="D153" s="15"/>
      <c r="E153" s="15"/>
      <c r="F153" s="11" t="s">
        <v>34</v>
      </c>
      <c r="G153" s="25">
        <f t="shared" si="49"/>
        <v>0</v>
      </c>
      <c r="H153" s="25">
        <f t="shared" si="49"/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29"/>
      <c r="R153" s="21"/>
    </row>
    <row r="154" ht="66" customHeight="1">
      <c r="A154" s="15"/>
      <c r="B154" s="15"/>
      <c r="C154" s="15"/>
      <c r="D154" s="15"/>
      <c r="E154" s="15"/>
      <c r="F154" s="11" t="s">
        <v>35</v>
      </c>
      <c r="G154" s="25">
        <f t="shared" si="49"/>
        <v>0</v>
      </c>
      <c r="H154" s="25">
        <f t="shared" si="49"/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29"/>
      <c r="R154" s="21"/>
    </row>
    <row r="155" ht="15.6">
      <c r="A155" s="15"/>
      <c r="B155" s="15"/>
      <c r="C155" s="15"/>
      <c r="D155" s="15"/>
      <c r="E155" s="15"/>
      <c r="F155" s="11" t="s">
        <v>36</v>
      </c>
      <c r="G155" s="25">
        <f t="shared" si="49"/>
        <v>0</v>
      </c>
      <c r="H155" s="25">
        <f t="shared" si="49"/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29"/>
      <c r="R155" s="21"/>
    </row>
    <row r="156" ht="15.6">
      <c r="A156" s="15"/>
      <c r="B156" s="15"/>
      <c r="C156" s="15"/>
      <c r="D156" s="15"/>
      <c r="E156" s="15"/>
      <c r="F156" s="11" t="s">
        <v>37</v>
      </c>
      <c r="G156" s="25">
        <f t="shared" si="49"/>
        <v>0</v>
      </c>
      <c r="H156" s="25">
        <f t="shared" si="49"/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29"/>
      <c r="R156" s="21"/>
    </row>
    <row r="157" ht="15.6">
      <c r="A157" s="15"/>
      <c r="B157" s="15"/>
      <c r="C157" s="15"/>
      <c r="D157" s="15"/>
      <c r="E157" s="15"/>
      <c r="F157" s="11" t="s">
        <v>39</v>
      </c>
      <c r="G157" s="25">
        <f t="shared" si="49"/>
        <v>0</v>
      </c>
      <c r="H157" s="25">
        <f t="shared" si="49"/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29"/>
      <c r="R157" s="21"/>
    </row>
    <row r="158" ht="15.6">
      <c r="A158" s="15"/>
      <c r="B158" s="15"/>
      <c r="C158" s="15"/>
      <c r="D158" s="15"/>
      <c r="E158" s="15"/>
      <c r="F158" s="11" t="s">
        <v>40</v>
      </c>
      <c r="G158" s="25">
        <f t="shared" si="49"/>
        <v>0</v>
      </c>
      <c r="H158" s="25">
        <f t="shared" si="49"/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29"/>
      <c r="R158" s="21"/>
    </row>
    <row r="159" ht="15.6">
      <c r="A159" s="15"/>
      <c r="B159" s="15"/>
      <c r="C159" s="15"/>
      <c r="D159" s="15"/>
      <c r="E159" s="15"/>
      <c r="F159" s="11" t="s">
        <v>41</v>
      </c>
      <c r="G159" s="25">
        <f t="shared" si="49"/>
        <v>0</v>
      </c>
      <c r="H159" s="25">
        <f t="shared" si="49"/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29"/>
      <c r="R159" s="21"/>
    </row>
    <row r="160" ht="19.949999999999999" customHeight="1">
      <c r="A160" s="15"/>
      <c r="B160" s="16"/>
      <c r="C160" s="16"/>
      <c r="D160" s="16"/>
      <c r="E160" s="16"/>
      <c r="F160" s="11" t="s">
        <v>42</v>
      </c>
      <c r="G160" s="25">
        <f t="shared" si="49"/>
        <v>0</v>
      </c>
      <c r="H160" s="25">
        <f t="shared" si="49"/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64"/>
      <c r="R160" s="21"/>
    </row>
    <row r="161" ht="15.75" customHeight="1">
      <c r="A161" s="15"/>
      <c r="B161" s="62" t="s">
        <v>60</v>
      </c>
      <c r="C161" s="12"/>
      <c r="D161" s="12" t="s">
        <v>61</v>
      </c>
      <c r="E161" s="11" t="s">
        <v>62</v>
      </c>
      <c r="F161" s="13" t="s">
        <v>27</v>
      </c>
      <c r="G161" s="25">
        <f t="shared" ref="G161:P161" si="50">SUM(G162:G172)</f>
        <v>50887.400000000001</v>
      </c>
      <c r="H161" s="25">
        <f t="shared" si="50"/>
        <v>3622.4000000000001</v>
      </c>
      <c r="I161" s="25">
        <f t="shared" si="50"/>
        <v>50887.400000000001</v>
      </c>
      <c r="J161" s="25">
        <f t="shared" si="50"/>
        <v>3622.4000000000001</v>
      </c>
      <c r="K161" s="53">
        <f t="shared" si="50"/>
        <v>0</v>
      </c>
      <c r="L161" s="53">
        <f t="shared" si="50"/>
        <v>0</v>
      </c>
      <c r="M161" s="53">
        <f t="shared" si="50"/>
        <v>0</v>
      </c>
      <c r="N161" s="53">
        <f t="shared" si="50"/>
        <v>0</v>
      </c>
      <c r="O161" s="53">
        <f t="shared" si="50"/>
        <v>0</v>
      </c>
      <c r="P161" s="53">
        <f t="shared" si="50"/>
        <v>0</v>
      </c>
      <c r="Q161" s="39" t="s">
        <v>28</v>
      </c>
      <c r="R161" s="21"/>
    </row>
    <row r="162" ht="15.6">
      <c r="A162" s="15"/>
      <c r="B162" s="62"/>
      <c r="C162" s="15"/>
      <c r="D162" s="15"/>
      <c r="E162" s="11"/>
      <c r="F162" s="11" t="s">
        <v>30</v>
      </c>
      <c r="G162" s="25">
        <f t="shared" ref="G162:G172" si="51">I162+K162+M162+O162</f>
        <v>0</v>
      </c>
      <c r="H162" s="25">
        <f t="shared" ref="H162:H172" si="52">J162+L162+N162+P162</f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39"/>
      <c r="R162" s="21"/>
    </row>
    <row r="163" ht="15.6">
      <c r="A163" s="15"/>
      <c r="B163" s="62"/>
      <c r="C163" s="15"/>
      <c r="D163" s="15"/>
      <c r="E163" s="11"/>
      <c r="F163" s="11" t="s">
        <v>32</v>
      </c>
      <c r="G163" s="25">
        <f t="shared" si="51"/>
        <v>0</v>
      </c>
      <c r="H163" s="25">
        <f t="shared" si="52"/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39"/>
      <c r="R163" s="21"/>
    </row>
    <row r="164" ht="11.25" customHeight="1">
      <c r="A164" s="15"/>
      <c r="B164" s="62"/>
      <c r="C164" s="15"/>
      <c r="D164" s="15"/>
      <c r="E164" s="11"/>
      <c r="F164" s="11" t="s">
        <v>33</v>
      </c>
      <c r="G164" s="25">
        <f t="shared" si="51"/>
        <v>0</v>
      </c>
      <c r="H164" s="25">
        <f t="shared" si="52"/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39"/>
      <c r="R164" s="21"/>
    </row>
    <row r="165" ht="15.6" customHeight="1">
      <c r="A165" s="15"/>
      <c r="B165" s="62"/>
      <c r="C165" s="15"/>
      <c r="D165" s="15"/>
      <c r="E165" s="11"/>
      <c r="F165" s="11" t="s">
        <v>34</v>
      </c>
      <c r="G165" s="25">
        <f t="shared" si="51"/>
        <v>0</v>
      </c>
      <c r="H165" s="25">
        <f t="shared" si="52"/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39"/>
      <c r="R165" s="21"/>
    </row>
    <row r="166" ht="15.6">
      <c r="A166" s="15"/>
      <c r="B166" s="62"/>
      <c r="C166" s="15"/>
      <c r="D166" s="15"/>
      <c r="E166" s="11"/>
      <c r="F166" s="11" t="s">
        <v>35</v>
      </c>
      <c r="G166" s="25">
        <f t="shared" si="51"/>
        <v>0</v>
      </c>
      <c r="H166" s="25">
        <f t="shared" si="52"/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39"/>
      <c r="R166" s="21"/>
    </row>
    <row r="167" ht="15.6">
      <c r="A167" s="15"/>
      <c r="B167" s="62"/>
      <c r="C167" s="15"/>
      <c r="D167" s="15"/>
      <c r="E167" s="11"/>
      <c r="F167" s="11" t="s">
        <v>36</v>
      </c>
      <c r="G167" s="25">
        <f t="shared" si="51"/>
        <v>0</v>
      </c>
      <c r="H167" s="25">
        <f t="shared" si="52"/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39"/>
      <c r="R167" s="21"/>
    </row>
    <row r="168" ht="15.6">
      <c r="A168" s="15"/>
      <c r="B168" s="62"/>
      <c r="C168" s="15"/>
      <c r="D168" s="15"/>
      <c r="E168" s="11"/>
      <c r="F168" s="11" t="s">
        <v>37</v>
      </c>
      <c r="G168" s="25">
        <f t="shared" si="51"/>
        <v>0</v>
      </c>
      <c r="H168" s="25">
        <f t="shared" si="52"/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39"/>
      <c r="R168" s="21"/>
    </row>
    <row r="169" ht="15.6">
      <c r="A169" s="15"/>
      <c r="B169" s="62"/>
      <c r="C169" s="15"/>
      <c r="D169" s="15"/>
      <c r="E169" s="11"/>
      <c r="F169" s="11" t="s">
        <v>39</v>
      </c>
      <c r="G169" s="25">
        <f t="shared" si="51"/>
        <v>0</v>
      </c>
      <c r="H169" s="25">
        <f t="shared" si="52"/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39"/>
      <c r="R169" s="21"/>
    </row>
    <row r="170" ht="15.6">
      <c r="A170" s="15"/>
      <c r="B170" s="62"/>
      <c r="C170" s="15"/>
      <c r="D170" s="15"/>
      <c r="E170" s="11"/>
      <c r="F170" s="11" t="s">
        <v>40</v>
      </c>
      <c r="G170" s="25">
        <f t="shared" si="51"/>
        <v>3622.4000000000001</v>
      </c>
      <c r="H170" s="25">
        <f t="shared" si="52"/>
        <v>3622.4000000000001</v>
      </c>
      <c r="I170" s="53">
        <v>3622.4000000000001</v>
      </c>
      <c r="J170" s="53">
        <v>3622.4000000000001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39"/>
      <c r="R170" s="21"/>
    </row>
    <row r="171" ht="15.6">
      <c r="A171" s="15"/>
      <c r="B171" s="62"/>
      <c r="C171" s="15"/>
      <c r="D171" s="15"/>
      <c r="E171" s="11"/>
      <c r="F171" s="11" t="s">
        <v>41</v>
      </c>
      <c r="G171" s="25">
        <f t="shared" si="51"/>
        <v>47265</v>
      </c>
      <c r="H171" s="25">
        <f t="shared" si="52"/>
        <v>0</v>
      </c>
      <c r="I171" s="53">
        <v>47265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39"/>
      <c r="R171" s="21"/>
    </row>
    <row r="172" ht="15.6">
      <c r="A172" s="15"/>
      <c r="B172" s="62"/>
      <c r="C172" s="16"/>
      <c r="D172" s="16"/>
      <c r="E172" s="11"/>
      <c r="F172" s="11" t="s">
        <v>42</v>
      </c>
      <c r="G172" s="25">
        <f t="shared" si="51"/>
        <v>0</v>
      </c>
      <c r="H172" s="25">
        <f t="shared" si="52"/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39"/>
      <c r="R172" s="21"/>
    </row>
    <row r="173" ht="15.75" customHeight="1">
      <c r="A173" s="15"/>
      <c r="B173" s="48" t="s">
        <v>63</v>
      </c>
      <c r="C173" s="12"/>
      <c r="D173" s="12"/>
      <c r="E173" s="12"/>
      <c r="F173" s="13" t="s">
        <v>27</v>
      </c>
      <c r="G173" s="25">
        <f t="shared" ref="G173:P173" si="53">SUM(G174:G184)</f>
        <v>0</v>
      </c>
      <c r="H173" s="25">
        <f t="shared" si="53"/>
        <v>0</v>
      </c>
      <c r="I173" s="25">
        <f>SUM(I174:I184)</f>
        <v>0</v>
      </c>
      <c r="J173" s="25">
        <f t="shared" si="53"/>
        <v>0</v>
      </c>
      <c r="K173" s="53">
        <f t="shared" si="53"/>
        <v>0</v>
      </c>
      <c r="L173" s="53">
        <f t="shared" si="53"/>
        <v>0</v>
      </c>
      <c r="M173" s="53">
        <f t="shared" si="53"/>
        <v>0</v>
      </c>
      <c r="N173" s="53">
        <f t="shared" si="53"/>
        <v>0</v>
      </c>
      <c r="O173" s="53">
        <f t="shared" si="53"/>
        <v>0</v>
      </c>
      <c r="P173" s="53">
        <f t="shared" si="53"/>
        <v>0</v>
      </c>
      <c r="Q173" s="26" t="s">
        <v>28</v>
      </c>
      <c r="R173" s="21"/>
    </row>
    <row r="174" ht="15.6">
      <c r="A174" s="15"/>
      <c r="B174" s="51"/>
      <c r="C174" s="15"/>
      <c r="D174" s="15"/>
      <c r="E174" s="15"/>
      <c r="F174" s="11" t="s">
        <v>30</v>
      </c>
      <c r="G174" s="25">
        <f t="shared" ref="G174:G184" si="54">I174+K174+M174+O174</f>
        <v>0</v>
      </c>
      <c r="H174" s="25">
        <f t="shared" ref="H174:H184" si="55">J174+L174+N174+P174</f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29"/>
      <c r="R174" s="21"/>
    </row>
    <row r="175" ht="15.6">
      <c r="A175" s="15"/>
      <c r="B175" s="51"/>
      <c r="C175" s="15"/>
      <c r="D175" s="15"/>
      <c r="E175" s="15"/>
      <c r="F175" s="11" t="s">
        <v>32</v>
      </c>
      <c r="G175" s="25">
        <f t="shared" si="54"/>
        <v>0</v>
      </c>
      <c r="H175" s="25">
        <f t="shared" si="55"/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29"/>
      <c r="R175" s="21"/>
    </row>
    <row r="176" ht="15.6">
      <c r="A176" s="15"/>
      <c r="B176" s="51"/>
      <c r="C176" s="15"/>
      <c r="D176" s="15"/>
      <c r="E176" s="15"/>
      <c r="F176" s="11" t="s">
        <v>33</v>
      </c>
      <c r="G176" s="25">
        <f t="shared" si="54"/>
        <v>0</v>
      </c>
      <c r="H176" s="25">
        <f t="shared" si="55"/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29"/>
      <c r="R176" s="21"/>
    </row>
    <row r="177" ht="15.6">
      <c r="A177" s="15"/>
      <c r="B177" s="51"/>
      <c r="C177" s="15"/>
      <c r="D177" s="15"/>
      <c r="E177" s="15"/>
      <c r="F177" s="11" t="s">
        <v>34</v>
      </c>
      <c r="G177" s="25">
        <f t="shared" si="54"/>
        <v>0</v>
      </c>
      <c r="H177" s="25">
        <f t="shared" si="55"/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29"/>
      <c r="R177" s="21"/>
    </row>
    <row r="178" ht="15.6">
      <c r="A178" s="15"/>
      <c r="B178" s="51"/>
      <c r="C178" s="15"/>
      <c r="D178" s="15"/>
      <c r="E178" s="15"/>
      <c r="F178" s="11" t="s">
        <v>35</v>
      </c>
      <c r="G178" s="25">
        <f t="shared" si="54"/>
        <v>0</v>
      </c>
      <c r="H178" s="25">
        <f t="shared" si="55"/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29"/>
      <c r="R178" s="21"/>
    </row>
    <row r="179" ht="15.6">
      <c r="A179" s="15"/>
      <c r="B179" s="51"/>
      <c r="C179" s="15"/>
      <c r="D179" s="15"/>
      <c r="E179" s="15"/>
      <c r="F179" s="11" t="s">
        <v>36</v>
      </c>
      <c r="G179" s="25">
        <f t="shared" si="54"/>
        <v>0</v>
      </c>
      <c r="H179" s="25">
        <f t="shared" si="55"/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29"/>
      <c r="R179" s="21"/>
    </row>
    <row r="180" ht="15.6">
      <c r="A180" s="15"/>
      <c r="B180" s="51"/>
      <c r="C180" s="15"/>
      <c r="D180" s="15"/>
      <c r="E180" s="15"/>
      <c r="F180" s="11" t="s">
        <v>37</v>
      </c>
      <c r="G180" s="25">
        <f t="shared" si="54"/>
        <v>0</v>
      </c>
      <c r="H180" s="25">
        <f t="shared" si="55"/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29"/>
      <c r="R180" s="21"/>
    </row>
    <row r="181" ht="15.6">
      <c r="A181" s="15"/>
      <c r="B181" s="51"/>
      <c r="C181" s="15"/>
      <c r="D181" s="15"/>
      <c r="E181" s="15"/>
      <c r="F181" s="11" t="s">
        <v>39</v>
      </c>
      <c r="G181" s="25">
        <f t="shared" si="54"/>
        <v>0</v>
      </c>
      <c r="H181" s="25">
        <f t="shared" si="55"/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29"/>
      <c r="R181" s="21"/>
    </row>
    <row r="182" ht="15.6">
      <c r="A182" s="15"/>
      <c r="B182" s="51"/>
      <c r="C182" s="15"/>
      <c r="D182" s="15"/>
      <c r="E182" s="15"/>
      <c r="F182" s="11" t="s">
        <v>40</v>
      </c>
      <c r="G182" s="25">
        <f t="shared" si="54"/>
        <v>0</v>
      </c>
      <c r="H182" s="25">
        <f t="shared" si="55"/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29"/>
      <c r="R182" s="21"/>
    </row>
    <row r="183" ht="15.6">
      <c r="A183" s="15"/>
      <c r="B183" s="51"/>
      <c r="C183" s="15"/>
      <c r="D183" s="15"/>
      <c r="E183" s="15"/>
      <c r="F183" s="11" t="s">
        <v>41</v>
      </c>
      <c r="G183" s="25">
        <f t="shared" si="54"/>
        <v>0</v>
      </c>
      <c r="H183" s="25">
        <f t="shared" si="55"/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29"/>
      <c r="R183" s="21"/>
    </row>
    <row r="184" ht="15.6">
      <c r="A184" s="15"/>
      <c r="B184" s="54"/>
      <c r="C184" s="16"/>
      <c r="D184" s="16"/>
      <c r="E184" s="16"/>
      <c r="F184" s="11" t="s">
        <v>42</v>
      </c>
      <c r="G184" s="25">
        <f t="shared" si="54"/>
        <v>0</v>
      </c>
      <c r="H184" s="25">
        <f t="shared" si="55"/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64"/>
      <c r="R184" s="21"/>
    </row>
    <row r="185" ht="15.75" customHeight="1">
      <c r="A185" s="15"/>
      <c r="B185" s="62" t="s">
        <v>64</v>
      </c>
      <c r="C185" s="12"/>
      <c r="D185" s="12" t="s">
        <v>61</v>
      </c>
      <c r="E185" s="11" t="s">
        <v>62</v>
      </c>
      <c r="F185" s="13" t="s">
        <v>27</v>
      </c>
      <c r="G185" s="25">
        <f>SUM(G186:G196)</f>
        <v>6596.7999999999993</v>
      </c>
      <c r="H185" s="25">
        <f>SUM(H186:H196)</f>
        <v>0</v>
      </c>
      <c r="I185" s="25">
        <f>SUM(I186:I196)</f>
        <v>6596.7999999999993</v>
      </c>
      <c r="J185" s="25">
        <f t="shared" ref="J185:P197" si="56">SUM(J186:J196)</f>
        <v>0</v>
      </c>
      <c r="K185" s="53">
        <f t="shared" si="56"/>
        <v>0</v>
      </c>
      <c r="L185" s="53">
        <f t="shared" si="56"/>
        <v>0</v>
      </c>
      <c r="M185" s="53">
        <f t="shared" si="56"/>
        <v>0</v>
      </c>
      <c r="N185" s="53">
        <f t="shared" si="56"/>
        <v>0</v>
      </c>
      <c r="O185" s="53">
        <f t="shared" si="56"/>
        <v>0</v>
      </c>
      <c r="P185" s="53">
        <f t="shared" si="56"/>
        <v>0</v>
      </c>
      <c r="Q185" s="39" t="s">
        <v>28</v>
      </c>
      <c r="R185" s="21"/>
    </row>
    <row r="186" ht="15.6">
      <c r="A186" s="15"/>
      <c r="B186" s="62"/>
      <c r="C186" s="15"/>
      <c r="D186" s="15"/>
      <c r="E186" s="11"/>
      <c r="F186" s="11" t="s">
        <v>30</v>
      </c>
      <c r="G186" s="25">
        <f t="shared" ref="G186:G196" si="57">I186+K186+M186+O186</f>
        <v>0</v>
      </c>
      <c r="H186" s="25">
        <f t="shared" ref="H186:H196" si="58">J186+L186+N186+P186</f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39"/>
      <c r="R186" s="21"/>
    </row>
    <row r="187" ht="15.6">
      <c r="A187" s="15"/>
      <c r="B187" s="62"/>
      <c r="C187" s="15"/>
      <c r="D187" s="15"/>
      <c r="E187" s="11"/>
      <c r="F187" s="11" t="s">
        <v>32</v>
      </c>
      <c r="G187" s="25">
        <f t="shared" si="57"/>
        <v>0</v>
      </c>
      <c r="H187" s="25">
        <f t="shared" si="58"/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39"/>
      <c r="R187" s="21"/>
    </row>
    <row r="188" ht="15.6">
      <c r="A188" s="15"/>
      <c r="B188" s="62"/>
      <c r="C188" s="15"/>
      <c r="D188" s="15"/>
      <c r="E188" s="11"/>
      <c r="F188" s="11" t="s">
        <v>33</v>
      </c>
      <c r="G188" s="25">
        <f t="shared" si="57"/>
        <v>0</v>
      </c>
      <c r="H188" s="25">
        <f t="shared" si="58"/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39"/>
      <c r="R188" s="21"/>
    </row>
    <row r="189" ht="15.6">
      <c r="A189" s="15"/>
      <c r="B189" s="62"/>
      <c r="C189" s="15"/>
      <c r="D189" s="15"/>
      <c r="E189" s="11"/>
      <c r="F189" s="11" t="s">
        <v>34</v>
      </c>
      <c r="G189" s="25">
        <f t="shared" si="57"/>
        <v>0</v>
      </c>
      <c r="H189" s="25">
        <f t="shared" si="58"/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39"/>
      <c r="R189" s="21"/>
    </row>
    <row r="190" ht="15.6">
      <c r="A190" s="15"/>
      <c r="B190" s="62"/>
      <c r="C190" s="15"/>
      <c r="D190" s="15"/>
      <c r="E190" s="11"/>
      <c r="F190" s="11" t="s">
        <v>35</v>
      </c>
      <c r="G190" s="25">
        <f t="shared" si="57"/>
        <v>0</v>
      </c>
      <c r="H190" s="25">
        <f t="shared" si="58"/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39"/>
      <c r="R190" s="21"/>
    </row>
    <row r="191" ht="15.6">
      <c r="A191" s="15"/>
      <c r="B191" s="62"/>
      <c r="C191" s="15"/>
      <c r="D191" s="15">
        <v>3</v>
      </c>
      <c r="E191" s="11"/>
      <c r="F191" s="11" t="s">
        <v>36</v>
      </c>
      <c r="G191" s="25">
        <f t="shared" si="57"/>
        <v>0</v>
      </c>
      <c r="H191" s="25">
        <f t="shared" si="58"/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39"/>
      <c r="R191" s="21"/>
    </row>
    <row r="192" ht="15.6">
      <c r="A192" s="15"/>
      <c r="B192" s="62"/>
      <c r="C192" s="15"/>
      <c r="D192" s="15"/>
      <c r="E192" s="11"/>
      <c r="F192" s="11" t="s">
        <v>37</v>
      </c>
      <c r="G192" s="25">
        <f t="shared" si="57"/>
        <v>0</v>
      </c>
      <c r="H192" s="25">
        <f t="shared" si="58"/>
        <v>0</v>
      </c>
      <c r="I192" s="53"/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39"/>
      <c r="R192" s="21"/>
    </row>
    <row r="193" ht="15.6">
      <c r="A193" s="15"/>
      <c r="B193" s="62"/>
      <c r="C193" s="15"/>
      <c r="D193" s="15"/>
      <c r="E193" s="11"/>
      <c r="F193" s="11" t="s">
        <v>39</v>
      </c>
      <c r="G193" s="25">
        <f t="shared" si="57"/>
        <v>0</v>
      </c>
      <c r="H193" s="25">
        <f t="shared" si="58"/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39"/>
      <c r="R193" s="21"/>
    </row>
    <row r="194" ht="15.6">
      <c r="A194" s="15"/>
      <c r="B194" s="62"/>
      <c r="C194" s="15"/>
      <c r="D194" s="15"/>
      <c r="E194" s="11"/>
      <c r="F194" s="11" t="s">
        <v>40</v>
      </c>
      <c r="G194" s="25">
        <f t="shared" si="57"/>
        <v>0</v>
      </c>
      <c r="H194" s="25">
        <f t="shared" si="58"/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39"/>
      <c r="R194" s="21"/>
    </row>
    <row r="195" ht="15.6">
      <c r="A195" s="15"/>
      <c r="B195" s="62"/>
      <c r="C195" s="15"/>
      <c r="D195" s="15"/>
      <c r="E195" s="11"/>
      <c r="F195" s="11" t="s">
        <v>41</v>
      </c>
      <c r="G195" s="25">
        <f t="shared" si="57"/>
        <v>300.39999999999998</v>
      </c>
      <c r="H195" s="25">
        <f t="shared" si="58"/>
        <v>0</v>
      </c>
      <c r="I195" s="53">
        <v>300.39999999999998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39"/>
      <c r="R195" s="21"/>
    </row>
    <row r="196" ht="15.6">
      <c r="A196" s="15"/>
      <c r="B196" s="62"/>
      <c r="C196" s="16"/>
      <c r="D196" s="15"/>
      <c r="E196" s="11"/>
      <c r="F196" s="11" t="s">
        <v>42</v>
      </c>
      <c r="G196" s="25">
        <f t="shared" si="57"/>
        <v>6296.3999999999996</v>
      </c>
      <c r="H196" s="25">
        <f t="shared" si="58"/>
        <v>0</v>
      </c>
      <c r="I196" s="53">
        <v>6296.3999999999996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39"/>
      <c r="R196" s="21"/>
    </row>
    <row r="197" ht="15.75" customHeight="1">
      <c r="A197" s="15"/>
      <c r="B197" s="62" t="s">
        <v>65</v>
      </c>
      <c r="C197" s="12"/>
      <c r="D197" s="12" t="s">
        <v>61</v>
      </c>
      <c r="E197" s="11" t="s">
        <v>62</v>
      </c>
      <c r="F197" s="13" t="s">
        <v>27</v>
      </c>
      <c r="G197" s="25">
        <f>SUM(G198:G208)</f>
        <v>769.5</v>
      </c>
      <c r="H197" s="25">
        <f>SUM(H198:H208)</f>
        <v>0</v>
      </c>
      <c r="I197" s="25">
        <f>SUM(I198:I208)</f>
        <v>769.5</v>
      </c>
      <c r="J197" s="25">
        <f t="shared" si="56"/>
        <v>0</v>
      </c>
      <c r="K197" s="53">
        <f t="shared" si="56"/>
        <v>0</v>
      </c>
      <c r="L197" s="53">
        <f t="shared" si="56"/>
        <v>0</v>
      </c>
      <c r="M197" s="53">
        <f t="shared" si="56"/>
        <v>0</v>
      </c>
      <c r="N197" s="53">
        <f t="shared" si="56"/>
        <v>0</v>
      </c>
      <c r="O197" s="53">
        <f t="shared" si="56"/>
        <v>0</v>
      </c>
      <c r="P197" s="53">
        <f t="shared" si="56"/>
        <v>0</v>
      </c>
      <c r="Q197" s="39" t="s">
        <v>28</v>
      </c>
      <c r="R197" s="21"/>
    </row>
    <row r="198" ht="15.6">
      <c r="A198" s="15"/>
      <c r="B198" s="62"/>
      <c r="C198" s="15"/>
      <c r="D198" s="15"/>
      <c r="E198" s="11"/>
      <c r="F198" s="11" t="s">
        <v>30</v>
      </c>
      <c r="G198" s="25">
        <f t="shared" ref="G198:G208" si="59">I198+K198+M198+O198</f>
        <v>0</v>
      </c>
      <c r="H198" s="25">
        <f t="shared" ref="H198:H208" si="60">J198+L198+N198+P198</f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39"/>
      <c r="R198" s="21"/>
    </row>
    <row r="199" ht="15.6">
      <c r="A199" s="15"/>
      <c r="B199" s="62"/>
      <c r="C199" s="15"/>
      <c r="D199" s="15"/>
      <c r="E199" s="11"/>
      <c r="F199" s="11" t="s">
        <v>32</v>
      </c>
      <c r="G199" s="25">
        <f t="shared" si="59"/>
        <v>0</v>
      </c>
      <c r="H199" s="25">
        <f t="shared" si="60"/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39"/>
      <c r="R199" s="21"/>
    </row>
    <row r="200" ht="15.6">
      <c r="A200" s="15"/>
      <c r="B200" s="62"/>
      <c r="C200" s="15"/>
      <c r="D200" s="15"/>
      <c r="E200" s="11"/>
      <c r="F200" s="11" t="s">
        <v>33</v>
      </c>
      <c r="G200" s="25">
        <f t="shared" si="59"/>
        <v>0</v>
      </c>
      <c r="H200" s="25">
        <f t="shared" si="60"/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39"/>
      <c r="R200" s="21"/>
    </row>
    <row r="201" ht="15.6">
      <c r="A201" s="15"/>
      <c r="B201" s="62"/>
      <c r="C201" s="15"/>
      <c r="D201" s="15"/>
      <c r="E201" s="11"/>
      <c r="F201" s="11" t="s">
        <v>34</v>
      </c>
      <c r="G201" s="25">
        <f t="shared" si="59"/>
        <v>0</v>
      </c>
      <c r="H201" s="25">
        <f t="shared" si="60"/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39"/>
      <c r="R201" s="21"/>
    </row>
    <row r="202" ht="15.6">
      <c r="A202" s="15"/>
      <c r="B202" s="62"/>
      <c r="C202" s="15"/>
      <c r="D202" s="15"/>
      <c r="E202" s="11"/>
      <c r="F202" s="11" t="s">
        <v>35</v>
      </c>
      <c r="G202" s="25">
        <f t="shared" si="59"/>
        <v>0</v>
      </c>
      <c r="H202" s="25">
        <f t="shared" si="60"/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39"/>
      <c r="R202" s="21"/>
    </row>
    <row r="203" ht="15.6">
      <c r="A203" s="15"/>
      <c r="B203" s="62"/>
      <c r="C203" s="15"/>
      <c r="D203" s="15"/>
      <c r="E203" s="11"/>
      <c r="F203" s="11" t="s">
        <v>36</v>
      </c>
      <c r="G203" s="25">
        <f t="shared" si="59"/>
        <v>0</v>
      </c>
      <c r="H203" s="25">
        <f t="shared" si="60"/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39"/>
      <c r="R203" s="21"/>
    </row>
    <row r="204" ht="15.6">
      <c r="A204" s="15"/>
      <c r="B204" s="62"/>
      <c r="C204" s="15"/>
      <c r="D204" s="15"/>
      <c r="E204" s="11"/>
      <c r="F204" s="11" t="s">
        <v>37</v>
      </c>
      <c r="G204" s="25">
        <f t="shared" si="59"/>
        <v>0</v>
      </c>
      <c r="H204" s="25">
        <f t="shared" si="60"/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39"/>
      <c r="R204" s="21"/>
    </row>
    <row r="205" ht="15.6">
      <c r="A205" s="15"/>
      <c r="B205" s="62"/>
      <c r="C205" s="15"/>
      <c r="D205" s="15"/>
      <c r="E205" s="11"/>
      <c r="F205" s="11" t="s">
        <v>39</v>
      </c>
      <c r="G205" s="25">
        <f t="shared" si="59"/>
        <v>0</v>
      </c>
      <c r="H205" s="25">
        <f t="shared" si="60"/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39"/>
      <c r="R205" s="21"/>
    </row>
    <row r="206" ht="15.6">
      <c r="A206" s="15"/>
      <c r="B206" s="62"/>
      <c r="C206" s="15"/>
      <c r="D206" s="15"/>
      <c r="E206" s="11"/>
      <c r="F206" s="11" t="s">
        <v>40</v>
      </c>
      <c r="G206" s="25">
        <f t="shared" si="59"/>
        <v>0</v>
      </c>
      <c r="H206" s="25">
        <f t="shared" si="60"/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39"/>
      <c r="R206" s="21"/>
    </row>
    <row r="207" ht="15.6">
      <c r="A207" s="15"/>
      <c r="B207" s="62"/>
      <c r="C207" s="15"/>
      <c r="D207" s="15"/>
      <c r="E207" s="11"/>
      <c r="F207" s="11" t="s">
        <v>41</v>
      </c>
      <c r="G207" s="25">
        <f t="shared" si="59"/>
        <v>0</v>
      </c>
      <c r="H207" s="25">
        <f t="shared" si="60"/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39"/>
      <c r="R207" s="21"/>
    </row>
    <row r="208" ht="15.6">
      <c r="A208" s="15"/>
      <c r="B208" s="62"/>
      <c r="C208" s="16"/>
      <c r="D208" s="16"/>
      <c r="E208" s="11"/>
      <c r="F208" s="11" t="s">
        <v>42</v>
      </c>
      <c r="G208" s="25">
        <f t="shared" si="59"/>
        <v>769.5</v>
      </c>
      <c r="H208" s="25">
        <f t="shared" si="60"/>
        <v>0</v>
      </c>
      <c r="I208" s="53">
        <v>769.5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39"/>
      <c r="R208" s="21"/>
    </row>
    <row r="209" ht="15.75" customHeight="1">
      <c r="A209" s="15"/>
      <c r="B209" s="62" t="s">
        <v>66</v>
      </c>
      <c r="C209" s="12"/>
      <c r="D209" s="12" t="s">
        <v>61</v>
      </c>
      <c r="E209" s="11" t="s">
        <v>62</v>
      </c>
      <c r="F209" s="13" t="s">
        <v>27</v>
      </c>
      <c r="G209" s="25">
        <f t="shared" ref="G209:P209" si="61">SUM(G210:G220)</f>
        <v>51841</v>
      </c>
      <c r="H209" s="25">
        <f t="shared" si="61"/>
        <v>0</v>
      </c>
      <c r="I209" s="25">
        <f t="shared" si="61"/>
        <v>51841</v>
      </c>
      <c r="J209" s="25">
        <f t="shared" si="61"/>
        <v>0</v>
      </c>
      <c r="K209" s="53">
        <f t="shared" si="61"/>
        <v>0</v>
      </c>
      <c r="L209" s="53">
        <f t="shared" si="61"/>
        <v>0</v>
      </c>
      <c r="M209" s="53">
        <f t="shared" si="61"/>
        <v>0</v>
      </c>
      <c r="N209" s="53">
        <f t="shared" si="61"/>
        <v>0</v>
      </c>
      <c r="O209" s="53">
        <f t="shared" si="61"/>
        <v>0</v>
      </c>
      <c r="P209" s="53">
        <f t="shared" si="61"/>
        <v>0</v>
      </c>
      <c r="Q209" s="39" t="s">
        <v>28</v>
      </c>
      <c r="R209" s="21"/>
    </row>
    <row r="210" ht="15.6">
      <c r="A210" s="15"/>
      <c r="B210" s="62"/>
      <c r="C210" s="15"/>
      <c r="D210" s="15"/>
      <c r="E210" s="11"/>
      <c r="F210" s="11" t="s">
        <v>30</v>
      </c>
      <c r="G210" s="25">
        <f t="shared" ref="G210:H220" si="62">I210+K210+M210+O210</f>
        <v>0</v>
      </c>
      <c r="H210" s="25">
        <f t="shared" si="62"/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39"/>
      <c r="R210" s="21"/>
    </row>
    <row r="211" ht="15.6">
      <c r="A211" s="15"/>
      <c r="B211" s="62"/>
      <c r="C211" s="15"/>
      <c r="D211" s="15"/>
      <c r="E211" s="11"/>
      <c r="F211" s="11" t="s">
        <v>32</v>
      </c>
      <c r="G211" s="25">
        <f t="shared" si="62"/>
        <v>0</v>
      </c>
      <c r="H211" s="25">
        <f t="shared" si="62"/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39"/>
      <c r="R211" s="21"/>
    </row>
    <row r="212" ht="15.6">
      <c r="A212" s="15"/>
      <c r="B212" s="62"/>
      <c r="C212" s="15"/>
      <c r="D212" s="15"/>
      <c r="E212" s="11"/>
      <c r="F212" s="11" t="s">
        <v>33</v>
      </c>
      <c r="G212" s="25">
        <f t="shared" si="62"/>
        <v>0</v>
      </c>
      <c r="H212" s="25">
        <f t="shared" si="62"/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39"/>
      <c r="R212" s="21"/>
    </row>
    <row r="213" ht="15.6">
      <c r="A213" s="15"/>
      <c r="B213" s="62"/>
      <c r="C213" s="15"/>
      <c r="D213" s="15"/>
      <c r="E213" s="11"/>
      <c r="F213" s="11" t="s">
        <v>34</v>
      </c>
      <c r="G213" s="25">
        <f t="shared" si="62"/>
        <v>0</v>
      </c>
      <c r="H213" s="25">
        <f t="shared" si="62"/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39"/>
      <c r="R213" s="21"/>
    </row>
    <row r="214" ht="15.6">
      <c r="A214" s="15"/>
      <c r="B214" s="62"/>
      <c r="C214" s="15"/>
      <c r="D214" s="15"/>
      <c r="E214" s="11"/>
      <c r="F214" s="11" t="s">
        <v>35</v>
      </c>
      <c r="G214" s="25">
        <f t="shared" si="62"/>
        <v>0</v>
      </c>
      <c r="H214" s="25">
        <f t="shared" si="62"/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39"/>
      <c r="R214" s="21"/>
    </row>
    <row r="215" ht="15.6">
      <c r="A215" s="15"/>
      <c r="B215" s="62"/>
      <c r="C215" s="15"/>
      <c r="D215" s="15"/>
      <c r="E215" s="11"/>
      <c r="F215" s="11" t="s">
        <v>36</v>
      </c>
      <c r="G215" s="25">
        <f t="shared" si="62"/>
        <v>0</v>
      </c>
      <c r="H215" s="25">
        <f t="shared" ref="H215:H220" si="63">J215+L215+N215+P215</f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39"/>
      <c r="R215" s="21"/>
    </row>
    <row r="216" ht="15.6">
      <c r="A216" s="15"/>
      <c r="B216" s="62"/>
      <c r="C216" s="15"/>
      <c r="D216" s="15"/>
      <c r="E216" s="11"/>
      <c r="F216" s="11" t="s">
        <v>37</v>
      </c>
      <c r="G216" s="25">
        <f t="shared" si="62"/>
        <v>0</v>
      </c>
      <c r="H216" s="25">
        <f t="shared" si="63"/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39"/>
      <c r="R216" s="21"/>
    </row>
    <row r="217" ht="15.6">
      <c r="A217" s="15"/>
      <c r="B217" s="62"/>
      <c r="C217" s="15"/>
      <c r="D217" s="15"/>
      <c r="E217" s="11"/>
      <c r="F217" s="11" t="s">
        <v>39</v>
      </c>
      <c r="G217" s="25">
        <f t="shared" si="62"/>
        <v>0</v>
      </c>
      <c r="H217" s="25">
        <f t="shared" si="63"/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39"/>
      <c r="R217" s="21"/>
    </row>
    <row r="218" ht="15.6">
      <c r="A218" s="15"/>
      <c r="B218" s="62"/>
      <c r="C218" s="15"/>
      <c r="D218" s="15"/>
      <c r="E218" s="11"/>
      <c r="F218" s="11" t="s">
        <v>40</v>
      </c>
      <c r="G218" s="25">
        <f t="shared" si="62"/>
        <v>0</v>
      </c>
      <c r="H218" s="25">
        <f t="shared" si="63"/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39"/>
      <c r="R218" s="21"/>
    </row>
    <row r="219" ht="15.6">
      <c r="A219" s="15"/>
      <c r="B219" s="62"/>
      <c r="C219" s="15"/>
      <c r="D219" s="15"/>
      <c r="E219" s="11"/>
      <c r="F219" s="11" t="s">
        <v>41</v>
      </c>
      <c r="G219" s="25">
        <f t="shared" si="62"/>
        <v>2360.6999999999998</v>
      </c>
      <c r="H219" s="25">
        <f t="shared" si="63"/>
        <v>0</v>
      </c>
      <c r="I219" s="53">
        <v>2360.6999999999998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39"/>
      <c r="R219" s="21"/>
    </row>
    <row r="220" ht="15.6">
      <c r="A220" s="15"/>
      <c r="B220" s="62"/>
      <c r="C220" s="16"/>
      <c r="D220" s="16"/>
      <c r="E220" s="11"/>
      <c r="F220" s="11" t="s">
        <v>42</v>
      </c>
      <c r="G220" s="25">
        <f t="shared" si="62"/>
        <v>49480.300000000003</v>
      </c>
      <c r="H220" s="25">
        <f t="shared" si="63"/>
        <v>0</v>
      </c>
      <c r="I220" s="53">
        <v>49480.300000000003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39"/>
      <c r="R220" s="21"/>
    </row>
    <row r="221" ht="15.75" customHeight="1">
      <c r="A221" s="15"/>
      <c r="B221" s="62" t="s">
        <v>67</v>
      </c>
      <c r="C221" s="12"/>
      <c r="D221" s="12" t="s">
        <v>61</v>
      </c>
      <c r="E221" s="11" t="s">
        <v>62</v>
      </c>
      <c r="F221" s="11" t="s">
        <v>27</v>
      </c>
      <c r="G221" s="25">
        <f>SUM(G222:G232)</f>
        <v>75443.600000000006</v>
      </c>
      <c r="H221" s="25">
        <f>SUM(H222:H232)</f>
        <v>0</v>
      </c>
      <c r="I221" s="25">
        <f t="shared" ref="I221:N257" si="64">SUM(I222:I232)</f>
        <v>75443.600000000006</v>
      </c>
      <c r="J221" s="25">
        <f t="shared" si="64"/>
        <v>0</v>
      </c>
      <c r="K221" s="25">
        <f t="shared" si="64"/>
        <v>0</v>
      </c>
      <c r="L221" s="25">
        <f t="shared" si="64"/>
        <v>0</v>
      </c>
      <c r="M221" s="25">
        <f t="shared" si="64"/>
        <v>0</v>
      </c>
      <c r="N221" s="25">
        <f t="shared" si="64"/>
        <v>0</v>
      </c>
      <c r="O221" s="25">
        <f>SUM(O222:O232)</f>
        <v>0</v>
      </c>
      <c r="P221" s="25">
        <f>SUM(P222:P232)</f>
        <v>0</v>
      </c>
      <c r="Q221" s="39" t="s">
        <v>28</v>
      </c>
      <c r="R221" s="21"/>
    </row>
    <row r="222" ht="15.6">
      <c r="A222" s="15"/>
      <c r="B222" s="62"/>
      <c r="C222" s="15"/>
      <c r="D222" s="15"/>
      <c r="E222" s="11"/>
      <c r="F222" s="11" t="s">
        <v>30</v>
      </c>
      <c r="G222" s="25">
        <f t="shared" ref="G222:H232" si="65">I222+K222+M222+O222</f>
        <v>0</v>
      </c>
      <c r="H222" s="25">
        <f t="shared" si="65"/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39"/>
      <c r="R222" s="21"/>
    </row>
    <row r="223" ht="15.6">
      <c r="A223" s="15"/>
      <c r="B223" s="62"/>
      <c r="C223" s="15"/>
      <c r="D223" s="15"/>
      <c r="E223" s="11"/>
      <c r="F223" s="11" t="s">
        <v>32</v>
      </c>
      <c r="G223" s="25">
        <f t="shared" si="65"/>
        <v>0</v>
      </c>
      <c r="H223" s="25">
        <f t="shared" si="65"/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39"/>
      <c r="R223" s="21"/>
    </row>
    <row r="224" ht="15.6">
      <c r="A224" s="15"/>
      <c r="B224" s="62"/>
      <c r="C224" s="15"/>
      <c r="D224" s="15"/>
      <c r="E224" s="11"/>
      <c r="F224" s="11" t="s">
        <v>33</v>
      </c>
      <c r="G224" s="25">
        <f t="shared" si="65"/>
        <v>0</v>
      </c>
      <c r="H224" s="25">
        <f t="shared" si="65"/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39"/>
      <c r="R224" s="21"/>
    </row>
    <row r="225" ht="15.6">
      <c r="A225" s="15"/>
      <c r="B225" s="62"/>
      <c r="C225" s="15"/>
      <c r="D225" s="15"/>
      <c r="E225" s="11"/>
      <c r="F225" s="11" t="s">
        <v>34</v>
      </c>
      <c r="G225" s="25">
        <f t="shared" si="65"/>
        <v>0</v>
      </c>
      <c r="H225" s="25">
        <f t="shared" si="65"/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39"/>
      <c r="R225" s="21"/>
    </row>
    <row r="226" ht="15.6">
      <c r="A226" s="15"/>
      <c r="B226" s="62"/>
      <c r="C226" s="15"/>
      <c r="D226" s="15"/>
      <c r="E226" s="11"/>
      <c r="F226" s="11" t="s">
        <v>35</v>
      </c>
      <c r="G226" s="25">
        <f t="shared" si="65"/>
        <v>0</v>
      </c>
      <c r="H226" s="25">
        <f t="shared" si="65"/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39"/>
      <c r="R226" s="21"/>
    </row>
    <row r="227" ht="15.6">
      <c r="A227" s="15"/>
      <c r="B227" s="62"/>
      <c r="C227" s="15"/>
      <c r="D227" s="15"/>
      <c r="E227" s="11"/>
      <c r="F227" s="11" t="s">
        <v>36</v>
      </c>
      <c r="G227" s="25">
        <f t="shared" si="65"/>
        <v>0</v>
      </c>
      <c r="H227" s="25">
        <f t="shared" ref="H227:H232" si="66">J227+L227+N227+P227</f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39"/>
      <c r="R227" s="21"/>
    </row>
    <row r="228" ht="15.6">
      <c r="A228" s="15"/>
      <c r="B228" s="62"/>
      <c r="C228" s="15"/>
      <c r="D228" s="15"/>
      <c r="E228" s="11"/>
      <c r="F228" s="11" t="s">
        <v>37</v>
      </c>
      <c r="G228" s="25">
        <f t="shared" si="65"/>
        <v>0</v>
      </c>
      <c r="H228" s="25">
        <f t="shared" si="66"/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39"/>
      <c r="R228" s="21"/>
    </row>
    <row r="229" ht="15.6">
      <c r="A229" s="15"/>
      <c r="B229" s="62"/>
      <c r="C229" s="15"/>
      <c r="D229" s="15"/>
      <c r="E229" s="11"/>
      <c r="F229" s="11" t="s">
        <v>39</v>
      </c>
      <c r="G229" s="25">
        <f t="shared" si="65"/>
        <v>0</v>
      </c>
      <c r="H229" s="25">
        <f t="shared" si="66"/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39"/>
      <c r="R229" s="21"/>
    </row>
    <row r="230" ht="15.6">
      <c r="A230" s="15"/>
      <c r="B230" s="62"/>
      <c r="C230" s="15"/>
      <c r="D230" s="15"/>
      <c r="E230" s="11"/>
      <c r="F230" s="11" t="s">
        <v>40</v>
      </c>
      <c r="G230" s="25">
        <f t="shared" si="65"/>
        <v>0</v>
      </c>
      <c r="H230" s="25">
        <f t="shared" si="66"/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39"/>
      <c r="R230" s="21"/>
    </row>
    <row r="231" ht="15.6">
      <c r="A231" s="15"/>
      <c r="B231" s="62"/>
      <c r="C231" s="15"/>
      <c r="D231" s="15"/>
      <c r="E231" s="11"/>
      <c r="F231" s="11" t="s">
        <v>41</v>
      </c>
      <c r="G231" s="25">
        <f t="shared" si="65"/>
        <v>3435.5</v>
      </c>
      <c r="H231" s="25">
        <f t="shared" si="66"/>
        <v>0</v>
      </c>
      <c r="I231" s="53">
        <v>3435.5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39"/>
      <c r="R231" s="21"/>
    </row>
    <row r="232" ht="15.6">
      <c r="A232" s="15"/>
      <c r="B232" s="62"/>
      <c r="C232" s="16"/>
      <c r="D232" s="16"/>
      <c r="E232" s="11"/>
      <c r="F232" s="11" t="s">
        <v>42</v>
      </c>
      <c r="G232" s="25">
        <f t="shared" si="65"/>
        <v>72008.100000000006</v>
      </c>
      <c r="H232" s="25">
        <f t="shared" si="66"/>
        <v>0</v>
      </c>
      <c r="I232" s="53">
        <v>72008.100000000006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39"/>
      <c r="R232" s="21"/>
    </row>
    <row r="233" ht="15.75" customHeight="1">
      <c r="A233" s="15"/>
      <c r="B233" s="62" t="s">
        <v>68</v>
      </c>
      <c r="C233" s="63"/>
      <c r="D233" s="12" t="s">
        <v>69</v>
      </c>
      <c r="E233" s="11" t="s">
        <v>70</v>
      </c>
      <c r="F233" s="13" t="s">
        <v>27</v>
      </c>
      <c r="G233" s="25">
        <f>SUM(G234:G244)</f>
        <v>54</v>
      </c>
      <c r="H233" s="25">
        <f>SUM(H234:H244)</f>
        <v>54</v>
      </c>
      <c r="I233" s="25">
        <f t="shared" si="64"/>
        <v>54</v>
      </c>
      <c r="J233" s="25">
        <f>SUM(J234:J244)</f>
        <v>54</v>
      </c>
      <c r="K233" s="53"/>
      <c r="L233" s="53"/>
      <c r="M233" s="53"/>
      <c r="N233" s="53"/>
      <c r="O233" s="53"/>
      <c r="P233" s="53"/>
      <c r="Q233" s="39" t="s">
        <v>28</v>
      </c>
      <c r="R233" s="21"/>
    </row>
    <row r="234" ht="39.600000000000001">
      <c r="A234" s="15"/>
      <c r="B234" s="62"/>
      <c r="C234" s="11" t="s">
        <v>54</v>
      </c>
      <c r="D234" s="15"/>
      <c r="E234" s="11"/>
      <c r="F234" s="11" t="s">
        <v>30</v>
      </c>
      <c r="G234" s="25">
        <f t="shared" ref="G234:H244" si="67">I234+K234+M234+O234</f>
        <v>54</v>
      </c>
      <c r="H234" s="25">
        <f t="shared" si="67"/>
        <v>54</v>
      </c>
      <c r="I234" s="53">
        <v>54</v>
      </c>
      <c r="J234" s="53">
        <v>54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39"/>
      <c r="R234" s="21"/>
    </row>
    <row r="235" ht="15.6">
      <c r="A235" s="15"/>
      <c r="B235" s="62"/>
      <c r="C235" s="56"/>
      <c r="D235" s="15"/>
      <c r="E235" s="11"/>
      <c r="F235" s="11" t="s">
        <v>32</v>
      </c>
      <c r="G235" s="25">
        <f t="shared" si="67"/>
        <v>0</v>
      </c>
      <c r="H235" s="25">
        <f t="shared" si="67"/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39"/>
      <c r="R235" s="21"/>
    </row>
    <row r="236" ht="15.6">
      <c r="A236" s="15"/>
      <c r="B236" s="62"/>
      <c r="C236" s="56"/>
      <c r="D236" s="15"/>
      <c r="E236" s="11"/>
      <c r="F236" s="11" t="s">
        <v>33</v>
      </c>
      <c r="G236" s="25">
        <f t="shared" si="67"/>
        <v>0</v>
      </c>
      <c r="H236" s="25">
        <f t="shared" si="67"/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39"/>
      <c r="R236" s="21"/>
    </row>
    <row r="237" ht="15.6">
      <c r="A237" s="15"/>
      <c r="B237" s="62"/>
      <c r="C237" s="56"/>
      <c r="D237" s="15"/>
      <c r="E237" s="11"/>
      <c r="F237" s="11" t="s">
        <v>34</v>
      </c>
      <c r="G237" s="25">
        <f t="shared" si="67"/>
        <v>0</v>
      </c>
      <c r="H237" s="25">
        <f t="shared" si="67"/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39"/>
      <c r="R237" s="21"/>
    </row>
    <row r="238" ht="15.6">
      <c r="A238" s="15"/>
      <c r="B238" s="62"/>
      <c r="C238" s="56"/>
      <c r="D238" s="15">
        <v>2</v>
      </c>
      <c r="E238" s="11"/>
      <c r="F238" s="11" t="s">
        <v>35</v>
      </c>
      <c r="G238" s="25">
        <f t="shared" si="67"/>
        <v>0</v>
      </c>
      <c r="H238" s="25">
        <f t="shared" si="67"/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39"/>
      <c r="R238" s="21"/>
    </row>
    <row r="239" ht="15.6">
      <c r="A239" s="15"/>
      <c r="B239" s="62"/>
      <c r="C239" s="56"/>
      <c r="D239" s="15"/>
      <c r="E239" s="11"/>
      <c r="F239" s="11" t="s">
        <v>36</v>
      </c>
      <c r="G239" s="25">
        <f t="shared" si="67"/>
        <v>0</v>
      </c>
      <c r="H239" s="25">
        <f t="shared" ref="H239:H244" si="68">J239+L239+N239+P239</f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39"/>
      <c r="R239" s="21"/>
    </row>
    <row r="240" ht="15.6">
      <c r="A240" s="15"/>
      <c r="B240" s="62"/>
      <c r="C240" s="56"/>
      <c r="D240" s="15"/>
      <c r="E240" s="11"/>
      <c r="F240" s="11" t="s">
        <v>37</v>
      </c>
      <c r="G240" s="25">
        <f t="shared" si="67"/>
        <v>0</v>
      </c>
      <c r="H240" s="25">
        <f t="shared" si="68"/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39"/>
      <c r="R240" s="21"/>
    </row>
    <row r="241" ht="15.6">
      <c r="A241" s="15"/>
      <c r="B241" s="62"/>
      <c r="C241" s="56"/>
      <c r="D241" s="15"/>
      <c r="E241" s="11"/>
      <c r="F241" s="11" t="s">
        <v>39</v>
      </c>
      <c r="G241" s="25">
        <f t="shared" si="67"/>
        <v>0</v>
      </c>
      <c r="H241" s="25">
        <f t="shared" si="68"/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39"/>
      <c r="R241" s="21"/>
    </row>
    <row r="242" ht="15.6">
      <c r="A242" s="15"/>
      <c r="B242" s="62"/>
      <c r="C242" s="56"/>
      <c r="D242" s="15"/>
      <c r="E242" s="11"/>
      <c r="F242" s="11" t="s">
        <v>40</v>
      </c>
      <c r="G242" s="25">
        <f t="shared" si="67"/>
        <v>0</v>
      </c>
      <c r="H242" s="25">
        <f t="shared" si="68"/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39"/>
      <c r="R242" s="21"/>
    </row>
    <row r="243" ht="15.6">
      <c r="A243" s="15"/>
      <c r="B243" s="62"/>
      <c r="C243" s="56"/>
      <c r="D243" s="15"/>
      <c r="E243" s="11"/>
      <c r="F243" s="11" t="s">
        <v>41</v>
      </c>
      <c r="G243" s="25">
        <f t="shared" si="67"/>
        <v>0</v>
      </c>
      <c r="H243" s="25">
        <f t="shared" si="68"/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39"/>
      <c r="R243" s="21"/>
    </row>
    <row r="244" ht="15.6">
      <c r="A244" s="15"/>
      <c r="B244" s="62"/>
      <c r="C244" s="57"/>
      <c r="D244" s="15"/>
      <c r="E244" s="11"/>
      <c r="F244" s="11" t="s">
        <v>42</v>
      </c>
      <c r="G244" s="25">
        <f t="shared" si="67"/>
        <v>0</v>
      </c>
      <c r="H244" s="25">
        <f t="shared" si="68"/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39"/>
      <c r="R244" s="21"/>
      <c r="S244" s="22"/>
    </row>
    <row r="245" s="22" customFormat="1" ht="15.75" customHeight="1">
      <c r="A245" s="15"/>
      <c r="B245" s="62" t="s">
        <v>71</v>
      </c>
      <c r="C245" s="63"/>
      <c r="D245" s="12" t="s">
        <v>61</v>
      </c>
      <c r="E245" s="11" t="s">
        <v>62</v>
      </c>
      <c r="F245" s="13" t="s">
        <v>27</v>
      </c>
      <c r="G245" s="25">
        <f>SUM(G246:G256)</f>
        <v>13054.099999999999</v>
      </c>
      <c r="H245" s="25">
        <f>SUM(H246:H256)</f>
        <v>626.29999999999995</v>
      </c>
      <c r="I245" s="25">
        <f t="shared" si="64"/>
        <v>13054.099999999999</v>
      </c>
      <c r="J245" s="25">
        <f>SUM(J246:J256)</f>
        <v>626.29999999999995</v>
      </c>
      <c r="K245" s="25">
        <f t="shared" ref="K245:P257" si="69">SUM(K246:K256)</f>
        <v>0</v>
      </c>
      <c r="L245" s="25">
        <f t="shared" si="69"/>
        <v>0</v>
      </c>
      <c r="M245" s="25">
        <f t="shared" si="69"/>
        <v>0</v>
      </c>
      <c r="N245" s="25">
        <f t="shared" si="69"/>
        <v>0</v>
      </c>
      <c r="O245" s="25">
        <f t="shared" si="69"/>
        <v>0</v>
      </c>
      <c r="P245" s="25">
        <f t="shared" si="69"/>
        <v>0</v>
      </c>
      <c r="Q245" s="39" t="s">
        <v>28</v>
      </c>
      <c r="R245" s="21"/>
      <c r="S245" s="1"/>
    </row>
    <row r="246" ht="15.6">
      <c r="A246" s="15"/>
      <c r="B246" s="62"/>
      <c r="C246" s="15"/>
      <c r="D246" s="15"/>
      <c r="E246" s="11"/>
      <c r="F246" s="11" t="s">
        <v>30</v>
      </c>
      <c r="G246" s="25">
        <f t="shared" ref="G246:G256" si="70">I246+K246+M246+O246</f>
        <v>0</v>
      </c>
      <c r="H246" s="25">
        <f t="shared" ref="H246:H256" si="71">J246+L246+N246+P246</f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39"/>
      <c r="R246" s="21"/>
    </row>
    <row r="247" ht="15.6">
      <c r="A247" s="15"/>
      <c r="B247" s="62"/>
      <c r="C247" s="15"/>
      <c r="D247" s="15"/>
      <c r="E247" s="11"/>
      <c r="F247" s="11" t="s">
        <v>32</v>
      </c>
      <c r="G247" s="25">
        <f t="shared" si="70"/>
        <v>0</v>
      </c>
      <c r="H247" s="25">
        <f t="shared" si="71"/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39"/>
      <c r="R247" s="21"/>
    </row>
    <row r="248" ht="15.6">
      <c r="A248" s="15"/>
      <c r="B248" s="62"/>
      <c r="C248" s="15"/>
      <c r="D248" s="15"/>
      <c r="E248" s="11"/>
      <c r="F248" s="11" t="s">
        <v>33</v>
      </c>
      <c r="G248" s="25">
        <f t="shared" si="70"/>
        <v>0</v>
      </c>
      <c r="H248" s="25">
        <f t="shared" si="71"/>
        <v>0</v>
      </c>
      <c r="I248" s="53">
        <v>0</v>
      </c>
      <c r="J248" s="53">
        <f>I248</f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39"/>
      <c r="R248" s="21"/>
    </row>
    <row r="249" ht="15.6">
      <c r="A249" s="15"/>
      <c r="B249" s="62"/>
      <c r="C249" s="15"/>
      <c r="D249" s="15"/>
      <c r="E249" s="11"/>
      <c r="F249" s="11" t="s">
        <v>34</v>
      </c>
      <c r="G249" s="25">
        <f t="shared" si="70"/>
        <v>0</v>
      </c>
      <c r="H249" s="25">
        <f t="shared" si="71"/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39"/>
      <c r="R249" s="21"/>
    </row>
    <row r="250" ht="15.6">
      <c r="A250" s="15"/>
      <c r="B250" s="62"/>
      <c r="C250" s="15"/>
      <c r="D250" s="15"/>
      <c r="E250" s="11"/>
      <c r="F250" s="11" t="s">
        <v>35</v>
      </c>
      <c r="G250" s="25">
        <f t="shared" si="70"/>
        <v>0</v>
      </c>
      <c r="H250" s="25">
        <f t="shared" si="71"/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39"/>
      <c r="R250" s="21"/>
    </row>
    <row r="251" ht="69" customHeight="1">
      <c r="A251" s="15"/>
      <c r="B251" s="62"/>
      <c r="C251" s="15"/>
      <c r="D251" s="15"/>
      <c r="E251" s="11"/>
      <c r="F251" s="11" t="s">
        <v>36</v>
      </c>
      <c r="G251" s="25">
        <f t="shared" si="70"/>
        <v>0</v>
      </c>
      <c r="H251" s="25">
        <f t="shared" si="71"/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39"/>
      <c r="R251" s="21"/>
    </row>
    <row r="252" ht="15.6">
      <c r="A252" s="15"/>
      <c r="B252" s="62"/>
      <c r="C252" s="15"/>
      <c r="D252" s="15"/>
      <c r="E252" s="11"/>
      <c r="F252" s="11" t="s">
        <v>37</v>
      </c>
      <c r="G252" s="25">
        <f t="shared" si="70"/>
        <v>0</v>
      </c>
      <c r="H252" s="25">
        <f t="shared" si="71"/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39"/>
      <c r="R252" s="21"/>
    </row>
    <row r="253" ht="15.6">
      <c r="A253" s="15"/>
      <c r="B253" s="62"/>
      <c r="C253" s="56"/>
      <c r="D253" s="15"/>
      <c r="E253" s="11"/>
      <c r="F253" s="11" t="s">
        <v>39</v>
      </c>
      <c r="G253" s="25">
        <f t="shared" si="70"/>
        <v>0</v>
      </c>
      <c r="H253" s="25">
        <f t="shared" si="71"/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39"/>
      <c r="R253" s="21"/>
    </row>
    <row r="254" ht="15.6">
      <c r="A254" s="15"/>
      <c r="B254" s="62"/>
      <c r="C254" s="56"/>
      <c r="D254" s="15"/>
      <c r="E254" s="11"/>
      <c r="F254" s="11" t="s">
        <v>40</v>
      </c>
      <c r="G254" s="25">
        <f t="shared" si="70"/>
        <v>626.29999999999995</v>
      </c>
      <c r="H254" s="25">
        <f t="shared" si="71"/>
        <v>626.29999999999995</v>
      </c>
      <c r="I254" s="53">
        <v>626.29999999999995</v>
      </c>
      <c r="J254" s="53">
        <v>626.29999999999995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39"/>
      <c r="R254" s="21"/>
    </row>
    <row r="255" ht="15.6">
      <c r="A255" s="15"/>
      <c r="B255" s="62"/>
      <c r="C255" s="56"/>
      <c r="D255" s="15"/>
      <c r="E255" s="11"/>
      <c r="F255" s="11" t="s">
        <v>41</v>
      </c>
      <c r="G255" s="25">
        <f t="shared" si="70"/>
        <v>12427.799999999999</v>
      </c>
      <c r="H255" s="25">
        <f t="shared" si="71"/>
        <v>0</v>
      </c>
      <c r="I255" s="53">
        <v>12427.799999999999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39"/>
      <c r="R255" s="21"/>
    </row>
    <row r="256" ht="15.6">
      <c r="A256" s="15"/>
      <c r="B256" s="62"/>
      <c r="C256" s="57"/>
      <c r="D256" s="16"/>
      <c r="E256" s="11"/>
      <c r="F256" s="11" t="s">
        <v>42</v>
      </c>
      <c r="G256" s="25">
        <f t="shared" si="70"/>
        <v>0</v>
      </c>
      <c r="H256" s="25">
        <f t="shared" si="71"/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39"/>
      <c r="R256" s="21"/>
      <c r="S256" s="22"/>
    </row>
    <row r="257" s="22" customFormat="1" ht="15.75" customHeight="1">
      <c r="A257" s="15"/>
      <c r="B257" s="62" t="s">
        <v>72</v>
      </c>
      <c r="C257" s="63"/>
      <c r="D257" s="12"/>
      <c r="E257" s="11"/>
      <c r="F257" s="13" t="s">
        <v>27</v>
      </c>
      <c r="G257" s="25">
        <f>SUM(G258:G268)</f>
        <v>933.5</v>
      </c>
      <c r="H257" s="25">
        <f>SUM(H258:H268)</f>
        <v>933.5</v>
      </c>
      <c r="I257" s="25">
        <f t="shared" si="64"/>
        <v>933.5</v>
      </c>
      <c r="J257" s="25">
        <f>SUM(J258:J268)</f>
        <v>933.5</v>
      </c>
      <c r="K257" s="25">
        <f t="shared" si="69"/>
        <v>0</v>
      </c>
      <c r="L257" s="25">
        <f t="shared" si="69"/>
        <v>0</v>
      </c>
      <c r="M257" s="25">
        <f t="shared" si="69"/>
        <v>0</v>
      </c>
      <c r="N257" s="25">
        <f t="shared" si="69"/>
        <v>0</v>
      </c>
      <c r="O257" s="25">
        <f t="shared" si="69"/>
        <v>0</v>
      </c>
      <c r="P257" s="25">
        <f t="shared" si="69"/>
        <v>0</v>
      </c>
      <c r="Q257" s="39" t="s">
        <v>28</v>
      </c>
      <c r="R257" s="21"/>
      <c r="S257" s="1"/>
    </row>
    <row r="258" ht="15.6">
      <c r="A258" s="15"/>
      <c r="B258" s="62"/>
      <c r="C258" s="56"/>
      <c r="D258" s="15"/>
      <c r="E258" s="11"/>
      <c r="F258" s="11" t="s">
        <v>30</v>
      </c>
      <c r="G258" s="25">
        <f t="shared" ref="G258:H268" si="72">I258+K258+M258+O258</f>
        <v>0</v>
      </c>
      <c r="H258" s="25">
        <f t="shared" si="72"/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39"/>
      <c r="R258" s="21"/>
    </row>
    <row r="259" ht="15.6">
      <c r="A259" s="15"/>
      <c r="B259" s="62"/>
      <c r="C259" s="56"/>
      <c r="D259" s="15"/>
      <c r="E259" s="11"/>
      <c r="F259" s="11" t="s">
        <v>32</v>
      </c>
      <c r="G259" s="25">
        <f t="shared" si="72"/>
        <v>0</v>
      </c>
      <c r="H259" s="25">
        <f t="shared" si="72"/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39"/>
      <c r="R259" s="21"/>
    </row>
    <row r="260" ht="39.600000000000001">
      <c r="A260" s="15"/>
      <c r="B260" s="62"/>
      <c r="C260" s="11" t="s">
        <v>73</v>
      </c>
      <c r="D260" s="15"/>
      <c r="E260" s="11"/>
      <c r="F260" s="11" t="s">
        <v>33</v>
      </c>
      <c r="G260" s="25">
        <f t="shared" si="72"/>
        <v>933.5</v>
      </c>
      <c r="H260" s="25">
        <f t="shared" si="72"/>
        <v>933.5</v>
      </c>
      <c r="I260" s="53">
        <f>947.70000000000005-14.199999999999999</f>
        <v>933.5</v>
      </c>
      <c r="J260" s="53">
        <f>I260</f>
        <v>933.5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39"/>
      <c r="R260" s="21"/>
    </row>
    <row r="261" ht="15.6">
      <c r="A261" s="15"/>
      <c r="B261" s="62"/>
      <c r="C261" s="56"/>
      <c r="D261" s="15"/>
      <c r="E261" s="11"/>
      <c r="F261" s="11" t="s">
        <v>34</v>
      </c>
      <c r="G261" s="25">
        <f t="shared" si="72"/>
        <v>0</v>
      </c>
      <c r="H261" s="25">
        <f t="shared" si="72"/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39"/>
      <c r="R261" s="21"/>
    </row>
    <row r="262" ht="15.6">
      <c r="A262" s="15"/>
      <c r="B262" s="62"/>
      <c r="C262" s="56"/>
      <c r="D262" s="15"/>
      <c r="E262" s="11"/>
      <c r="F262" s="11" t="s">
        <v>35</v>
      </c>
      <c r="G262" s="25">
        <f t="shared" si="72"/>
        <v>0</v>
      </c>
      <c r="H262" s="25">
        <f t="shared" si="72"/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39"/>
      <c r="R262" s="21"/>
    </row>
    <row r="263" ht="15.6">
      <c r="A263" s="15"/>
      <c r="B263" s="62"/>
      <c r="C263" s="56"/>
      <c r="D263" s="15"/>
      <c r="E263" s="11"/>
      <c r="F263" s="11" t="s">
        <v>36</v>
      </c>
      <c r="G263" s="25">
        <f t="shared" si="72"/>
        <v>0</v>
      </c>
      <c r="H263" s="25">
        <f t="shared" ref="H263:H268" si="73">J263+L263+N263+P263</f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39"/>
      <c r="R263" s="21"/>
    </row>
    <row r="264" ht="15.6">
      <c r="A264" s="15"/>
      <c r="B264" s="62"/>
      <c r="C264" s="56"/>
      <c r="D264" s="15"/>
      <c r="E264" s="11"/>
      <c r="F264" s="11" t="s">
        <v>37</v>
      </c>
      <c r="G264" s="25">
        <f t="shared" si="72"/>
        <v>0</v>
      </c>
      <c r="H264" s="25">
        <f t="shared" si="73"/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39"/>
      <c r="R264" s="21"/>
    </row>
    <row r="265" ht="15.6">
      <c r="A265" s="15"/>
      <c r="B265" s="62"/>
      <c r="C265" s="56"/>
      <c r="D265" s="15"/>
      <c r="E265" s="11"/>
      <c r="F265" s="11" t="s">
        <v>39</v>
      </c>
      <c r="G265" s="25">
        <f t="shared" si="72"/>
        <v>0</v>
      </c>
      <c r="H265" s="25">
        <f t="shared" si="73"/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39"/>
      <c r="R265" s="21"/>
    </row>
    <row r="266" ht="15.6">
      <c r="A266" s="15"/>
      <c r="B266" s="62"/>
      <c r="C266" s="56"/>
      <c r="D266" s="15"/>
      <c r="E266" s="11"/>
      <c r="F266" s="11" t="s">
        <v>40</v>
      </c>
      <c r="G266" s="25">
        <f t="shared" si="72"/>
        <v>0</v>
      </c>
      <c r="H266" s="25">
        <f t="shared" si="73"/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39"/>
      <c r="R266" s="21"/>
    </row>
    <row r="267" ht="15.6">
      <c r="A267" s="15"/>
      <c r="B267" s="62"/>
      <c r="C267" s="56"/>
      <c r="D267" s="15"/>
      <c r="E267" s="11"/>
      <c r="F267" s="11" t="s">
        <v>41</v>
      </c>
      <c r="G267" s="25">
        <f t="shared" si="72"/>
        <v>0</v>
      </c>
      <c r="H267" s="25">
        <f t="shared" si="73"/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39"/>
      <c r="R267" s="21"/>
    </row>
    <row r="268" ht="15.6">
      <c r="A268" s="15"/>
      <c r="B268" s="62"/>
      <c r="C268" s="57"/>
      <c r="D268" s="15"/>
      <c r="E268" s="11"/>
      <c r="F268" s="11" t="s">
        <v>42</v>
      </c>
      <c r="G268" s="25">
        <f t="shared" si="72"/>
        <v>0</v>
      </c>
      <c r="H268" s="25">
        <f t="shared" si="73"/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39"/>
      <c r="R268" s="21"/>
    </row>
    <row r="269" ht="15.75" customHeight="1">
      <c r="A269" s="15"/>
      <c r="B269" s="48" t="s">
        <v>74</v>
      </c>
      <c r="C269" s="12"/>
      <c r="D269" s="12"/>
      <c r="E269" s="12"/>
      <c r="F269" s="13" t="s">
        <v>27</v>
      </c>
      <c r="G269" s="25">
        <f>SUM(G270:G280)</f>
        <v>0</v>
      </c>
      <c r="H269" s="25">
        <f>SUM(H270:H280)</f>
        <v>0</v>
      </c>
      <c r="I269" s="25">
        <f t="shared" ref="I269:N305" si="74">SUM(I270:I280)</f>
        <v>0</v>
      </c>
      <c r="J269" s="25">
        <f t="shared" si="74"/>
        <v>0</v>
      </c>
      <c r="K269" s="53">
        <f t="shared" si="74"/>
        <v>0</v>
      </c>
      <c r="L269" s="53">
        <f t="shared" si="74"/>
        <v>0</v>
      </c>
      <c r="M269" s="53">
        <f t="shared" si="74"/>
        <v>0</v>
      </c>
      <c r="N269" s="53">
        <f t="shared" si="74"/>
        <v>0</v>
      </c>
      <c r="O269" s="53">
        <f>SUM(O270:O280)</f>
        <v>0</v>
      </c>
      <c r="P269" s="53">
        <f>SUM(P270:P280)</f>
        <v>0</v>
      </c>
      <c r="Q269" s="26" t="s">
        <v>28</v>
      </c>
      <c r="R269" s="21"/>
    </row>
    <row r="270" ht="16.5" customHeight="1">
      <c r="A270" s="15"/>
      <c r="B270" s="51"/>
      <c r="C270" s="15"/>
      <c r="D270" s="15"/>
      <c r="E270" s="15"/>
      <c r="F270" s="11" t="s">
        <v>30</v>
      </c>
      <c r="G270" s="25">
        <f t="shared" ref="G270:H280" si="75">I270+K270+M270+O270</f>
        <v>0</v>
      </c>
      <c r="H270" s="25">
        <f t="shared" si="75"/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29"/>
      <c r="R270" s="21"/>
    </row>
    <row r="271" ht="15.6">
      <c r="A271" s="15"/>
      <c r="B271" s="51"/>
      <c r="C271" s="15"/>
      <c r="D271" s="15"/>
      <c r="E271" s="15"/>
      <c r="F271" s="11" t="s">
        <v>32</v>
      </c>
      <c r="G271" s="25">
        <f t="shared" si="75"/>
        <v>0</v>
      </c>
      <c r="H271" s="25">
        <f t="shared" si="75"/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29"/>
      <c r="R271" s="21"/>
    </row>
    <row r="272" ht="15.6">
      <c r="A272" s="15"/>
      <c r="B272" s="51"/>
      <c r="C272" s="15"/>
      <c r="D272" s="15"/>
      <c r="E272" s="15"/>
      <c r="F272" s="11" t="s">
        <v>33</v>
      </c>
      <c r="G272" s="25">
        <f t="shared" si="75"/>
        <v>0</v>
      </c>
      <c r="H272" s="25">
        <f t="shared" si="75"/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29"/>
      <c r="R272" s="21"/>
    </row>
    <row r="273" ht="15.6">
      <c r="A273" s="15"/>
      <c r="B273" s="51"/>
      <c r="C273" s="15"/>
      <c r="D273" s="15"/>
      <c r="E273" s="15"/>
      <c r="F273" s="11" t="s">
        <v>34</v>
      </c>
      <c r="G273" s="25">
        <f t="shared" si="75"/>
        <v>0</v>
      </c>
      <c r="H273" s="25">
        <f t="shared" si="75"/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29"/>
      <c r="R273" s="21"/>
    </row>
    <row r="274" ht="15.6">
      <c r="A274" s="15"/>
      <c r="B274" s="51"/>
      <c r="C274" s="15"/>
      <c r="D274" s="15"/>
      <c r="E274" s="15"/>
      <c r="F274" s="11" t="s">
        <v>35</v>
      </c>
      <c r="G274" s="25">
        <f t="shared" si="75"/>
        <v>0</v>
      </c>
      <c r="H274" s="25">
        <f t="shared" si="75"/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29"/>
      <c r="R274" s="21"/>
    </row>
    <row r="275" ht="15.6">
      <c r="A275" s="15"/>
      <c r="B275" s="51"/>
      <c r="C275" s="15"/>
      <c r="D275" s="15"/>
      <c r="E275" s="15"/>
      <c r="F275" s="11" t="s">
        <v>36</v>
      </c>
      <c r="G275" s="25">
        <f t="shared" si="75"/>
        <v>0</v>
      </c>
      <c r="H275" s="25">
        <f t="shared" ref="H275:H280" si="76">J275+L275+N275+P275</f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29"/>
      <c r="R275" s="21"/>
    </row>
    <row r="276" ht="15.6">
      <c r="A276" s="15"/>
      <c r="B276" s="51"/>
      <c r="C276" s="15"/>
      <c r="D276" s="15"/>
      <c r="E276" s="15"/>
      <c r="F276" s="11" t="s">
        <v>37</v>
      </c>
      <c r="G276" s="25">
        <f t="shared" si="75"/>
        <v>0</v>
      </c>
      <c r="H276" s="25">
        <f t="shared" si="76"/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29"/>
      <c r="R276" s="21"/>
    </row>
    <row r="277" ht="15.6">
      <c r="A277" s="15"/>
      <c r="B277" s="51"/>
      <c r="C277" s="15"/>
      <c r="D277" s="15"/>
      <c r="E277" s="15"/>
      <c r="F277" s="11" t="s">
        <v>39</v>
      </c>
      <c r="G277" s="25">
        <f t="shared" si="75"/>
        <v>0</v>
      </c>
      <c r="H277" s="25">
        <f t="shared" si="76"/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29"/>
      <c r="R277" s="21"/>
    </row>
    <row r="278" ht="15.6">
      <c r="A278" s="15"/>
      <c r="B278" s="51"/>
      <c r="C278" s="15"/>
      <c r="D278" s="15"/>
      <c r="E278" s="15"/>
      <c r="F278" s="11" t="s">
        <v>40</v>
      </c>
      <c r="G278" s="25">
        <f t="shared" si="75"/>
        <v>0</v>
      </c>
      <c r="H278" s="25">
        <f t="shared" si="76"/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29"/>
      <c r="R278" s="21"/>
    </row>
    <row r="279" ht="15.6">
      <c r="A279" s="15"/>
      <c r="B279" s="51"/>
      <c r="C279" s="15"/>
      <c r="D279" s="15"/>
      <c r="E279" s="15"/>
      <c r="F279" s="11" t="s">
        <v>41</v>
      </c>
      <c r="G279" s="25">
        <f t="shared" si="75"/>
        <v>0</v>
      </c>
      <c r="H279" s="25">
        <f t="shared" si="76"/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29"/>
      <c r="R279" s="21"/>
    </row>
    <row r="280" ht="15.6">
      <c r="A280" s="15"/>
      <c r="B280" s="54"/>
      <c r="C280" s="16"/>
      <c r="D280" s="16"/>
      <c r="E280" s="16"/>
      <c r="F280" s="11" t="s">
        <v>42</v>
      </c>
      <c r="G280" s="25">
        <f t="shared" si="75"/>
        <v>0</v>
      </c>
      <c r="H280" s="25">
        <f t="shared" si="76"/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64"/>
      <c r="R280" s="21"/>
    </row>
    <row r="281" ht="15.75" customHeight="1">
      <c r="A281" s="15"/>
      <c r="B281" s="48" t="s">
        <v>75</v>
      </c>
      <c r="C281" s="12"/>
      <c r="D281" s="12"/>
      <c r="E281" s="12"/>
      <c r="F281" s="13" t="s">
        <v>27</v>
      </c>
      <c r="G281" s="25">
        <f>SUM(G282:G292)</f>
        <v>0</v>
      </c>
      <c r="H281" s="25">
        <f>SUM(H282:H292)</f>
        <v>0</v>
      </c>
      <c r="I281" s="25">
        <f t="shared" si="74"/>
        <v>0</v>
      </c>
      <c r="J281" s="53">
        <f t="shared" si="74"/>
        <v>0</v>
      </c>
      <c r="K281" s="53">
        <f t="shared" si="74"/>
        <v>0</v>
      </c>
      <c r="L281" s="53">
        <f t="shared" si="74"/>
        <v>0</v>
      </c>
      <c r="M281" s="53">
        <f t="shared" si="74"/>
        <v>0</v>
      </c>
      <c r="N281" s="53">
        <f t="shared" si="74"/>
        <v>0</v>
      </c>
      <c r="O281" s="53">
        <f>SUM(O282:O292)</f>
        <v>0</v>
      </c>
      <c r="P281" s="53">
        <f>SUM(P282:P292)</f>
        <v>0</v>
      </c>
      <c r="Q281" s="26" t="s">
        <v>28</v>
      </c>
      <c r="R281" s="21"/>
    </row>
    <row r="282" ht="15.6">
      <c r="A282" s="15"/>
      <c r="B282" s="51"/>
      <c r="C282" s="15"/>
      <c r="D282" s="15"/>
      <c r="E282" s="15"/>
      <c r="F282" s="11" t="s">
        <v>30</v>
      </c>
      <c r="G282" s="25">
        <f t="shared" ref="G282:H292" si="77">I282+K282+M282+O282</f>
        <v>0</v>
      </c>
      <c r="H282" s="25">
        <f t="shared" si="77"/>
        <v>0</v>
      </c>
      <c r="I282" s="53">
        <v>0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  <c r="P282" s="53">
        <v>0</v>
      </c>
      <c r="Q282" s="29"/>
      <c r="R282" s="21"/>
    </row>
    <row r="283" ht="15.6">
      <c r="A283" s="15"/>
      <c r="B283" s="51"/>
      <c r="C283" s="15"/>
      <c r="D283" s="15"/>
      <c r="E283" s="15"/>
      <c r="F283" s="11" t="s">
        <v>32</v>
      </c>
      <c r="G283" s="25">
        <f t="shared" si="77"/>
        <v>0</v>
      </c>
      <c r="H283" s="25">
        <f t="shared" si="77"/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29"/>
      <c r="R283" s="21"/>
    </row>
    <row r="284" ht="15.6">
      <c r="A284" s="15"/>
      <c r="B284" s="51"/>
      <c r="C284" s="15"/>
      <c r="D284" s="15"/>
      <c r="E284" s="15"/>
      <c r="F284" s="11" t="s">
        <v>33</v>
      </c>
      <c r="G284" s="25">
        <f t="shared" si="77"/>
        <v>0</v>
      </c>
      <c r="H284" s="25">
        <f t="shared" si="77"/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29"/>
      <c r="R284" s="21"/>
    </row>
    <row r="285" ht="15.6">
      <c r="A285" s="15"/>
      <c r="B285" s="51"/>
      <c r="C285" s="15"/>
      <c r="D285" s="15"/>
      <c r="E285" s="15"/>
      <c r="F285" s="11" t="s">
        <v>34</v>
      </c>
      <c r="G285" s="25">
        <f t="shared" si="77"/>
        <v>0</v>
      </c>
      <c r="H285" s="25">
        <f t="shared" si="77"/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29"/>
      <c r="R285" s="21"/>
    </row>
    <row r="286" ht="15.6">
      <c r="A286" s="15"/>
      <c r="B286" s="51"/>
      <c r="C286" s="15"/>
      <c r="D286" s="15"/>
      <c r="E286" s="15"/>
      <c r="F286" s="11" t="s">
        <v>35</v>
      </c>
      <c r="G286" s="25">
        <f t="shared" si="77"/>
        <v>0</v>
      </c>
      <c r="H286" s="25">
        <f t="shared" si="77"/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29"/>
      <c r="R286" s="21"/>
    </row>
    <row r="287" ht="15.6">
      <c r="A287" s="15"/>
      <c r="B287" s="51"/>
      <c r="C287" s="15"/>
      <c r="D287" s="15"/>
      <c r="E287" s="15"/>
      <c r="F287" s="11" t="s">
        <v>36</v>
      </c>
      <c r="G287" s="25">
        <f t="shared" si="77"/>
        <v>0</v>
      </c>
      <c r="H287" s="25">
        <f t="shared" ref="H287:H292" si="78">J287+L287+N287+P287</f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29"/>
      <c r="R287" s="21"/>
    </row>
    <row r="288" ht="15.6">
      <c r="A288" s="15"/>
      <c r="B288" s="51"/>
      <c r="C288" s="15"/>
      <c r="D288" s="15"/>
      <c r="E288" s="15"/>
      <c r="F288" s="11" t="s">
        <v>37</v>
      </c>
      <c r="G288" s="25">
        <f t="shared" si="77"/>
        <v>0</v>
      </c>
      <c r="H288" s="25">
        <f t="shared" si="78"/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29"/>
      <c r="R288" s="21"/>
    </row>
    <row r="289" ht="15.6">
      <c r="A289" s="15"/>
      <c r="B289" s="51"/>
      <c r="C289" s="15"/>
      <c r="D289" s="15"/>
      <c r="E289" s="15"/>
      <c r="F289" s="11" t="s">
        <v>39</v>
      </c>
      <c r="G289" s="25">
        <f t="shared" si="77"/>
        <v>0</v>
      </c>
      <c r="H289" s="25">
        <f t="shared" si="78"/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29"/>
      <c r="R289" s="21"/>
    </row>
    <row r="290" ht="15.6">
      <c r="A290" s="15"/>
      <c r="B290" s="51"/>
      <c r="C290" s="15"/>
      <c r="D290" s="15"/>
      <c r="E290" s="15"/>
      <c r="F290" s="11" t="s">
        <v>40</v>
      </c>
      <c r="G290" s="25">
        <f t="shared" si="77"/>
        <v>0</v>
      </c>
      <c r="H290" s="25">
        <f t="shared" si="78"/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29"/>
      <c r="R290" s="21"/>
    </row>
    <row r="291" ht="15.6">
      <c r="A291" s="15"/>
      <c r="B291" s="51"/>
      <c r="C291" s="15"/>
      <c r="D291" s="15"/>
      <c r="E291" s="15"/>
      <c r="F291" s="11" t="s">
        <v>41</v>
      </c>
      <c r="G291" s="25">
        <f t="shared" si="77"/>
        <v>0</v>
      </c>
      <c r="H291" s="25">
        <f t="shared" si="78"/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29"/>
      <c r="R291" s="21"/>
    </row>
    <row r="292" ht="15.6">
      <c r="A292" s="15"/>
      <c r="B292" s="54"/>
      <c r="C292" s="16"/>
      <c r="D292" s="16"/>
      <c r="E292" s="16"/>
      <c r="F292" s="11" t="s">
        <v>42</v>
      </c>
      <c r="G292" s="25">
        <f t="shared" si="77"/>
        <v>0</v>
      </c>
      <c r="H292" s="25">
        <f t="shared" si="78"/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64"/>
      <c r="R292" s="21"/>
    </row>
    <row r="293" ht="15.75" customHeight="1">
      <c r="A293" s="15"/>
      <c r="B293" s="12" t="s">
        <v>76</v>
      </c>
      <c r="C293" s="12"/>
      <c r="D293" s="12"/>
      <c r="E293" s="12"/>
      <c r="F293" s="13" t="s">
        <v>27</v>
      </c>
      <c r="G293" s="25">
        <f>SUM(G294:G304)</f>
        <v>0</v>
      </c>
      <c r="H293" s="25">
        <f>SUM(H294:H304)</f>
        <v>0</v>
      </c>
      <c r="I293" s="25">
        <f t="shared" si="74"/>
        <v>0</v>
      </c>
      <c r="J293" s="25">
        <f t="shared" si="74"/>
        <v>0</v>
      </c>
      <c r="K293" s="25">
        <f t="shared" si="74"/>
        <v>0</v>
      </c>
      <c r="L293" s="25">
        <f t="shared" si="74"/>
        <v>0</v>
      </c>
      <c r="M293" s="25">
        <f t="shared" si="74"/>
        <v>0</v>
      </c>
      <c r="N293" s="25">
        <f t="shared" si="74"/>
        <v>0</v>
      </c>
      <c r="O293" s="25">
        <f>SUM(O294:O304)</f>
        <v>0</v>
      </c>
      <c r="P293" s="25">
        <f>SUM(P294:P304)</f>
        <v>0</v>
      </c>
      <c r="Q293" s="26" t="s">
        <v>28</v>
      </c>
      <c r="R293" s="21"/>
    </row>
    <row r="294" ht="15.6">
      <c r="A294" s="15"/>
      <c r="B294" s="15"/>
      <c r="C294" s="15"/>
      <c r="D294" s="15"/>
      <c r="E294" s="15"/>
      <c r="F294" s="11" t="s">
        <v>30</v>
      </c>
      <c r="G294" s="25">
        <f t="shared" ref="G294:H304" si="79">I294+K294+M294+O294</f>
        <v>0</v>
      </c>
      <c r="H294" s="25">
        <f t="shared" si="79"/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29"/>
      <c r="R294" s="21"/>
    </row>
    <row r="295" ht="15.6">
      <c r="A295" s="15"/>
      <c r="B295" s="15"/>
      <c r="C295" s="15"/>
      <c r="D295" s="15"/>
      <c r="E295" s="15"/>
      <c r="F295" s="11" t="s">
        <v>32</v>
      </c>
      <c r="G295" s="25">
        <f t="shared" si="79"/>
        <v>0</v>
      </c>
      <c r="H295" s="25">
        <f t="shared" si="79"/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29"/>
      <c r="R295" s="21"/>
    </row>
    <row r="296" ht="15.6">
      <c r="A296" s="15"/>
      <c r="B296" s="15"/>
      <c r="C296" s="15"/>
      <c r="D296" s="15"/>
      <c r="E296" s="15"/>
      <c r="F296" s="11" t="s">
        <v>33</v>
      </c>
      <c r="G296" s="25">
        <f t="shared" si="79"/>
        <v>0</v>
      </c>
      <c r="H296" s="25">
        <f t="shared" si="79"/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29"/>
      <c r="R296" s="21"/>
    </row>
    <row r="297" ht="15.6">
      <c r="A297" s="15"/>
      <c r="B297" s="15"/>
      <c r="C297" s="15"/>
      <c r="D297" s="15"/>
      <c r="E297" s="15"/>
      <c r="F297" s="11" t="s">
        <v>34</v>
      </c>
      <c r="G297" s="25">
        <f t="shared" si="79"/>
        <v>0</v>
      </c>
      <c r="H297" s="25">
        <f t="shared" si="79"/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29"/>
      <c r="R297" s="21"/>
    </row>
    <row r="298" ht="15.6">
      <c r="A298" s="15"/>
      <c r="B298" s="15"/>
      <c r="C298" s="15"/>
      <c r="D298" s="15"/>
      <c r="E298" s="15"/>
      <c r="F298" s="11" t="s">
        <v>35</v>
      </c>
      <c r="G298" s="25">
        <f t="shared" si="79"/>
        <v>0</v>
      </c>
      <c r="H298" s="25">
        <f t="shared" si="79"/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29"/>
      <c r="R298" s="21"/>
    </row>
    <row r="299" ht="15.6">
      <c r="A299" s="15"/>
      <c r="B299" s="15"/>
      <c r="C299" s="15"/>
      <c r="D299" s="15"/>
      <c r="E299" s="15"/>
      <c r="F299" s="11" t="s">
        <v>36</v>
      </c>
      <c r="G299" s="25">
        <f t="shared" si="79"/>
        <v>0</v>
      </c>
      <c r="H299" s="25">
        <f t="shared" ref="H299:H304" si="80">J299+L299+N299+P299</f>
        <v>0</v>
      </c>
      <c r="I299" s="53"/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29"/>
      <c r="R299" s="21"/>
    </row>
    <row r="300" ht="15.6">
      <c r="A300" s="15"/>
      <c r="B300" s="15"/>
      <c r="C300" s="15"/>
      <c r="D300" s="15"/>
      <c r="E300" s="15"/>
      <c r="F300" s="11" t="s">
        <v>37</v>
      </c>
      <c r="G300" s="25">
        <f t="shared" si="79"/>
        <v>0</v>
      </c>
      <c r="H300" s="25">
        <f t="shared" si="80"/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29"/>
      <c r="R300" s="21"/>
    </row>
    <row r="301" ht="15.6">
      <c r="A301" s="15"/>
      <c r="B301" s="15"/>
      <c r="C301" s="15"/>
      <c r="D301" s="15"/>
      <c r="E301" s="15"/>
      <c r="F301" s="11" t="s">
        <v>39</v>
      </c>
      <c r="G301" s="25">
        <f t="shared" si="79"/>
        <v>0</v>
      </c>
      <c r="H301" s="25">
        <f t="shared" si="80"/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29"/>
      <c r="R301" s="21"/>
    </row>
    <row r="302" ht="15.6">
      <c r="A302" s="15"/>
      <c r="B302" s="15"/>
      <c r="C302" s="15"/>
      <c r="D302" s="15"/>
      <c r="E302" s="15"/>
      <c r="F302" s="11" t="s">
        <v>40</v>
      </c>
      <c r="G302" s="25">
        <f t="shared" si="79"/>
        <v>0</v>
      </c>
      <c r="H302" s="25">
        <f t="shared" si="80"/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29"/>
      <c r="R302" s="21"/>
    </row>
    <row r="303" ht="15.6">
      <c r="A303" s="15"/>
      <c r="B303" s="15"/>
      <c r="C303" s="15"/>
      <c r="D303" s="15"/>
      <c r="E303" s="15"/>
      <c r="F303" s="11" t="s">
        <v>41</v>
      </c>
      <c r="G303" s="25">
        <f t="shared" si="79"/>
        <v>0</v>
      </c>
      <c r="H303" s="25">
        <f t="shared" si="80"/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29"/>
      <c r="R303" s="21"/>
    </row>
    <row r="304" ht="15.6">
      <c r="A304" s="15"/>
      <c r="B304" s="16"/>
      <c r="C304" s="16"/>
      <c r="D304" s="16"/>
      <c r="E304" s="16"/>
      <c r="F304" s="11" t="s">
        <v>42</v>
      </c>
      <c r="G304" s="25">
        <f t="shared" si="79"/>
        <v>0</v>
      </c>
      <c r="H304" s="25">
        <f t="shared" si="80"/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64"/>
      <c r="R304" s="21"/>
    </row>
    <row r="305" ht="15.75" customHeight="1">
      <c r="A305" s="15"/>
      <c r="B305" s="48" t="s">
        <v>77</v>
      </c>
      <c r="C305" s="12"/>
      <c r="D305" s="12"/>
      <c r="E305" s="12"/>
      <c r="F305" s="13" t="s">
        <v>27</v>
      </c>
      <c r="G305" s="25">
        <f>SUM(G306:G316)</f>
        <v>0</v>
      </c>
      <c r="H305" s="25">
        <f>SUM(H306:H316)</f>
        <v>0</v>
      </c>
      <c r="I305" s="25">
        <f t="shared" si="74"/>
        <v>0</v>
      </c>
      <c r="J305" s="53">
        <f t="shared" si="74"/>
        <v>0</v>
      </c>
      <c r="K305" s="53">
        <f t="shared" si="74"/>
        <v>0</v>
      </c>
      <c r="L305" s="53">
        <f t="shared" si="74"/>
        <v>0</v>
      </c>
      <c r="M305" s="53">
        <f t="shared" si="74"/>
        <v>0</v>
      </c>
      <c r="N305" s="53">
        <f t="shared" si="74"/>
        <v>0</v>
      </c>
      <c r="O305" s="53">
        <f>SUM(O306:O316)</f>
        <v>0</v>
      </c>
      <c r="P305" s="53">
        <f>SUM(P306:P316)</f>
        <v>0</v>
      </c>
      <c r="Q305" s="26" t="s">
        <v>28</v>
      </c>
      <c r="R305" s="21"/>
    </row>
    <row r="306" ht="15.6">
      <c r="A306" s="15"/>
      <c r="B306" s="51"/>
      <c r="C306" s="15"/>
      <c r="D306" s="15"/>
      <c r="E306" s="15"/>
      <c r="F306" s="11" t="s">
        <v>30</v>
      </c>
      <c r="G306" s="25">
        <f t="shared" ref="G306:H316" si="81">I306+K306+M306+O306</f>
        <v>0</v>
      </c>
      <c r="H306" s="25">
        <f t="shared" si="81"/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29"/>
      <c r="R306" s="21"/>
    </row>
    <row r="307" ht="15.6">
      <c r="A307" s="15"/>
      <c r="B307" s="51"/>
      <c r="C307" s="15"/>
      <c r="D307" s="15"/>
      <c r="E307" s="15"/>
      <c r="F307" s="11" t="s">
        <v>32</v>
      </c>
      <c r="G307" s="25">
        <f t="shared" si="81"/>
        <v>0</v>
      </c>
      <c r="H307" s="25">
        <f t="shared" si="81"/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29"/>
      <c r="R307" s="21"/>
    </row>
    <row r="308" ht="15.6">
      <c r="A308" s="15"/>
      <c r="B308" s="51"/>
      <c r="C308" s="15"/>
      <c r="D308" s="15"/>
      <c r="E308" s="15"/>
      <c r="F308" s="11" t="s">
        <v>33</v>
      </c>
      <c r="G308" s="25">
        <f t="shared" si="81"/>
        <v>0</v>
      </c>
      <c r="H308" s="25">
        <f t="shared" si="81"/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29"/>
      <c r="R308" s="21"/>
    </row>
    <row r="309" ht="15.6">
      <c r="A309" s="15"/>
      <c r="B309" s="51"/>
      <c r="C309" s="15"/>
      <c r="D309" s="15"/>
      <c r="E309" s="15"/>
      <c r="F309" s="11" t="s">
        <v>34</v>
      </c>
      <c r="G309" s="25">
        <f t="shared" si="81"/>
        <v>0</v>
      </c>
      <c r="H309" s="25">
        <f t="shared" si="81"/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29"/>
      <c r="R309" s="21"/>
    </row>
    <row r="310" ht="15.6">
      <c r="A310" s="15"/>
      <c r="B310" s="51"/>
      <c r="C310" s="15"/>
      <c r="D310" s="15"/>
      <c r="E310" s="15"/>
      <c r="F310" s="11" t="s">
        <v>35</v>
      </c>
      <c r="G310" s="25">
        <f t="shared" si="81"/>
        <v>0</v>
      </c>
      <c r="H310" s="25">
        <f t="shared" si="81"/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29"/>
      <c r="R310" s="21"/>
    </row>
    <row r="311" ht="15.6">
      <c r="A311" s="15"/>
      <c r="B311" s="51"/>
      <c r="C311" s="15"/>
      <c r="D311" s="15"/>
      <c r="E311" s="15"/>
      <c r="F311" s="11" t="s">
        <v>36</v>
      </c>
      <c r="G311" s="25">
        <f t="shared" si="81"/>
        <v>0</v>
      </c>
      <c r="H311" s="25">
        <f t="shared" ref="H311:H316" si="82">J311+L311+N311+P311</f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29"/>
      <c r="R311" s="21"/>
    </row>
    <row r="312" ht="15.6">
      <c r="A312" s="15"/>
      <c r="B312" s="51"/>
      <c r="C312" s="15"/>
      <c r="D312" s="15"/>
      <c r="E312" s="15"/>
      <c r="F312" s="11" t="s">
        <v>37</v>
      </c>
      <c r="G312" s="25">
        <f t="shared" si="81"/>
        <v>0</v>
      </c>
      <c r="H312" s="25">
        <f t="shared" si="82"/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29"/>
      <c r="R312" s="21"/>
    </row>
    <row r="313" ht="15.6">
      <c r="A313" s="15"/>
      <c r="B313" s="51"/>
      <c r="C313" s="15"/>
      <c r="D313" s="15"/>
      <c r="E313" s="15"/>
      <c r="F313" s="11" t="s">
        <v>39</v>
      </c>
      <c r="G313" s="25">
        <f t="shared" si="81"/>
        <v>0</v>
      </c>
      <c r="H313" s="25">
        <f t="shared" si="82"/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29"/>
      <c r="R313" s="21"/>
    </row>
    <row r="314" ht="15.6">
      <c r="A314" s="15"/>
      <c r="B314" s="51"/>
      <c r="C314" s="15"/>
      <c r="D314" s="15"/>
      <c r="E314" s="15"/>
      <c r="F314" s="11" t="s">
        <v>40</v>
      </c>
      <c r="G314" s="25">
        <f t="shared" si="81"/>
        <v>0</v>
      </c>
      <c r="H314" s="25">
        <f t="shared" si="82"/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29"/>
      <c r="R314" s="21"/>
    </row>
    <row r="315" ht="15.6">
      <c r="A315" s="15"/>
      <c r="B315" s="51"/>
      <c r="C315" s="15"/>
      <c r="D315" s="15"/>
      <c r="E315" s="15"/>
      <c r="F315" s="11" t="s">
        <v>41</v>
      </c>
      <c r="G315" s="25">
        <f t="shared" si="81"/>
        <v>0</v>
      </c>
      <c r="H315" s="25">
        <f t="shared" si="82"/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29"/>
      <c r="R315" s="21"/>
    </row>
    <row r="316" ht="15.6">
      <c r="A316" s="15"/>
      <c r="B316" s="54"/>
      <c r="C316" s="16"/>
      <c r="D316" s="16"/>
      <c r="E316" s="16"/>
      <c r="F316" s="11" t="s">
        <v>42</v>
      </c>
      <c r="G316" s="25">
        <f t="shared" si="81"/>
        <v>0</v>
      </c>
      <c r="H316" s="25">
        <f t="shared" si="82"/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64"/>
      <c r="R316" s="21"/>
    </row>
    <row r="317" ht="15.75" customHeight="1">
      <c r="A317" s="15"/>
      <c r="B317" s="48" t="s">
        <v>78</v>
      </c>
      <c r="C317" s="63"/>
      <c r="D317" s="12" t="s">
        <v>69</v>
      </c>
      <c r="E317" s="11" t="s">
        <v>79</v>
      </c>
      <c r="F317" s="13" t="s">
        <v>27</v>
      </c>
      <c r="G317" s="25">
        <f t="shared" ref="G317:P317" si="83">SUM(G318:G328)</f>
        <v>118390.39999999999</v>
      </c>
      <c r="H317" s="25">
        <f t="shared" si="83"/>
        <v>1663.2</v>
      </c>
      <c r="I317" s="25">
        <f t="shared" si="83"/>
        <v>36681.399999999994</v>
      </c>
      <c r="J317" s="53">
        <f t="shared" si="83"/>
        <v>1663.2</v>
      </c>
      <c r="K317" s="53">
        <f t="shared" si="83"/>
        <v>0</v>
      </c>
      <c r="L317" s="53">
        <f t="shared" si="83"/>
        <v>0</v>
      </c>
      <c r="M317" s="53">
        <f t="shared" si="83"/>
        <v>81709</v>
      </c>
      <c r="N317" s="53">
        <f t="shared" si="83"/>
        <v>0</v>
      </c>
      <c r="O317" s="53">
        <f t="shared" si="83"/>
        <v>0</v>
      </c>
      <c r="P317" s="53">
        <f t="shared" si="83"/>
        <v>0</v>
      </c>
      <c r="Q317" s="26" t="s">
        <v>28</v>
      </c>
      <c r="R317" s="21"/>
    </row>
    <row r="318" ht="15.6">
      <c r="A318" s="15"/>
      <c r="B318" s="51"/>
      <c r="C318" s="56"/>
      <c r="D318" s="15"/>
      <c r="E318" s="11"/>
      <c r="F318" s="11" t="s">
        <v>30</v>
      </c>
      <c r="G318" s="25">
        <f t="shared" ref="G318:H328" si="84">I318+K318+M318+O318</f>
        <v>0</v>
      </c>
      <c r="H318" s="25">
        <f t="shared" si="84"/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29"/>
      <c r="R318" s="21"/>
    </row>
    <row r="319" ht="15.6">
      <c r="A319" s="15"/>
      <c r="B319" s="51"/>
      <c r="C319" s="56"/>
      <c r="D319" s="15"/>
      <c r="E319" s="11"/>
      <c r="F319" s="11" t="s">
        <v>32</v>
      </c>
      <c r="G319" s="25">
        <f t="shared" si="84"/>
        <v>0</v>
      </c>
      <c r="H319" s="25">
        <f t="shared" si="84"/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29"/>
      <c r="R319" s="21"/>
    </row>
    <row r="320" ht="15.6">
      <c r="A320" s="15"/>
      <c r="B320" s="51"/>
      <c r="C320" s="56"/>
      <c r="D320" s="15"/>
      <c r="E320" s="11"/>
      <c r="F320" s="11" t="s">
        <v>33</v>
      </c>
      <c r="G320" s="25">
        <f t="shared" si="84"/>
        <v>0</v>
      </c>
      <c r="H320" s="25">
        <f t="shared" si="84"/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29"/>
      <c r="R320" s="21"/>
    </row>
    <row r="321" ht="15.6">
      <c r="A321" s="15"/>
      <c r="B321" s="51"/>
      <c r="C321" s="56"/>
      <c r="D321" s="15"/>
      <c r="E321" s="11"/>
      <c r="F321" s="11" t="s">
        <v>34</v>
      </c>
      <c r="G321" s="25">
        <f t="shared" si="84"/>
        <v>0</v>
      </c>
      <c r="H321" s="25">
        <f t="shared" si="84"/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29"/>
      <c r="R321" s="21"/>
    </row>
    <row r="322" ht="15.6">
      <c r="A322" s="15"/>
      <c r="B322" s="51"/>
      <c r="C322" s="56"/>
      <c r="D322" s="15"/>
      <c r="E322" s="11"/>
      <c r="F322" s="11" t="s">
        <v>35</v>
      </c>
      <c r="G322" s="25" t="s">
        <v>80</v>
      </c>
      <c r="H322" s="25">
        <f t="shared" si="84"/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29"/>
      <c r="R322" s="21"/>
    </row>
    <row r="323" ht="51.600000000000001" customHeight="1">
      <c r="A323" s="15"/>
      <c r="B323" s="51"/>
      <c r="C323" s="65" t="s">
        <v>50</v>
      </c>
      <c r="D323" s="15"/>
      <c r="E323" s="11"/>
      <c r="F323" s="11" t="s">
        <v>36</v>
      </c>
      <c r="G323" s="25">
        <f t="shared" si="84"/>
        <v>1663.2</v>
      </c>
      <c r="H323" s="25">
        <f t="shared" ref="H323:H328" si="85">J323+L323+N323+P323</f>
        <v>1663.2</v>
      </c>
      <c r="I323" s="53">
        <v>1663.2</v>
      </c>
      <c r="J323" s="53">
        <f>I323</f>
        <v>1663.2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29"/>
      <c r="R323" s="21"/>
    </row>
    <row r="324" ht="15.6">
      <c r="A324" s="15"/>
      <c r="B324" s="51"/>
      <c r="C324" s="66"/>
      <c r="D324" s="15"/>
      <c r="E324" s="11"/>
      <c r="F324" s="11" t="s">
        <v>37</v>
      </c>
      <c r="G324" s="25">
        <f t="shared" si="84"/>
        <v>0</v>
      </c>
      <c r="H324" s="25">
        <f t="shared" si="85"/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29"/>
      <c r="R324" s="21"/>
    </row>
    <row r="325" ht="15.6">
      <c r="A325" s="15"/>
      <c r="B325" s="51"/>
      <c r="C325" s="66"/>
      <c r="D325" s="15"/>
      <c r="E325" s="11"/>
      <c r="F325" s="11" t="s">
        <v>39</v>
      </c>
      <c r="G325" s="25">
        <f t="shared" si="84"/>
        <v>0</v>
      </c>
      <c r="H325" s="25">
        <f t="shared" si="85"/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29"/>
      <c r="R325" s="21"/>
    </row>
    <row r="326" ht="15.6">
      <c r="A326" s="15"/>
      <c r="B326" s="51"/>
      <c r="C326" s="66"/>
      <c r="D326" s="15"/>
      <c r="E326" s="11"/>
      <c r="F326" s="11" t="s">
        <v>40</v>
      </c>
      <c r="G326" s="25">
        <f t="shared" si="84"/>
        <v>116727.2</v>
      </c>
      <c r="H326" s="25">
        <f t="shared" si="85"/>
        <v>0</v>
      </c>
      <c r="I326" s="53">
        <v>35018.199999999997</v>
      </c>
      <c r="J326" s="53">
        <v>0</v>
      </c>
      <c r="K326" s="53">
        <v>0</v>
      </c>
      <c r="L326" s="53">
        <v>0</v>
      </c>
      <c r="M326" s="53">
        <v>81709</v>
      </c>
      <c r="N326" s="53">
        <v>0</v>
      </c>
      <c r="O326" s="53">
        <v>0</v>
      </c>
      <c r="P326" s="53">
        <v>0</v>
      </c>
      <c r="Q326" s="29"/>
      <c r="R326" s="21"/>
    </row>
    <row r="327" ht="15.6">
      <c r="A327" s="15"/>
      <c r="B327" s="51"/>
      <c r="C327" s="66"/>
      <c r="D327" s="15"/>
      <c r="E327" s="11"/>
      <c r="F327" s="11" t="s">
        <v>41</v>
      </c>
      <c r="G327" s="25">
        <f t="shared" si="84"/>
        <v>0</v>
      </c>
      <c r="H327" s="25">
        <f t="shared" si="85"/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29"/>
      <c r="R327" s="21"/>
    </row>
    <row r="328" ht="15.6">
      <c r="A328" s="15"/>
      <c r="B328" s="54"/>
      <c r="C328" s="67"/>
      <c r="D328" s="16"/>
      <c r="E328" s="11"/>
      <c r="F328" s="11" t="s">
        <v>42</v>
      </c>
      <c r="G328" s="25">
        <f t="shared" si="84"/>
        <v>0</v>
      </c>
      <c r="H328" s="25">
        <f t="shared" si="85"/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64"/>
      <c r="R328" s="21"/>
    </row>
    <row r="329" ht="15.75" customHeight="1">
      <c r="A329" s="15"/>
      <c r="B329" s="48" t="s">
        <v>81</v>
      </c>
      <c r="C329" s="12"/>
      <c r="D329" s="12"/>
      <c r="E329" s="12"/>
      <c r="F329" s="13" t="s">
        <v>27</v>
      </c>
      <c r="G329" s="25">
        <f>SUM(G330:G340)</f>
        <v>0</v>
      </c>
      <c r="H329" s="25">
        <f>SUM(H330:H340)</f>
        <v>0</v>
      </c>
      <c r="I329" s="25">
        <f t="shared" ref="I329:P353" si="86">SUM(I330:I340)</f>
        <v>0</v>
      </c>
      <c r="J329" s="53">
        <f t="shared" si="86"/>
        <v>0</v>
      </c>
      <c r="K329" s="53">
        <f t="shared" si="86"/>
        <v>0</v>
      </c>
      <c r="L329" s="53">
        <f t="shared" si="86"/>
        <v>0</v>
      </c>
      <c r="M329" s="53">
        <f t="shared" si="86"/>
        <v>0</v>
      </c>
      <c r="N329" s="53">
        <f t="shared" si="86"/>
        <v>0</v>
      </c>
      <c r="O329" s="53">
        <f>SUM(O330:O340)</f>
        <v>0</v>
      </c>
      <c r="P329" s="53">
        <f>SUM(P330:P340)</f>
        <v>0</v>
      </c>
      <c r="Q329" s="26" t="s">
        <v>28</v>
      </c>
      <c r="R329" s="21"/>
    </row>
    <row r="330" ht="15.6">
      <c r="A330" s="15"/>
      <c r="B330" s="51"/>
      <c r="C330" s="15"/>
      <c r="D330" s="15"/>
      <c r="E330" s="15"/>
      <c r="F330" s="11" t="s">
        <v>30</v>
      </c>
      <c r="G330" s="25">
        <f t="shared" ref="G330:H340" si="87">I330+K330+M330+O330</f>
        <v>0</v>
      </c>
      <c r="H330" s="25">
        <f t="shared" si="87"/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29"/>
      <c r="R330" s="21"/>
    </row>
    <row r="331" ht="15.6">
      <c r="A331" s="15"/>
      <c r="B331" s="51"/>
      <c r="C331" s="15"/>
      <c r="D331" s="15"/>
      <c r="E331" s="15"/>
      <c r="F331" s="11" t="s">
        <v>32</v>
      </c>
      <c r="G331" s="25">
        <f t="shared" si="87"/>
        <v>0</v>
      </c>
      <c r="H331" s="25">
        <f t="shared" si="87"/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29"/>
      <c r="R331" s="21"/>
    </row>
    <row r="332" ht="15.6">
      <c r="A332" s="15"/>
      <c r="B332" s="51"/>
      <c r="C332" s="15"/>
      <c r="D332" s="15"/>
      <c r="E332" s="15"/>
      <c r="F332" s="11" t="s">
        <v>33</v>
      </c>
      <c r="G332" s="25">
        <f t="shared" si="87"/>
        <v>0</v>
      </c>
      <c r="H332" s="25">
        <f t="shared" si="87"/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29"/>
      <c r="R332" s="21"/>
    </row>
    <row r="333" ht="15.6">
      <c r="A333" s="15"/>
      <c r="B333" s="51"/>
      <c r="C333" s="15"/>
      <c r="D333" s="15"/>
      <c r="E333" s="15"/>
      <c r="F333" s="11" t="s">
        <v>34</v>
      </c>
      <c r="G333" s="25">
        <f t="shared" si="87"/>
        <v>0</v>
      </c>
      <c r="H333" s="25">
        <f t="shared" si="87"/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29"/>
      <c r="R333" s="21"/>
    </row>
    <row r="334" ht="15.6">
      <c r="A334" s="15"/>
      <c r="B334" s="51"/>
      <c r="C334" s="15"/>
      <c r="D334" s="15"/>
      <c r="E334" s="15"/>
      <c r="F334" s="11" t="s">
        <v>35</v>
      </c>
      <c r="G334" s="25">
        <f t="shared" si="87"/>
        <v>0</v>
      </c>
      <c r="H334" s="25">
        <f t="shared" si="87"/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29"/>
      <c r="R334" s="21"/>
    </row>
    <row r="335" ht="15.6">
      <c r="A335" s="15"/>
      <c r="B335" s="51"/>
      <c r="C335" s="15"/>
      <c r="D335" s="15"/>
      <c r="E335" s="15"/>
      <c r="F335" s="11" t="s">
        <v>36</v>
      </c>
      <c r="G335" s="25">
        <f t="shared" si="87"/>
        <v>0</v>
      </c>
      <c r="H335" s="25">
        <f t="shared" ref="H335:H340" si="88">J335+L335+N335+P335</f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29"/>
      <c r="R335" s="21"/>
    </row>
    <row r="336" ht="15.6">
      <c r="A336" s="15"/>
      <c r="B336" s="51"/>
      <c r="C336" s="15"/>
      <c r="D336" s="15"/>
      <c r="E336" s="15"/>
      <c r="F336" s="11" t="s">
        <v>37</v>
      </c>
      <c r="G336" s="25">
        <f t="shared" si="87"/>
        <v>0</v>
      </c>
      <c r="H336" s="25">
        <f t="shared" si="88"/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29"/>
      <c r="R336" s="21"/>
    </row>
    <row r="337" ht="15.6">
      <c r="A337" s="15"/>
      <c r="B337" s="51"/>
      <c r="C337" s="15"/>
      <c r="D337" s="15"/>
      <c r="E337" s="15"/>
      <c r="F337" s="11" t="s">
        <v>39</v>
      </c>
      <c r="G337" s="25">
        <f t="shared" si="87"/>
        <v>0</v>
      </c>
      <c r="H337" s="25">
        <f t="shared" si="88"/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29"/>
      <c r="R337" s="21"/>
    </row>
    <row r="338" ht="15.6">
      <c r="A338" s="15"/>
      <c r="B338" s="51"/>
      <c r="C338" s="15"/>
      <c r="D338" s="15"/>
      <c r="E338" s="15"/>
      <c r="F338" s="11" t="s">
        <v>40</v>
      </c>
      <c r="G338" s="25">
        <f t="shared" si="87"/>
        <v>0</v>
      </c>
      <c r="H338" s="25">
        <f t="shared" si="88"/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29"/>
      <c r="R338" s="21"/>
    </row>
    <row r="339" ht="15.6">
      <c r="A339" s="15"/>
      <c r="B339" s="51"/>
      <c r="C339" s="15"/>
      <c r="D339" s="15"/>
      <c r="E339" s="15"/>
      <c r="F339" s="11" t="s">
        <v>41</v>
      </c>
      <c r="G339" s="25">
        <f t="shared" si="87"/>
        <v>0</v>
      </c>
      <c r="H339" s="25">
        <f t="shared" si="88"/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29"/>
      <c r="R339" s="21"/>
    </row>
    <row r="340" ht="15.6">
      <c r="A340" s="15"/>
      <c r="B340" s="54"/>
      <c r="C340" s="16"/>
      <c r="D340" s="16"/>
      <c r="E340" s="16"/>
      <c r="F340" s="11" t="s">
        <v>42</v>
      </c>
      <c r="G340" s="25">
        <f t="shared" si="87"/>
        <v>0</v>
      </c>
      <c r="H340" s="25">
        <f t="shared" si="88"/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64"/>
      <c r="R340" s="21"/>
    </row>
    <row r="341" ht="15.75" customHeight="1">
      <c r="A341" s="15"/>
      <c r="B341" s="12" t="s">
        <v>82</v>
      </c>
      <c r="C341" s="12"/>
      <c r="D341" s="12"/>
      <c r="E341" s="12"/>
      <c r="F341" s="13" t="s">
        <v>27</v>
      </c>
      <c r="G341" s="25">
        <f>SUM(G342:G352)</f>
        <v>0</v>
      </c>
      <c r="H341" s="25">
        <f>SUM(H342:H352)</f>
        <v>0</v>
      </c>
      <c r="I341" s="25">
        <f t="shared" si="86"/>
        <v>0</v>
      </c>
      <c r="J341" s="53">
        <f t="shared" si="86"/>
        <v>0</v>
      </c>
      <c r="K341" s="53">
        <f t="shared" si="86"/>
        <v>0</v>
      </c>
      <c r="L341" s="53">
        <f t="shared" si="86"/>
        <v>0</v>
      </c>
      <c r="M341" s="53">
        <f t="shared" si="86"/>
        <v>0</v>
      </c>
      <c r="N341" s="53">
        <f t="shared" si="86"/>
        <v>0</v>
      </c>
      <c r="O341" s="53">
        <f>SUM(O342:O352)</f>
        <v>0</v>
      </c>
      <c r="P341" s="53">
        <f>SUM(P342:P352)</f>
        <v>0</v>
      </c>
      <c r="Q341" s="26" t="s">
        <v>28</v>
      </c>
      <c r="R341" s="21"/>
    </row>
    <row r="342" ht="15.6">
      <c r="A342" s="15"/>
      <c r="B342" s="15"/>
      <c r="C342" s="15"/>
      <c r="D342" s="15"/>
      <c r="E342" s="15"/>
      <c r="F342" s="11" t="s">
        <v>30</v>
      </c>
      <c r="G342" s="25">
        <f t="shared" ref="G342:H352" si="89">I342+K342+M342+O342</f>
        <v>0</v>
      </c>
      <c r="H342" s="25">
        <f t="shared" si="89"/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29"/>
      <c r="R342" s="21"/>
    </row>
    <row r="343" ht="15.6">
      <c r="A343" s="15"/>
      <c r="B343" s="15"/>
      <c r="C343" s="15"/>
      <c r="D343" s="15"/>
      <c r="E343" s="15"/>
      <c r="F343" s="11" t="s">
        <v>32</v>
      </c>
      <c r="G343" s="25">
        <f t="shared" si="89"/>
        <v>0</v>
      </c>
      <c r="H343" s="25">
        <f t="shared" si="89"/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29"/>
      <c r="R343" s="21"/>
    </row>
    <row r="344" ht="15.6">
      <c r="A344" s="15"/>
      <c r="B344" s="15"/>
      <c r="C344" s="15"/>
      <c r="D344" s="15"/>
      <c r="E344" s="15"/>
      <c r="F344" s="11" t="s">
        <v>33</v>
      </c>
      <c r="G344" s="25">
        <f t="shared" si="89"/>
        <v>0</v>
      </c>
      <c r="H344" s="25">
        <f t="shared" si="89"/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29"/>
      <c r="R344" s="21"/>
    </row>
    <row r="345" ht="15.6">
      <c r="A345" s="15"/>
      <c r="B345" s="15"/>
      <c r="C345" s="15"/>
      <c r="D345" s="15"/>
      <c r="E345" s="15"/>
      <c r="F345" s="11" t="s">
        <v>34</v>
      </c>
      <c r="G345" s="25">
        <f t="shared" si="89"/>
        <v>0</v>
      </c>
      <c r="H345" s="25">
        <f t="shared" si="89"/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29"/>
      <c r="R345" s="21"/>
    </row>
    <row r="346" ht="15.6">
      <c r="A346" s="15"/>
      <c r="B346" s="15"/>
      <c r="C346" s="15"/>
      <c r="D346" s="15"/>
      <c r="E346" s="15"/>
      <c r="F346" s="11" t="s">
        <v>35</v>
      </c>
      <c r="G346" s="25">
        <f t="shared" si="89"/>
        <v>0</v>
      </c>
      <c r="H346" s="25">
        <f t="shared" si="89"/>
        <v>0</v>
      </c>
      <c r="I346" s="53"/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29"/>
      <c r="R346" s="21"/>
    </row>
    <row r="347" ht="15.6">
      <c r="A347" s="15"/>
      <c r="B347" s="15"/>
      <c r="C347" s="15"/>
      <c r="D347" s="15"/>
      <c r="E347" s="15"/>
      <c r="F347" s="11" t="s">
        <v>36</v>
      </c>
      <c r="G347" s="25">
        <f t="shared" si="89"/>
        <v>0</v>
      </c>
      <c r="H347" s="25">
        <f t="shared" ref="H347:H352" si="90">J347+L347+N347+P347</f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29"/>
      <c r="R347" s="21"/>
    </row>
    <row r="348" ht="15.6">
      <c r="A348" s="15"/>
      <c r="B348" s="15"/>
      <c r="C348" s="15"/>
      <c r="D348" s="15"/>
      <c r="E348" s="15"/>
      <c r="F348" s="11" t="s">
        <v>37</v>
      </c>
      <c r="G348" s="25">
        <f t="shared" si="89"/>
        <v>0</v>
      </c>
      <c r="H348" s="25">
        <f t="shared" si="90"/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29"/>
      <c r="R348" s="21"/>
    </row>
    <row r="349" ht="15.6">
      <c r="A349" s="15"/>
      <c r="B349" s="15"/>
      <c r="C349" s="15"/>
      <c r="D349" s="15"/>
      <c r="E349" s="15"/>
      <c r="F349" s="11" t="s">
        <v>39</v>
      </c>
      <c r="G349" s="25">
        <f t="shared" si="89"/>
        <v>0</v>
      </c>
      <c r="H349" s="25">
        <f t="shared" si="90"/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29"/>
      <c r="R349" s="21"/>
    </row>
    <row r="350" ht="15.6">
      <c r="A350" s="15"/>
      <c r="B350" s="15"/>
      <c r="C350" s="15"/>
      <c r="D350" s="15"/>
      <c r="E350" s="15"/>
      <c r="F350" s="11" t="s">
        <v>40</v>
      </c>
      <c r="G350" s="25">
        <f t="shared" si="89"/>
        <v>0</v>
      </c>
      <c r="H350" s="25">
        <f t="shared" si="90"/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29"/>
      <c r="R350" s="21"/>
    </row>
    <row r="351" ht="15.6">
      <c r="A351" s="15"/>
      <c r="B351" s="15"/>
      <c r="C351" s="15"/>
      <c r="D351" s="15"/>
      <c r="E351" s="15"/>
      <c r="F351" s="11" t="s">
        <v>41</v>
      </c>
      <c r="G351" s="25">
        <f t="shared" si="89"/>
        <v>0</v>
      </c>
      <c r="H351" s="25">
        <f t="shared" si="90"/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29"/>
      <c r="R351" s="21"/>
    </row>
    <row r="352" ht="15.6">
      <c r="A352" s="15"/>
      <c r="B352" s="16"/>
      <c r="C352" s="16"/>
      <c r="D352" s="16"/>
      <c r="E352" s="16"/>
      <c r="F352" s="11" t="s">
        <v>42</v>
      </c>
      <c r="G352" s="25">
        <f t="shared" si="89"/>
        <v>0</v>
      </c>
      <c r="H352" s="25">
        <f t="shared" si="90"/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64"/>
      <c r="R352" s="21"/>
    </row>
    <row r="353" ht="15.75" customHeight="1">
      <c r="A353" s="15"/>
      <c r="B353" s="62" t="s">
        <v>83</v>
      </c>
      <c r="C353" s="1"/>
      <c r="D353" s="12"/>
      <c r="E353" s="11"/>
      <c r="F353" s="13" t="s">
        <v>27</v>
      </c>
      <c r="G353" s="25">
        <f>SUM(G354:G364)</f>
        <v>412.40000000000003</v>
      </c>
      <c r="H353" s="25">
        <f>SUM(H354:H364)</f>
        <v>412.40000000000003</v>
      </c>
      <c r="I353" s="25">
        <f t="shared" si="86"/>
        <v>412.40000000000003</v>
      </c>
      <c r="J353" s="25">
        <f t="shared" si="86"/>
        <v>412.40000000000003</v>
      </c>
      <c r="K353" s="53">
        <f t="shared" si="86"/>
        <v>0</v>
      </c>
      <c r="L353" s="53">
        <f t="shared" si="86"/>
        <v>0</v>
      </c>
      <c r="M353" s="53">
        <f t="shared" si="86"/>
        <v>0</v>
      </c>
      <c r="N353" s="53">
        <f t="shared" si="86"/>
        <v>0</v>
      </c>
      <c r="O353" s="53">
        <f t="shared" si="86"/>
        <v>0</v>
      </c>
      <c r="P353" s="53">
        <f t="shared" si="86"/>
        <v>0</v>
      </c>
      <c r="Q353" s="39" t="s">
        <v>28</v>
      </c>
      <c r="R353" s="21"/>
    </row>
    <row r="354" ht="15.6">
      <c r="A354" s="15"/>
      <c r="B354" s="62"/>
      <c r="C354" s="56"/>
      <c r="D354" s="15"/>
      <c r="E354" s="11"/>
      <c r="F354" s="11" t="s">
        <v>30</v>
      </c>
      <c r="G354" s="25">
        <f t="shared" ref="G354:H364" si="91">I354+K354+M354+O354</f>
        <v>0</v>
      </c>
      <c r="H354" s="25">
        <f t="shared" si="91"/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39"/>
      <c r="R354" s="21"/>
    </row>
    <row r="355" ht="47.399999999999999" customHeight="1">
      <c r="A355" s="15"/>
      <c r="B355" s="62"/>
      <c r="C355" s="11" t="s">
        <v>50</v>
      </c>
      <c r="D355" s="15"/>
      <c r="E355" s="11"/>
      <c r="F355" s="11" t="s">
        <v>32</v>
      </c>
      <c r="G355" s="25">
        <f t="shared" si="91"/>
        <v>412.40000000000003</v>
      </c>
      <c r="H355" s="25">
        <f t="shared" si="91"/>
        <v>412.40000000000003</v>
      </c>
      <c r="I355" s="53">
        <f>J355</f>
        <v>412.40000000000003</v>
      </c>
      <c r="J355" s="53">
        <f>900.20000000000005-450-36-1.8</f>
        <v>412.40000000000003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39"/>
      <c r="R355" s="21"/>
    </row>
    <row r="356" ht="15.6">
      <c r="A356" s="15"/>
      <c r="B356" s="62"/>
      <c r="C356" s="12"/>
      <c r="D356" s="15"/>
      <c r="E356" s="11"/>
      <c r="F356" s="11" t="s">
        <v>33</v>
      </c>
      <c r="G356" s="25">
        <f t="shared" si="91"/>
        <v>0</v>
      </c>
      <c r="H356" s="25">
        <f t="shared" si="91"/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39"/>
      <c r="R356" s="21"/>
    </row>
    <row r="357" ht="15.6">
      <c r="A357" s="15"/>
      <c r="B357" s="62"/>
      <c r="C357" s="15"/>
      <c r="D357" s="15"/>
      <c r="E357" s="11"/>
      <c r="F357" s="11" t="s">
        <v>34</v>
      </c>
      <c r="G357" s="25">
        <f t="shared" si="91"/>
        <v>0</v>
      </c>
      <c r="H357" s="25">
        <f t="shared" si="91"/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39"/>
      <c r="R357" s="21"/>
    </row>
    <row r="358" ht="15.6">
      <c r="A358" s="15"/>
      <c r="B358" s="62"/>
      <c r="C358" s="15"/>
      <c r="D358" s="15"/>
      <c r="E358" s="11"/>
      <c r="F358" s="11" t="s">
        <v>35</v>
      </c>
      <c r="G358" s="25">
        <f t="shared" si="91"/>
        <v>0</v>
      </c>
      <c r="H358" s="25">
        <f t="shared" si="91"/>
        <v>0</v>
      </c>
      <c r="I358" s="53"/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39"/>
      <c r="R358" s="21"/>
    </row>
    <row r="359" ht="15.6">
      <c r="A359" s="15"/>
      <c r="B359" s="62"/>
      <c r="C359" s="15"/>
      <c r="D359" s="15"/>
      <c r="E359" s="11"/>
      <c r="F359" s="11" t="s">
        <v>36</v>
      </c>
      <c r="G359" s="25">
        <f t="shared" si="91"/>
        <v>0</v>
      </c>
      <c r="H359" s="25">
        <f t="shared" ref="H359:H364" si="92">J359+L359+N359+P359</f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39"/>
      <c r="R359" s="21"/>
    </row>
    <row r="360" ht="15.6">
      <c r="A360" s="15"/>
      <c r="B360" s="62"/>
      <c r="C360" s="15"/>
      <c r="D360" s="15"/>
      <c r="E360" s="11"/>
      <c r="F360" s="11" t="s">
        <v>37</v>
      </c>
      <c r="G360" s="25">
        <f t="shared" si="91"/>
        <v>0</v>
      </c>
      <c r="H360" s="25">
        <f t="shared" si="92"/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39"/>
      <c r="R360" s="21"/>
    </row>
    <row r="361" ht="15.6">
      <c r="A361" s="15"/>
      <c r="B361" s="62"/>
      <c r="C361" s="15"/>
      <c r="D361" s="15"/>
      <c r="E361" s="11"/>
      <c r="F361" s="11" t="s">
        <v>39</v>
      </c>
      <c r="G361" s="25">
        <f t="shared" si="91"/>
        <v>0</v>
      </c>
      <c r="H361" s="25">
        <f t="shared" si="92"/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39"/>
      <c r="R361" s="21"/>
    </row>
    <row r="362" ht="15.6">
      <c r="A362" s="15"/>
      <c r="B362" s="62"/>
      <c r="C362" s="15"/>
      <c r="D362" s="15"/>
      <c r="E362" s="11"/>
      <c r="F362" s="11" t="s">
        <v>40</v>
      </c>
      <c r="G362" s="25">
        <f t="shared" si="91"/>
        <v>0</v>
      </c>
      <c r="H362" s="25">
        <f t="shared" si="92"/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39"/>
      <c r="R362" s="21"/>
    </row>
    <row r="363" ht="15.6">
      <c r="A363" s="15"/>
      <c r="B363" s="62"/>
      <c r="C363" s="15"/>
      <c r="D363" s="15"/>
      <c r="E363" s="11"/>
      <c r="F363" s="11" t="s">
        <v>41</v>
      </c>
      <c r="G363" s="25">
        <f t="shared" si="91"/>
        <v>0</v>
      </c>
      <c r="H363" s="25">
        <f t="shared" si="92"/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39"/>
      <c r="R363" s="21"/>
    </row>
    <row r="364" ht="15.6">
      <c r="A364" s="15"/>
      <c r="B364" s="62"/>
      <c r="C364" s="16"/>
      <c r="D364" s="15"/>
      <c r="E364" s="11"/>
      <c r="F364" s="11" t="s">
        <v>42</v>
      </c>
      <c r="G364" s="25">
        <f t="shared" si="91"/>
        <v>0</v>
      </c>
      <c r="H364" s="25">
        <f t="shared" si="92"/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39"/>
      <c r="R364" s="21"/>
      <c r="S364" s="22"/>
    </row>
    <row r="365" s="22" customFormat="1" ht="15.75" customHeight="1">
      <c r="A365" s="15"/>
      <c r="B365" s="44" t="s">
        <v>84</v>
      </c>
      <c r="C365" s="24"/>
      <c r="D365" s="12"/>
      <c r="E365" s="11"/>
      <c r="F365" s="13" t="s">
        <v>27</v>
      </c>
      <c r="G365" s="25">
        <f>SUM(G366:G376)</f>
        <v>0</v>
      </c>
      <c r="H365" s="25">
        <f>SUM(H366:H376)</f>
        <v>0</v>
      </c>
      <c r="I365" s="25">
        <f t="shared" ref="I365:N377" si="93">SUM(I366:I376)</f>
        <v>0</v>
      </c>
      <c r="J365" s="25">
        <f t="shared" si="93"/>
        <v>0</v>
      </c>
      <c r="K365" s="25">
        <f t="shared" si="93"/>
        <v>0</v>
      </c>
      <c r="L365" s="25">
        <f t="shared" si="93"/>
        <v>0</v>
      </c>
      <c r="M365" s="25">
        <f t="shared" si="93"/>
        <v>0</v>
      </c>
      <c r="N365" s="25">
        <f t="shared" si="93"/>
        <v>0</v>
      </c>
      <c r="O365" s="25">
        <f>SUM(O366:O376)</f>
        <v>0</v>
      </c>
      <c r="P365" s="25">
        <f>SUM(P366:P376)</f>
        <v>0</v>
      </c>
      <c r="Q365" s="68"/>
      <c r="R365" s="21"/>
    </row>
    <row r="366" s="22" customFormat="1">
      <c r="A366" s="15"/>
      <c r="B366" s="45"/>
      <c r="C366" s="28"/>
      <c r="D366" s="15"/>
      <c r="E366" s="11"/>
      <c r="F366" s="13" t="s">
        <v>30</v>
      </c>
      <c r="G366" s="25">
        <f t="shared" ref="G366:H376" si="94">I366+K366+M366+O366</f>
        <v>0</v>
      </c>
      <c r="H366" s="25">
        <f t="shared" si="94"/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6" t="s">
        <v>85</v>
      </c>
      <c r="R366" s="21"/>
    </row>
    <row r="367" s="22" customFormat="1">
      <c r="A367" s="15"/>
      <c r="B367" s="45"/>
      <c r="C367" s="28"/>
      <c r="D367" s="15"/>
      <c r="E367" s="11"/>
      <c r="F367" s="13" t="s">
        <v>32</v>
      </c>
      <c r="G367" s="25">
        <f t="shared" si="94"/>
        <v>0</v>
      </c>
      <c r="H367" s="25">
        <f t="shared" si="94"/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9"/>
      <c r="R367" s="21"/>
    </row>
    <row r="368" s="22" customFormat="1">
      <c r="A368" s="15"/>
      <c r="B368" s="45"/>
      <c r="C368" s="28"/>
      <c r="D368" s="15"/>
      <c r="E368" s="11"/>
      <c r="F368" s="13" t="s">
        <v>33</v>
      </c>
      <c r="G368" s="25">
        <f t="shared" si="94"/>
        <v>0</v>
      </c>
      <c r="H368" s="25">
        <f t="shared" si="94"/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9"/>
      <c r="R368" s="21"/>
    </row>
    <row r="369" s="22" customFormat="1">
      <c r="A369" s="15"/>
      <c r="B369" s="45"/>
      <c r="C369" s="28"/>
      <c r="D369" s="15"/>
      <c r="E369" s="11"/>
      <c r="F369" s="13" t="s">
        <v>34</v>
      </c>
      <c r="G369" s="25">
        <f t="shared" si="94"/>
        <v>0</v>
      </c>
      <c r="H369" s="25">
        <f t="shared" si="94"/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9"/>
      <c r="R369" s="21"/>
    </row>
    <row r="370" s="22" customFormat="1">
      <c r="A370" s="15"/>
      <c r="B370" s="45"/>
      <c r="C370" s="28"/>
      <c r="D370" s="15"/>
      <c r="E370" s="11"/>
      <c r="F370" s="13" t="s">
        <v>35</v>
      </c>
      <c r="G370" s="25">
        <f t="shared" si="94"/>
        <v>0</v>
      </c>
      <c r="H370" s="25">
        <f t="shared" si="94"/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9"/>
      <c r="R370" s="21"/>
    </row>
    <row r="371" s="22" customFormat="1">
      <c r="A371" s="15"/>
      <c r="B371" s="45"/>
      <c r="C371" s="28"/>
      <c r="D371" s="15"/>
      <c r="E371" s="11"/>
      <c r="F371" s="13" t="s">
        <v>36</v>
      </c>
      <c r="G371" s="25">
        <f t="shared" si="94"/>
        <v>0</v>
      </c>
      <c r="H371" s="25">
        <f t="shared" ref="H371:H376" si="95">J371+L371+N371+P371</f>
        <v>0</v>
      </c>
      <c r="I371" s="25"/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9"/>
      <c r="R371" s="21"/>
    </row>
    <row r="372" s="22" customFormat="1">
      <c r="A372" s="15"/>
      <c r="B372" s="45"/>
      <c r="C372" s="28"/>
      <c r="D372" s="15"/>
      <c r="E372" s="11"/>
      <c r="F372" s="13" t="s">
        <v>37</v>
      </c>
      <c r="G372" s="25">
        <f t="shared" si="94"/>
        <v>0</v>
      </c>
      <c r="H372" s="25">
        <f t="shared" si="95"/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9"/>
      <c r="R372" s="21"/>
    </row>
    <row r="373" s="22" customFormat="1">
      <c r="A373" s="15"/>
      <c r="B373" s="45"/>
      <c r="C373" s="28"/>
      <c r="D373" s="15"/>
      <c r="E373" s="11"/>
      <c r="F373" s="13" t="s">
        <v>39</v>
      </c>
      <c r="G373" s="25">
        <f t="shared" si="94"/>
        <v>0</v>
      </c>
      <c r="H373" s="25">
        <f t="shared" si="95"/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9"/>
      <c r="R373" s="21"/>
    </row>
    <row r="374" s="22" customFormat="1">
      <c r="A374" s="15"/>
      <c r="B374" s="45"/>
      <c r="C374" s="28"/>
      <c r="D374" s="15"/>
      <c r="E374" s="11"/>
      <c r="F374" s="13" t="s">
        <v>40</v>
      </c>
      <c r="G374" s="25">
        <f t="shared" si="94"/>
        <v>0</v>
      </c>
      <c r="H374" s="25">
        <f t="shared" si="95"/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9"/>
      <c r="R374" s="21"/>
    </row>
    <row r="375" s="22" customFormat="1">
      <c r="A375" s="15"/>
      <c r="B375" s="45"/>
      <c r="C375" s="28"/>
      <c r="D375" s="15"/>
      <c r="E375" s="11"/>
      <c r="F375" s="13" t="s">
        <v>41</v>
      </c>
      <c r="G375" s="25">
        <f t="shared" si="94"/>
        <v>0</v>
      </c>
      <c r="H375" s="25">
        <f t="shared" si="95"/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9"/>
      <c r="R375" s="21"/>
    </row>
    <row r="376" s="22" customFormat="1">
      <c r="A376" s="16"/>
      <c r="B376" s="47"/>
      <c r="C376" s="32"/>
      <c r="D376" s="16"/>
      <c r="E376" s="11"/>
      <c r="F376" s="13" t="s">
        <v>42</v>
      </c>
      <c r="G376" s="25">
        <f t="shared" si="94"/>
        <v>0</v>
      </c>
      <c r="H376" s="25">
        <f t="shared" si="95"/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64"/>
      <c r="R376" s="21"/>
    </row>
    <row r="377" s="22" customFormat="1" ht="15.75" customHeight="1">
      <c r="A377" s="15"/>
      <c r="B377" s="44" t="s">
        <v>86</v>
      </c>
      <c r="C377" s="24" t="s">
        <v>87</v>
      </c>
      <c r="D377" s="12"/>
      <c r="E377" s="11"/>
      <c r="F377" s="13" t="s">
        <v>27</v>
      </c>
      <c r="G377" s="25">
        <f>SUM(G378:G388)</f>
        <v>2130.9000000000001</v>
      </c>
      <c r="H377" s="25">
        <f>SUM(H378:H388)</f>
        <v>1460</v>
      </c>
      <c r="I377" s="25">
        <f t="shared" si="93"/>
        <v>2130.9000000000001</v>
      </c>
      <c r="J377" s="25">
        <f t="shared" si="93"/>
        <v>1460</v>
      </c>
      <c r="K377" s="25">
        <f t="shared" si="93"/>
        <v>0</v>
      </c>
      <c r="L377" s="25">
        <f t="shared" si="93"/>
        <v>0</v>
      </c>
      <c r="M377" s="25">
        <f t="shared" si="93"/>
        <v>0</v>
      </c>
      <c r="N377" s="25">
        <f t="shared" si="93"/>
        <v>0</v>
      </c>
      <c r="O377" s="25">
        <f>SUM(O378:O388)</f>
        <v>0</v>
      </c>
      <c r="P377" s="25">
        <f>SUM(P378:P388)</f>
        <v>0</v>
      </c>
      <c r="Q377" s="68"/>
      <c r="R377" s="21"/>
    </row>
    <row r="378" s="22" customFormat="1">
      <c r="A378" s="15"/>
      <c r="B378" s="45"/>
      <c r="C378" s="28"/>
      <c r="D378" s="15"/>
      <c r="E378" s="11"/>
      <c r="F378" s="13" t="s">
        <v>30</v>
      </c>
      <c r="G378" s="25">
        <f>I378+K378+M378+O378</f>
        <v>0</v>
      </c>
      <c r="H378" s="25">
        <f t="shared" ref="G378:H388" si="96">J378+L378+N378+P378</f>
        <v>0</v>
      </c>
      <c r="I378" s="25">
        <f t="shared" ref="I378:P388" si="97">I390+I402+I414</f>
        <v>0</v>
      </c>
      <c r="J378" s="25">
        <f t="shared" ref="J378:P378" si="98">J390+J402+J414</f>
        <v>0</v>
      </c>
      <c r="K378" s="25">
        <f t="shared" si="98"/>
        <v>0</v>
      </c>
      <c r="L378" s="25">
        <f t="shared" si="98"/>
        <v>0</v>
      </c>
      <c r="M378" s="25">
        <f t="shared" si="98"/>
        <v>0</v>
      </c>
      <c r="N378" s="25">
        <f t="shared" si="98"/>
        <v>0</v>
      </c>
      <c r="O378" s="25">
        <f t="shared" si="98"/>
        <v>0</v>
      </c>
      <c r="P378" s="25">
        <f t="shared" si="98"/>
        <v>0</v>
      </c>
      <c r="Q378" s="26" t="s">
        <v>85</v>
      </c>
      <c r="R378" s="21"/>
    </row>
    <row r="379" s="22" customFormat="1">
      <c r="A379" s="15"/>
      <c r="B379" s="45"/>
      <c r="C379" s="28"/>
      <c r="D379" s="15"/>
      <c r="E379" s="11"/>
      <c r="F379" s="13" t="s">
        <v>32</v>
      </c>
      <c r="G379" s="25">
        <f t="shared" si="96"/>
        <v>0</v>
      </c>
      <c r="H379" s="25">
        <f t="shared" si="96"/>
        <v>0</v>
      </c>
      <c r="I379" s="25">
        <f t="shared" si="97"/>
        <v>0</v>
      </c>
      <c r="J379" s="25">
        <f t="shared" si="97"/>
        <v>0</v>
      </c>
      <c r="K379" s="25">
        <f t="shared" si="97"/>
        <v>0</v>
      </c>
      <c r="L379" s="25">
        <f t="shared" si="97"/>
        <v>0</v>
      </c>
      <c r="M379" s="25">
        <f t="shared" si="97"/>
        <v>0</v>
      </c>
      <c r="N379" s="25">
        <f t="shared" si="97"/>
        <v>0</v>
      </c>
      <c r="O379" s="25">
        <f t="shared" si="97"/>
        <v>0</v>
      </c>
      <c r="P379" s="25">
        <f t="shared" si="97"/>
        <v>0</v>
      </c>
      <c r="Q379" s="29"/>
      <c r="R379" s="21"/>
    </row>
    <row r="380" s="22" customFormat="1">
      <c r="A380" s="15"/>
      <c r="B380" s="45"/>
      <c r="C380" s="28"/>
      <c r="D380" s="15"/>
      <c r="E380" s="11"/>
      <c r="F380" s="13" t="s">
        <v>33</v>
      </c>
      <c r="G380" s="25">
        <f t="shared" si="96"/>
        <v>0</v>
      </c>
      <c r="H380" s="25">
        <f t="shared" si="96"/>
        <v>0</v>
      </c>
      <c r="I380" s="25">
        <f t="shared" si="97"/>
        <v>0</v>
      </c>
      <c r="J380" s="25">
        <f t="shared" si="97"/>
        <v>0</v>
      </c>
      <c r="K380" s="25">
        <f t="shared" si="97"/>
        <v>0</v>
      </c>
      <c r="L380" s="25">
        <f t="shared" si="97"/>
        <v>0</v>
      </c>
      <c r="M380" s="25">
        <f t="shared" si="97"/>
        <v>0</v>
      </c>
      <c r="N380" s="25">
        <f t="shared" si="97"/>
        <v>0</v>
      </c>
      <c r="O380" s="25">
        <f t="shared" si="97"/>
        <v>0</v>
      </c>
      <c r="P380" s="25">
        <f t="shared" si="97"/>
        <v>0</v>
      </c>
      <c r="Q380" s="29"/>
      <c r="R380" s="21"/>
    </row>
    <row r="381" s="22" customFormat="1" ht="39.600000000000001" customHeight="1">
      <c r="A381" s="15"/>
      <c r="B381" s="45"/>
      <c r="C381" s="28"/>
      <c r="D381" s="15"/>
      <c r="E381" s="11"/>
      <c r="F381" s="13" t="s">
        <v>34</v>
      </c>
      <c r="G381" s="25">
        <f t="shared" si="96"/>
        <v>551</v>
      </c>
      <c r="H381" s="25">
        <f t="shared" si="96"/>
        <v>551</v>
      </c>
      <c r="I381" s="25">
        <f t="shared" si="97"/>
        <v>551</v>
      </c>
      <c r="J381" s="25">
        <f t="shared" si="97"/>
        <v>551</v>
      </c>
      <c r="K381" s="25">
        <f t="shared" si="97"/>
        <v>0</v>
      </c>
      <c r="L381" s="25">
        <f t="shared" si="97"/>
        <v>0</v>
      </c>
      <c r="M381" s="25">
        <f t="shared" si="97"/>
        <v>0</v>
      </c>
      <c r="N381" s="25">
        <f t="shared" si="97"/>
        <v>0</v>
      </c>
      <c r="O381" s="25">
        <f t="shared" si="97"/>
        <v>0</v>
      </c>
      <c r="P381" s="25">
        <f t="shared" si="97"/>
        <v>0</v>
      </c>
      <c r="Q381" s="29"/>
      <c r="R381" s="21"/>
    </row>
    <row r="382" s="22" customFormat="1">
      <c r="A382" s="15"/>
      <c r="B382" s="45"/>
      <c r="C382" s="28"/>
      <c r="D382" s="15"/>
      <c r="E382" s="11"/>
      <c r="F382" s="13" t="s">
        <v>35</v>
      </c>
      <c r="G382" s="25">
        <f t="shared" si="96"/>
        <v>0</v>
      </c>
      <c r="H382" s="25">
        <f t="shared" si="96"/>
        <v>0</v>
      </c>
      <c r="I382" s="25">
        <f t="shared" si="97"/>
        <v>0</v>
      </c>
      <c r="J382" s="25">
        <f t="shared" si="97"/>
        <v>0</v>
      </c>
      <c r="K382" s="25">
        <f t="shared" si="97"/>
        <v>0</v>
      </c>
      <c r="L382" s="25">
        <f t="shared" si="97"/>
        <v>0</v>
      </c>
      <c r="M382" s="25">
        <f t="shared" si="97"/>
        <v>0</v>
      </c>
      <c r="N382" s="25">
        <f t="shared" si="97"/>
        <v>0</v>
      </c>
      <c r="O382" s="25">
        <f t="shared" si="97"/>
        <v>0</v>
      </c>
      <c r="P382" s="25">
        <f t="shared" si="97"/>
        <v>0</v>
      </c>
      <c r="Q382" s="29"/>
      <c r="R382" s="21"/>
    </row>
    <row r="383" s="22" customFormat="1">
      <c r="A383" s="15"/>
      <c r="B383" s="45"/>
      <c r="C383" s="28"/>
      <c r="D383" s="15"/>
      <c r="E383" s="11"/>
      <c r="F383" s="13" t="s">
        <v>36</v>
      </c>
      <c r="G383" s="25">
        <f t="shared" ref="G383:G388" si="99">I383+K383+M383+O383</f>
        <v>0</v>
      </c>
      <c r="H383" s="25">
        <f t="shared" si="96"/>
        <v>0</v>
      </c>
      <c r="I383" s="25">
        <f t="shared" si="97"/>
        <v>0</v>
      </c>
      <c r="J383" s="25">
        <f t="shared" si="97"/>
        <v>0</v>
      </c>
      <c r="K383" s="25">
        <f t="shared" si="97"/>
        <v>0</v>
      </c>
      <c r="L383" s="25">
        <f t="shared" si="97"/>
        <v>0</v>
      </c>
      <c r="M383" s="25">
        <f t="shared" si="97"/>
        <v>0</v>
      </c>
      <c r="N383" s="25">
        <f t="shared" si="97"/>
        <v>0</v>
      </c>
      <c r="O383" s="25">
        <f t="shared" si="97"/>
        <v>0</v>
      </c>
      <c r="P383" s="25">
        <f t="shared" si="97"/>
        <v>0</v>
      </c>
      <c r="Q383" s="29"/>
      <c r="R383" s="21"/>
    </row>
    <row r="384" s="22" customFormat="1">
      <c r="A384" s="15"/>
      <c r="B384" s="45"/>
      <c r="C384" s="28"/>
      <c r="D384" s="15"/>
      <c r="E384" s="11"/>
      <c r="F384" s="13" t="s">
        <v>37</v>
      </c>
      <c r="G384" s="25">
        <f t="shared" si="99"/>
        <v>0</v>
      </c>
      <c r="H384" s="25">
        <f t="shared" si="96"/>
        <v>0</v>
      </c>
      <c r="I384" s="25">
        <f t="shared" si="97"/>
        <v>0</v>
      </c>
      <c r="J384" s="25">
        <f t="shared" si="97"/>
        <v>0</v>
      </c>
      <c r="K384" s="25">
        <f t="shared" si="97"/>
        <v>0</v>
      </c>
      <c r="L384" s="25">
        <f t="shared" si="97"/>
        <v>0</v>
      </c>
      <c r="M384" s="25">
        <f t="shared" si="97"/>
        <v>0</v>
      </c>
      <c r="N384" s="25">
        <f t="shared" si="97"/>
        <v>0</v>
      </c>
      <c r="O384" s="25">
        <f t="shared" si="97"/>
        <v>0</v>
      </c>
      <c r="P384" s="25">
        <f t="shared" si="97"/>
        <v>0</v>
      </c>
      <c r="Q384" s="29"/>
      <c r="R384" s="21"/>
    </row>
    <row r="385" s="22" customFormat="1">
      <c r="A385" s="15"/>
      <c r="B385" s="45"/>
      <c r="C385" s="28"/>
      <c r="D385" s="15"/>
      <c r="E385" s="11"/>
      <c r="F385" s="13" t="s">
        <v>39</v>
      </c>
      <c r="G385" s="25">
        <f t="shared" si="99"/>
        <v>909</v>
      </c>
      <c r="H385" s="25">
        <f t="shared" si="96"/>
        <v>909</v>
      </c>
      <c r="I385" s="25">
        <f t="shared" si="97"/>
        <v>909</v>
      </c>
      <c r="J385" s="25">
        <f t="shared" si="97"/>
        <v>909</v>
      </c>
      <c r="K385" s="25">
        <f t="shared" si="97"/>
        <v>0</v>
      </c>
      <c r="L385" s="25">
        <f t="shared" si="97"/>
        <v>0</v>
      </c>
      <c r="M385" s="25">
        <f t="shared" si="97"/>
        <v>0</v>
      </c>
      <c r="N385" s="25">
        <f t="shared" si="97"/>
        <v>0</v>
      </c>
      <c r="O385" s="25">
        <f t="shared" si="97"/>
        <v>0</v>
      </c>
      <c r="P385" s="25">
        <f t="shared" si="97"/>
        <v>0</v>
      </c>
      <c r="Q385" s="29"/>
      <c r="R385" s="21"/>
    </row>
    <row r="386" s="22" customFormat="1">
      <c r="A386" s="15"/>
      <c r="B386" s="45"/>
      <c r="C386" s="28"/>
      <c r="D386" s="15"/>
      <c r="E386" s="11"/>
      <c r="F386" s="13" t="s">
        <v>40</v>
      </c>
      <c r="G386" s="25">
        <f t="shared" si="99"/>
        <v>670.89999999999998</v>
      </c>
      <c r="H386" s="25">
        <f t="shared" si="96"/>
        <v>0</v>
      </c>
      <c r="I386" s="25">
        <f t="shared" si="97"/>
        <v>670.89999999999998</v>
      </c>
      <c r="J386" s="25">
        <f t="shared" ref="J386:P386" si="100">J398+J410+J422</f>
        <v>0</v>
      </c>
      <c r="K386" s="25">
        <f t="shared" si="100"/>
        <v>0</v>
      </c>
      <c r="L386" s="25">
        <f t="shared" si="100"/>
        <v>0</v>
      </c>
      <c r="M386" s="25">
        <f t="shared" si="100"/>
        <v>0</v>
      </c>
      <c r="N386" s="25">
        <f t="shared" si="100"/>
        <v>0</v>
      </c>
      <c r="O386" s="25">
        <f t="shared" si="100"/>
        <v>0</v>
      </c>
      <c r="P386" s="25">
        <f t="shared" si="100"/>
        <v>0</v>
      </c>
      <c r="Q386" s="29"/>
      <c r="R386" s="21"/>
    </row>
    <row r="387" s="22" customFormat="1">
      <c r="A387" s="15"/>
      <c r="B387" s="45"/>
      <c r="C387" s="28"/>
      <c r="D387" s="15"/>
      <c r="E387" s="11"/>
      <c r="F387" s="13" t="s">
        <v>41</v>
      </c>
      <c r="G387" s="25">
        <f t="shared" si="99"/>
        <v>0</v>
      </c>
      <c r="H387" s="25">
        <f t="shared" si="96"/>
        <v>0</v>
      </c>
      <c r="I387" s="25">
        <f t="shared" si="97"/>
        <v>0</v>
      </c>
      <c r="J387" s="25">
        <f t="shared" si="97"/>
        <v>0</v>
      </c>
      <c r="K387" s="25">
        <f t="shared" si="97"/>
        <v>0</v>
      </c>
      <c r="L387" s="25">
        <f t="shared" si="97"/>
        <v>0</v>
      </c>
      <c r="M387" s="25">
        <f t="shared" si="97"/>
        <v>0</v>
      </c>
      <c r="N387" s="25">
        <f t="shared" si="97"/>
        <v>0</v>
      </c>
      <c r="O387" s="25">
        <f t="shared" si="97"/>
        <v>0</v>
      </c>
      <c r="P387" s="25">
        <f t="shared" si="97"/>
        <v>0</v>
      </c>
      <c r="Q387" s="29"/>
      <c r="R387" s="21"/>
    </row>
    <row r="388" s="22" customFormat="1">
      <c r="A388" s="15"/>
      <c r="B388" s="47"/>
      <c r="C388" s="32"/>
      <c r="D388" s="16"/>
      <c r="E388" s="11"/>
      <c r="F388" s="13" t="s">
        <v>42</v>
      </c>
      <c r="G388" s="25">
        <f t="shared" si="99"/>
        <v>0</v>
      </c>
      <c r="H388" s="25">
        <f t="shared" si="96"/>
        <v>0</v>
      </c>
      <c r="I388" s="25">
        <f t="shared" si="97"/>
        <v>0</v>
      </c>
      <c r="J388" s="25">
        <f t="shared" si="97"/>
        <v>0</v>
      </c>
      <c r="K388" s="25">
        <f t="shared" si="97"/>
        <v>0</v>
      </c>
      <c r="L388" s="25">
        <f t="shared" si="97"/>
        <v>0</v>
      </c>
      <c r="M388" s="25">
        <f t="shared" si="97"/>
        <v>0</v>
      </c>
      <c r="N388" s="25">
        <f t="shared" si="97"/>
        <v>0</v>
      </c>
      <c r="O388" s="25">
        <f t="shared" si="97"/>
        <v>0</v>
      </c>
      <c r="P388" s="25">
        <f t="shared" si="97"/>
        <v>0</v>
      </c>
      <c r="Q388" s="64"/>
      <c r="R388" s="21"/>
    </row>
    <row r="389" s="22" customFormat="1" ht="15.75" customHeight="1">
      <c r="A389" s="15"/>
      <c r="B389" s="48" t="s">
        <v>88</v>
      </c>
      <c r="C389" s="24" t="s">
        <v>89</v>
      </c>
      <c r="D389" s="24" t="s">
        <v>69</v>
      </c>
      <c r="E389" s="24" t="s">
        <v>79</v>
      </c>
      <c r="F389" s="13" t="s">
        <v>27</v>
      </c>
      <c r="G389" s="25">
        <f>SUM(G390:G400)</f>
        <v>909</v>
      </c>
      <c r="H389" s="25">
        <f>SUM(H390:H400)</f>
        <v>909</v>
      </c>
      <c r="I389" s="25">
        <f t="shared" ref="I389:N401" si="101">SUM(I390:I400)</f>
        <v>909</v>
      </c>
      <c r="J389" s="25">
        <f t="shared" si="101"/>
        <v>909</v>
      </c>
      <c r="K389" s="25">
        <f t="shared" si="101"/>
        <v>0</v>
      </c>
      <c r="L389" s="25">
        <f t="shared" si="101"/>
        <v>0</v>
      </c>
      <c r="M389" s="25">
        <f t="shared" si="101"/>
        <v>0</v>
      </c>
      <c r="N389" s="25">
        <f t="shared" si="101"/>
        <v>0</v>
      </c>
      <c r="O389" s="25">
        <f>SUM(O390:O400)</f>
        <v>0</v>
      </c>
      <c r="P389" s="25">
        <f>SUM(P390:P400)</f>
        <v>0</v>
      </c>
      <c r="Q389" s="68"/>
      <c r="R389" s="21"/>
    </row>
    <row r="390" s="22" customFormat="1">
      <c r="A390" s="15"/>
      <c r="B390" s="51"/>
      <c r="C390" s="28"/>
      <c r="D390" s="28"/>
      <c r="E390" s="28"/>
      <c r="F390" s="13" t="s">
        <v>30</v>
      </c>
      <c r="G390" s="25">
        <f t="shared" ref="G390:H393" si="102">I390+K390+M390+O390</f>
        <v>0</v>
      </c>
      <c r="H390" s="25">
        <f t="shared" si="102"/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6" t="s">
        <v>28</v>
      </c>
      <c r="R390" s="21"/>
    </row>
    <row r="391" s="22" customFormat="1">
      <c r="A391" s="15"/>
      <c r="B391" s="51"/>
      <c r="C391" s="28"/>
      <c r="D391" s="28"/>
      <c r="E391" s="28"/>
      <c r="F391" s="13" t="s">
        <v>32</v>
      </c>
      <c r="G391" s="25">
        <f t="shared" si="102"/>
        <v>0</v>
      </c>
      <c r="H391" s="25">
        <f t="shared" si="102"/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9"/>
      <c r="R391" s="21"/>
    </row>
    <row r="392" s="22" customFormat="1">
      <c r="A392" s="15"/>
      <c r="B392" s="51"/>
      <c r="C392" s="28"/>
      <c r="D392" s="28"/>
      <c r="E392" s="28"/>
      <c r="F392" s="13" t="s">
        <v>33</v>
      </c>
      <c r="G392" s="25">
        <f t="shared" si="102"/>
        <v>0</v>
      </c>
      <c r="H392" s="25">
        <f t="shared" si="102"/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9"/>
      <c r="R392" s="21"/>
    </row>
    <row r="393" s="22" customFormat="1">
      <c r="A393" s="15"/>
      <c r="B393" s="51"/>
      <c r="C393" s="28"/>
      <c r="D393" s="28"/>
      <c r="E393" s="28"/>
      <c r="F393" s="13" t="s">
        <v>34</v>
      </c>
      <c r="G393" s="25">
        <f t="shared" si="102"/>
        <v>0</v>
      </c>
      <c r="H393" s="25">
        <f t="shared" si="102"/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9"/>
      <c r="R393" s="21"/>
    </row>
    <row r="394" s="22" customFormat="1">
      <c r="A394" s="15"/>
      <c r="B394" s="51"/>
      <c r="C394" s="28"/>
      <c r="D394" s="28"/>
      <c r="E394" s="28"/>
      <c r="F394" s="13" t="s">
        <v>35</v>
      </c>
      <c r="G394" s="25">
        <f>G418</f>
        <v>0</v>
      </c>
      <c r="H394" s="25">
        <f>H418</f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9"/>
      <c r="R394" s="21"/>
    </row>
    <row r="395" s="22" customFormat="1">
      <c r="A395" s="15"/>
      <c r="B395" s="51"/>
      <c r="C395" s="28"/>
      <c r="D395" s="28"/>
      <c r="E395" s="28"/>
      <c r="F395" s="13" t="s">
        <v>36</v>
      </c>
      <c r="G395" s="25">
        <f t="shared" ref="G395:G400" si="103">I395+K395+M395+O395</f>
        <v>0</v>
      </c>
      <c r="H395" s="25">
        <f t="shared" ref="H395:H400" si="104">J395+L395+N395+P395</f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9"/>
      <c r="R395" s="21"/>
    </row>
    <row r="396" s="22" customFormat="1">
      <c r="A396" s="15"/>
      <c r="B396" s="51"/>
      <c r="C396" s="28"/>
      <c r="D396" s="28"/>
      <c r="E396" s="28"/>
      <c r="F396" s="13" t="s">
        <v>37</v>
      </c>
      <c r="G396" s="25">
        <f t="shared" si="103"/>
        <v>0</v>
      </c>
      <c r="H396" s="25">
        <f t="shared" si="104"/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9"/>
      <c r="R396" s="21"/>
    </row>
    <row r="397" s="22" customFormat="1" ht="26.399999999999999" customHeight="1">
      <c r="A397" s="15"/>
      <c r="B397" s="51"/>
      <c r="C397" s="28"/>
      <c r="D397" s="28"/>
      <c r="E397" s="28"/>
      <c r="F397" s="13" t="s">
        <v>39</v>
      </c>
      <c r="G397" s="25">
        <f t="shared" si="103"/>
        <v>909</v>
      </c>
      <c r="H397" s="25">
        <f t="shared" si="104"/>
        <v>909</v>
      </c>
      <c r="I397" s="25">
        <v>909</v>
      </c>
      <c r="J397" s="25">
        <f>I397</f>
        <v>909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9"/>
      <c r="R397" s="21"/>
    </row>
    <row r="398" s="22" customFormat="1">
      <c r="A398" s="15"/>
      <c r="B398" s="51"/>
      <c r="C398" s="28"/>
      <c r="D398" s="28"/>
      <c r="E398" s="28"/>
      <c r="F398" s="13" t="s">
        <v>40</v>
      </c>
      <c r="G398" s="25">
        <f t="shared" si="103"/>
        <v>0</v>
      </c>
      <c r="H398" s="25">
        <f t="shared" si="104"/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9"/>
      <c r="R398" s="21"/>
    </row>
    <row r="399" s="22" customFormat="1">
      <c r="A399" s="15"/>
      <c r="B399" s="51"/>
      <c r="C399" s="28"/>
      <c r="D399" s="28"/>
      <c r="E399" s="28"/>
      <c r="F399" s="13" t="s">
        <v>41</v>
      </c>
      <c r="G399" s="25">
        <f t="shared" si="103"/>
        <v>0</v>
      </c>
      <c r="H399" s="25">
        <f t="shared" si="104"/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9"/>
      <c r="R399" s="21"/>
    </row>
    <row r="400" s="22" customFormat="1">
      <c r="A400" s="15"/>
      <c r="B400" s="54"/>
      <c r="C400" s="32"/>
      <c r="D400" s="32"/>
      <c r="E400" s="32"/>
      <c r="F400" s="13" t="s">
        <v>42</v>
      </c>
      <c r="G400" s="25">
        <f t="shared" si="103"/>
        <v>0</v>
      </c>
      <c r="H400" s="25">
        <f t="shared" si="104"/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64"/>
      <c r="R400" s="21"/>
    </row>
    <row r="401" s="22" customFormat="1" ht="15.75" customHeight="1">
      <c r="A401" s="15"/>
      <c r="B401" s="48" t="s">
        <v>90</v>
      </c>
      <c r="C401" s="24" t="s">
        <v>89</v>
      </c>
      <c r="D401" s="24"/>
      <c r="E401" s="24"/>
      <c r="F401" s="13" t="s">
        <v>27</v>
      </c>
      <c r="G401" s="25">
        <f>SUM(G402:G412)</f>
        <v>551</v>
      </c>
      <c r="H401" s="25">
        <f>SUM(H402:H412)</f>
        <v>551</v>
      </c>
      <c r="I401" s="25">
        <f t="shared" si="101"/>
        <v>551</v>
      </c>
      <c r="J401" s="25">
        <f t="shared" si="101"/>
        <v>551</v>
      </c>
      <c r="K401" s="25">
        <f t="shared" si="101"/>
        <v>0</v>
      </c>
      <c r="L401" s="25">
        <f t="shared" si="101"/>
        <v>0</v>
      </c>
      <c r="M401" s="25">
        <f t="shared" si="101"/>
        <v>0</v>
      </c>
      <c r="N401" s="25">
        <f t="shared" si="101"/>
        <v>0</v>
      </c>
      <c r="O401" s="25">
        <f>SUM(O402:O412)</f>
        <v>0</v>
      </c>
      <c r="P401" s="25">
        <f>SUM(P402:P412)</f>
        <v>0</v>
      </c>
      <c r="Q401" s="68"/>
      <c r="R401" s="21"/>
    </row>
    <row r="402" s="22" customFormat="1">
      <c r="A402" s="15"/>
      <c r="B402" s="51"/>
      <c r="C402" s="28"/>
      <c r="D402" s="28"/>
      <c r="E402" s="28"/>
      <c r="F402" s="13" t="s">
        <v>30</v>
      </c>
      <c r="G402" s="25">
        <f t="shared" ref="G402:H405" si="105">I402+K402+M402+O402</f>
        <v>0</v>
      </c>
      <c r="H402" s="25">
        <f t="shared" si="105"/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6" t="s">
        <v>28</v>
      </c>
      <c r="R402" s="21"/>
    </row>
    <row r="403" s="22" customFormat="1">
      <c r="A403" s="15"/>
      <c r="B403" s="51"/>
      <c r="C403" s="28"/>
      <c r="D403" s="28"/>
      <c r="E403" s="28"/>
      <c r="F403" s="13" t="s">
        <v>32</v>
      </c>
      <c r="G403" s="25">
        <f t="shared" si="105"/>
        <v>0</v>
      </c>
      <c r="H403" s="25">
        <f t="shared" si="105"/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9"/>
      <c r="R403" s="21"/>
    </row>
    <row r="404" s="22" customFormat="1">
      <c r="A404" s="15"/>
      <c r="B404" s="51"/>
      <c r="C404" s="28"/>
      <c r="D404" s="28"/>
      <c r="E404" s="28"/>
      <c r="F404" s="13" t="s">
        <v>33</v>
      </c>
      <c r="G404" s="25">
        <f t="shared" si="105"/>
        <v>0</v>
      </c>
      <c r="H404" s="25">
        <f t="shared" si="105"/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9"/>
      <c r="R404" s="21"/>
    </row>
    <row r="405" s="22" customFormat="1">
      <c r="A405" s="15"/>
      <c r="B405" s="51"/>
      <c r="C405" s="28"/>
      <c r="D405" s="28"/>
      <c r="E405" s="28"/>
      <c r="F405" s="13" t="s">
        <v>34</v>
      </c>
      <c r="G405" s="25">
        <f t="shared" si="105"/>
        <v>551</v>
      </c>
      <c r="H405" s="25">
        <f t="shared" si="105"/>
        <v>551</v>
      </c>
      <c r="I405" s="25">
        <f>J405</f>
        <v>551</v>
      </c>
      <c r="J405" s="25">
        <v>551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9"/>
      <c r="R405" s="21"/>
    </row>
    <row r="406" s="22" customFormat="1">
      <c r="A406" s="15"/>
      <c r="B406" s="51"/>
      <c r="C406" s="28"/>
      <c r="D406" s="28"/>
      <c r="E406" s="28"/>
      <c r="F406" s="13" t="s">
        <v>35</v>
      </c>
      <c r="G406" s="25">
        <f>G430</f>
        <v>0</v>
      </c>
      <c r="H406" s="25">
        <f>H430</f>
        <v>0</v>
      </c>
      <c r="I406" s="25">
        <f t="shared" ref="I406:I412" si="106">I430</f>
        <v>0</v>
      </c>
      <c r="J406" s="25">
        <f>J430</f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9"/>
      <c r="R406" s="21"/>
    </row>
    <row r="407" s="22" customFormat="1">
      <c r="A407" s="15"/>
      <c r="B407" s="51"/>
      <c r="C407" s="28"/>
      <c r="D407" s="28"/>
      <c r="E407" s="28"/>
      <c r="F407" s="13" t="s">
        <v>36</v>
      </c>
      <c r="G407" s="25">
        <f t="shared" ref="G407:G412" si="107">I407+K407+M407+O407</f>
        <v>0</v>
      </c>
      <c r="H407" s="25">
        <f t="shared" ref="H407:H412" si="108">J407+L407+N407+P407</f>
        <v>0</v>
      </c>
      <c r="I407" s="25">
        <f t="shared" si="106"/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9"/>
      <c r="R407" s="21"/>
    </row>
    <row r="408" s="22" customFormat="1">
      <c r="A408" s="15"/>
      <c r="B408" s="51"/>
      <c r="C408" s="28"/>
      <c r="D408" s="28"/>
      <c r="E408" s="28"/>
      <c r="F408" s="13" t="s">
        <v>37</v>
      </c>
      <c r="G408" s="25">
        <f t="shared" si="107"/>
        <v>0</v>
      </c>
      <c r="H408" s="25">
        <f t="shared" si="108"/>
        <v>0</v>
      </c>
      <c r="I408" s="25">
        <f t="shared" si="106"/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9"/>
      <c r="R408" s="21"/>
    </row>
    <row r="409" s="22" customFormat="1">
      <c r="A409" s="15"/>
      <c r="B409" s="51"/>
      <c r="C409" s="28"/>
      <c r="D409" s="28"/>
      <c r="E409" s="28"/>
      <c r="F409" s="13" t="s">
        <v>39</v>
      </c>
      <c r="G409" s="25">
        <f t="shared" si="107"/>
        <v>0</v>
      </c>
      <c r="H409" s="25">
        <f t="shared" si="108"/>
        <v>0</v>
      </c>
      <c r="I409" s="25">
        <f t="shared" si="106"/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9"/>
      <c r="R409" s="21"/>
    </row>
    <row r="410" s="22" customFormat="1">
      <c r="A410" s="15"/>
      <c r="B410" s="51"/>
      <c r="C410" s="28"/>
      <c r="D410" s="28"/>
      <c r="E410" s="28"/>
      <c r="F410" s="13" t="s">
        <v>40</v>
      </c>
      <c r="G410" s="25">
        <f t="shared" si="107"/>
        <v>0</v>
      </c>
      <c r="H410" s="25">
        <f t="shared" si="108"/>
        <v>0</v>
      </c>
      <c r="I410" s="25">
        <f t="shared" si="106"/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9"/>
      <c r="R410" s="21"/>
    </row>
    <row r="411" s="22" customFormat="1">
      <c r="A411" s="15"/>
      <c r="B411" s="51"/>
      <c r="C411" s="28"/>
      <c r="D411" s="28"/>
      <c r="E411" s="28"/>
      <c r="F411" s="13" t="s">
        <v>41</v>
      </c>
      <c r="G411" s="25">
        <f t="shared" si="107"/>
        <v>0</v>
      </c>
      <c r="H411" s="25">
        <f t="shared" si="108"/>
        <v>0</v>
      </c>
      <c r="I411" s="25">
        <f t="shared" si="106"/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9"/>
      <c r="R411" s="21"/>
    </row>
    <row r="412" s="22" customFormat="1">
      <c r="A412" s="15"/>
      <c r="B412" s="54"/>
      <c r="C412" s="32"/>
      <c r="D412" s="32"/>
      <c r="E412" s="32"/>
      <c r="F412" s="13" t="s">
        <v>42</v>
      </c>
      <c r="G412" s="25">
        <f t="shared" si="107"/>
        <v>0</v>
      </c>
      <c r="H412" s="25">
        <f t="shared" si="108"/>
        <v>0</v>
      </c>
      <c r="I412" s="25">
        <f t="shared" si="106"/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64"/>
      <c r="R412" s="21"/>
    </row>
    <row r="413" s="22" customFormat="1" ht="15.75" customHeight="1">
      <c r="A413" s="15"/>
      <c r="B413" s="48" t="s">
        <v>91</v>
      </c>
      <c r="C413" s="24"/>
      <c r="D413" s="24" t="s">
        <v>69</v>
      </c>
      <c r="E413" s="24" t="s">
        <v>79</v>
      </c>
      <c r="F413" s="13" t="s">
        <v>27</v>
      </c>
      <c r="G413" s="25">
        <f>SUM(G414:G424)</f>
        <v>670.89999999999998</v>
      </c>
      <c r="H413" s="25">
        <f>SUM(H414:H424)</f>
        <v>0</v>
      </c>
      <c r="I413" s="25">
        <f t="shared" ref="I413:N413" si="109">SUM(I414:I424)</f>
        <v>670.89999999999998</v>
      </c>
      <c r="J413" s="25">
        <f t="shared" si="109"/>
        <v>0</v>
      </c>
      <c r="K413" s="25">
        <f t="shared" si="109"/>
        <v>0</v>
      </c>
      <c r="L413" s="25">
        <f t="shared" si="109"/>
        <v>0</v>
      </c>
      <c r="M413" s="25">
        <f t="shared" si="109"/>
        <v>0</v>
      </c>
      <c r="N413" s="25">
        <f t="shared" si="109"/>
        <v>0</v>
      </c>
      <c r="O413" s="25">
        <f>SUM(O414:O424)</f>
        <v>0</v>
      </c>
      <c r="P413" s="25">
        <f>SUM(P414:P424)</f>
        <v>0</v>
      </c>
      <c r="Q413" s="68"/>
      <c r="R413" s="21"/>
    </row>
    <row r="414" s="22" customFormat="1">
      <c r="A414" s="15"/>
      <c r="B414" s="51"/>
      <c r="C414" s="28"/>
      <c r="D414" s="28"/>
      <c r="E414" s="28"/>
      <c r="F414" s="13" t="s">
        <v>30</v>
      </c>
      <c r="G414" s="25">
        <f t="shared" ref="G414:H417" si="110">I414+K414+M414+O414</f>
        <v>0</v>
      </c>
      <c r="H414" s="25">
        <f t="shared" si="110"/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6" t="s">
        <v>28</v>
      </c>
      <c r="R414" s="21"/>
    </row>
    <row r="415" s="22" customFormat="1">
      <c r="A415" s="15"/>
      <c r="B415" s="51"/>
      <c r="C415" s="28"/>
      <c r="D415" s="28"/>
      <c r="E415" s="28"/>
      <c r="F415" s="13" t="s">
        <v>32</v>
      </c>
      <c r="G415" s="25">
        <f t="shared" si="110"/>
        <v>0</v>
      </c>
      <c r="H415" s="25">
        <f t="shared" si="110"/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9"/>
      <c r="R415" s="21"/>
    </row>
    <row r="416" s="22" customFormat="1">
      <c r="A416" s="15"/>
      <c r="B416" s="51"/>
      <c r="C416" s="28"/>
      <c r="D416" s="28"/>
      <c r="E416" s="28"/>
      <c r="F416" s="13" t="s">
        <v>33</v>
      </c>
      <c r="G416" s="25">
        <f t="shared" si="110"/>
        <v>0</v>
      </c>
      <c r="H416" s="25">
        <f t="shared" si="110"/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9"/>
      <c r="R416" s="21"/>
    </row>
    <row r="417" s="22" customFormat="1">
      <c r="A417" s="15"/>
      <c r="B417" s="51"/>
      <c r="C417" s="28"/>
      <c r="D417" s="28"/>
      <c r="E417" s="28"/>
      <c r="F417" s="13" t="s">
        <v>34</v>
      </c>
      <c r="G417" s="25">
        <f t="shared" si="110"/>
        <v>0</v>
      </c>
      <c r="H417" s="25">
        <f t="shared" si="110"/>
        <v>0</v>
      </c>
      <c r="I417" s="25">
        <f>J417</f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9"/>
      <c r="R417" s="21"/>
    </row>
    <row r="418" s="22" customFormat="1">
      <c r="A418" s="15"/>
      <c r="B418" s="51"/>
      <c r="C418" s="28"/>
      <c r="D418" s="28"/>
      <c r="E418" s="28"/>
      <c r="F418" s="13" t="s">
        <v>35</v>
      </c>
      <c r="G418" s="25">
        <f>G442</f>
        <v>0</v>
      </c>
      <c r="H418" s="25">
        <f>H442</f>
        <v>0</v>
      </c>
      <c r="I418" s="25">
        <f t="shared" ref="I418:I424" si="111">I442</f>
        <v>0</v>
      </c>
      <c r="J418" s="25">
        <f>J442</f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9"/>
      <c r="R418" s="21"/>
    </row>
    <row r="419" s="22" customFormat="1">
      <c r="A419" s="15"/>
      <c r="B419" s="51"/>
      <c r="C419" s="28"/>
      <c r="D419" s="28"/>
      <c r="E419" s="28"/>
      <c r="F419" s="13" t="s">
        <v>36</v>
      </c>
      <c r="G419" s="25">
        <f t="shared" ref="G419:G424" si="112">I419+K419+M419+O419</f>
        <v>0</v>
      </c>
      <c r="H419" s="25">
        <f t="shared" ref="H419:H424" si="113">J419+L419+N419+P419</f>
        <v>0</v>
      </c>
      <c r="I419" s="25">
        <f t="shared" si="111"/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9"/>
      <c r="R419" s="21"/>
    </row>
    <row r="420" s="22" customFormat="1">
      <c r="A420" s="15"/>
      <c r="B420" s="51"/>
      <c r="C420" s="28"/>
      <c r="D420" s="28"/>
      <c r="E420" s="28"/>
      <c r="F420" s="13" t="s">
        <v>37</v>
      </c>
      <c r="G420" s="25">
        <f t="shared" si="112"/>
        <v>0</v>
      </c>
      <c r="H420" s="25">
        <f t="shared" si="113"/>
        <v>0</v>
      </c>
      <c r="I420" s="25">
        <f t="shared" si="111"/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9"/>
      <c r="R420" s="21"/>
    </row>
    <row r="421" s="22" customFormat="1">
      <c r="A421" s="15"/>
      <c r="B421" s="51"/>
      <c r="C421" s="28"/>
      <c r="D421" s="28"/>
      <c r="E421" s="28"/>
      <c r="F421" s="13" t="s">
        <v>39</v>
      </c>
      <c r="G421" s="25">
        <f t="shared" si="112"/>
        <v>0</v>
      </c>
      <c r="H421" s="25">
        <f t="shared" si="113"/>
        <v>0</v>
      </c>
      <c r="I421" s="25">
        <f t="shared" si="111"/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9"/>
      <c r="R421" s="21"/>
    </row>
    <row r="422" s="22" customFormat="1">
      <c r="A422" s="15"/>
      <c r="B422" s="51"/>
      <c r="C422" s="28"/>
      <c r="D422" s="28"/>
      <c r="E422" s="28"/>
      <c r="F422" s="13" t="s">
        <v>40</v>
      </c>
      <c r="G422" s="25">
        <f t="shared" si="112"/>
        <v>670.89999999999998</v>
      </c>
      <c r="H422" s="25">
        <f t="shared" si="113"/>
        <v>0</v>
      </c>
      <c r="I422" s="25">
        <v>670.89999999999998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9"/>
      <c r="R422" s="21"/>
    </row>
    <row r="423" s="22" customFormat="1">
      <c r="A423" s="15"/>
      <c r="B423" s="51"/>
      <c r="C423" s="28"/>
      <c r="D423" s="28"/>
      <c r="E423" s="28"/>
      <c r="F423" s="13" t="s">
        <v>41</v>
      </c>
      <c r="G423" s="25">
        <f t="shared" si="112"/>
        <v>0</v>
      </c>
      <c r="H423" s="25">
        <f t="shared" si="113"/>
        <v>0</v>
      </c>
      <c r="I423" s="25">
        <f t="shared" si="111"/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9"/>
      <c r="R423" s="21"/>
    </row>
    <row r="424" s="22" customFormat="1">
      <c r="A424" s="15"/>
      <c r="B424" s="54"/>
      <c r="C424" s="32"/>
      <c r="D424" s="32"/>
      <c r="E424" s="32"/>
      <c r="F424" s="13" t="s">
        <v>42</v>
      </c>
      <c r="G424" s="25">
        <f t="shared" si="112"/>
        <v>0</v>
      </c>
      <c r="H424" s="25">
        <f t="shared" si="113"/>
        <v>0</v>
      </c>
      <c r="I424" s="25">
        <f t="shared" si="111"/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64"/>
      <c r="R424" s="21"/>
    </row>
    <row r="425" s="22" customFormat="1" ht="15.75" customHeight="1">
      <c r="A425" s="15"/>
      <c r="B425" s="44" t="s">
        <v>92</v>
      </c>
      <c r="C425" s="24"/>
      <c r="D425" s="24" t="s">
        <v>93</v>
      </c>
      <c r="E425" s="24" t="s">
        <v>94</v>
      </c>
      <c r="F425" s="13" t="s">
        <v>27</v>
      </c>
      <c r="G425" s="25">
        <f>SUM(G426:G436)</f>
        <v>0</v>
      </c>
      <c r="H425" s="25">
        <f>SUM(H426:H436)</f>
        <v>0</v>
      </c>
      <c r="I425" s="25">
        <f t="shared" ref="I425:N425" si="114">SUM(I426:I436)</f>
        <v>0</v>
      </c>
      <c r="J425" s="25">
        <f t="shared" si="114"/>
        <v>0</v>
      </c>
      <c r="K425" s="25">
        <f t="shared" si="114"/>
        <v>0</v>
      </c>
      <c r="L425" s="25">
        <f t="shared" si="114"/>
        <v>0</v>
      </c>
      <c r="M425" s="25">
        <f t="shared" si="114"/>
        <v>0</v>
      </c>
      <c r="N425" s="25">
        <f t="shared" si="114"/>
        <v>0</v>
      </c>
      <c r="O425" s="25">
        <f>SUM(O426:O436)</f>
        <v>0</v>
      </c>
      <c r="P425" s="25">
        <f>SUM(P426:P436)</f>
        <v>0</v>
      </c>
      <c r="Q425" s="68"/>
      <c r="R425" s="21"/>
    </row>
    <row r="426" s="22" customFormat="1">
      <c r="A426" s="15"/>
      <c r="B426" s="45"/>
      <c r="C426" s="28"/>
      <c r="D426" s="28"/>
      <c r="E426" s="28"/>
      <c r="F426" s="13" t="s">
        <v>30</v>
      </c>
      <c r="G426" s="25">
        <f t="shared" ref="G426:G436" si="115">I426+K426+M426+O426</f>
        <v>0</v>
      </c>
      <c r="H426" s="25">
        <f t="shared" ref="H426:H436" si="116">J426+L426+N426+P426</f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6" t="s">
        <v>85</v>
      </c>
      <c r="R426" s="21"/>
    </row>
    <row r="427" s="22" customFormat="1">
      <c r="A427" s="15"/>
      <c r="B427" s="45"/>
      <c r="C427" s="28"/>
      <c r="D427" s="28"/>
      <c r="E427" s="28"/>
      <c r="F427" s="13" t="s">
        <v>32</v>
      </c>
      <c r="G427" s="25">
        <f t="shared" si="115"/>
        <v>0</v>
      </c>
      <c r="H427" s="25">
        <f t="shared" si="116"/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9"/>
      <c r="R427" s="21"/>
    </row>
    <row r="428" s="22" customFormat="1">
      <c r="A428" s="15"/>
      <c r="B428" s="45"/>
      <c r="C428" s="28"/>
      <c r="D428" s="28"/>
      <c r="E428" s="28"/>
      <c r="F428" s="13" t="s">
        <v>33</v>
      </c>
      <c r="G428" s="25">
        <f t="shared" si="115"/>
        <v>0</v>
      </c>
      <c r="H428" s="25">
        <f t="shared" si="116"/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9"/>
      <c r="R428" s="21"/>
    </row>
    <row r="429" s="22" customFormat="1">
      <c r="A429" s="15"/>
      <c r="B429" s="45"/>
      <c r="C429" s="28"/>
      <c r="D429" s="28"/>
      <c r="E429" s="28"/>
      <c r="F429" s="13" t="s">
        <v>34</v>
      </c>
      <c r="G429" s="25" t="s">
        <v>80</v>
      </c>
      <c r="H429" s="25" t="s">
        <v>80</v>
      </c>
      <c r="I429" s="25" t="s">
        <v>80</v>
      </c>
      <c r="J429" s="25" t="s">
        <v>80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9"/>
      <c r="R429" s="21"/>
    </row>
    <row r="430" s="22" customFormat="1">
      <c r="A430" s="15"/>
      <c r="B430" s="45"/>
      <c r="C430" s="28"/>
      <c r="D430" s="28"/>
      <c r="E430" s="28"/>
      <c r="F430" s="13" t="s">
        <v>35</v>
      </c>
      <c r="G430" s="25">
        <f>G442</f>
        <v>0</v>
      </c>
      <c r="H430" s="25">
        <f>H442</f>
        <v>0</v>
      </c>
      <c r="I430" s="25">
        <f t="shared" ref="I430:I436" si="117">I442</f>
        <v>0</v>
      </c>
      <c r="J430" s="25">
        <f>J442</f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9"/>
      <c r="R430" s="21"/>
    </row>
    <row r="431" s="22" customFormat="1">
      <c r="A431" s="15"/>
      <c r="B431" s="45"/>
      <c r="C431" s="28"/>
      <c r="D431" s="28"/>
      <c r="E431" s="28"/>
      <c r="F431" s="13" t="s">
        <v>36</v>
      </c>
      <c r="G431" s="25">
        <f t="shared" si="115"/>
        <v>0</v>
      </c>
      <c r="H431" s="25">
        <f t="shared" si="116"/>
        <v>0</v>
      </c>
      <c r="I431" s="25">
        <f t="shared" si="117"/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9"/>
      <c r="R431" s="21"/>
    </row>
    <row r="432" s="22" customFormat="1">
      <c r="A432" s="15"/>
      <c r="B432" s="45"/>
      <c r="C432" s="28"/>
      <c r="D432" s="28"/>
      <c r="E432" s="28"/>
      <c r="F432" s="13" t="s">
        <v>37</v>
      </c>
      <c r="G432" s="25">
        <f t="shared" si="115"/>
        <v>0</v>
      </c>
      <c r="H432" s="25">
        <f t="shared" si="116"/>
        <v>0</v>
      </c>
      <c r="I432" s="25">
        <f t="shared" si="117"/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9"/>
      <c r="R432" s="21"/>
    </row>
    <row r="433" s="22" customFormat="1">
      <c r="A433" s="15"/>
      <c r="B433" s="45"/>
      <c r="C433" s="28"/>
      <c r="D433" s="28"/>
      <c r="E433" s="28"/>
      <c r="F433" s="13" t="s">
        <v>39</v>
      </c>
      <c r="G433" s="25">
        <f t="shared" si="115"/>
        <v>0</v>
      </c>
      <c r="H433" s="25">
        <f t="shared" si="116"/>
        <v>0</v>
      </c>
      <c r="I433" s="25">
        <f t="shared" si="117"/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9"/>
      <c r="R433" s="21"/>
    </row>
    <row r="434" s="22" customFormat="1">
      <c r="A434" s="15"/>
      <c r="B434" s="45"/>
      <c r="C434" s="28"/>
      <c r="D434" s="28"/>
      <c r="E434" s="28"/>
      <c r="F434" s="13" t="s">
        <v>40</v>
      </c>
      <c r="G434" s="25">
        <f t="shared" si="115"/>
        <v>0</v>
      </c>
      <c r="H434" s="25">
        <f t="shared" si="116"/>
        <v>0</v>
      </c>
      <c r="I434" s="25">
        <f t="shared" si="117"/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9"/>
      <c r="R434" s="21"/>
    </row>
    <row r="435" s="22" customFormat="1">
      <c r="A435" s="15"/>
      <c r="B435" s="45"/>
      <c r="C435" s="28"/>
      <c r="D435" s="28"/>
      <c r="E435" s="28"/>
      <c r="F435" s="13" t="s">
        <v>41</v>
      </c>
      <c r="G435" s="25">
        <f t="shared" si="115"/>
        <v>0</v>
      </c>
      <c r="H435" s="25">
        <f t="shared" si="116"/>
        <v>0</v>
      </c>
      <c r="I435" s="25">
        <f t="shared" si="117"/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9"/>
      <c r="R435" s="21"/>
    </row>
    <row r="436" s="22" customFormat="1">
      <c r="A436" s="15"/>
      <c r="B436" s="47"/>
      <c r="C436" s="32"/>
      <c r="D436" s="32"/>
      <c r="E436" s="32"/>
      <c r="F436" s="13" t="s">
        <v>42</v>
      </c>
      <c r="G436" s="25">
        <f t="shared" si="115"/>
        <v>0</v>
      </c>
      <c r="H436" s="25">
        <f t="shared" si="116"/>
        <v>0</v>
      </c>
      <c r="I436" s="25">
        <f t="shared" si="117"/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64"/>
      <c r="R436" s="21"/>
    </row>
    <row r="437" s="22" customFormat="1" ht="15.75" customHeight="1">
      <c r="A437" s="15"/>
      <c r="B437" s="48" t="s">
        <v>95</v>
      </c>
      <c r="C437" s="12"/>
      <c r="D437" s="24"/>
      <c r="E437" s="24"/>
      <c r="F437" s="13" t="s">
        <v>27</v>
      </c>
      <c r="G437" s="25">
        <f>SUM(G438:G448)</f>
        <v>0</v>
      </c>
      <c r="H437" s="25">
        <f>SUM(H438:H448)</f>
        <v>0</v>
      </c>
      <c r="I437" s="25">
        <f t="shared" ref="I437:N449" si="118">SUM(I438:I448)</f>
        <v>0</v>
      </c>
      <c r="J437" s="25">
        <f t="shared" si="118"/>
        <v>0</v>
      </c>
      <c r="K437" s="25">
        <f t="shared" si="118"/>
        <v>0</v>
      </c>
      <c r="L437" s="25">
        <f t="shared" si="118"/>
        <v>0</v>
      </c>
      <c r="M437" s="25">
        <f t="shared" si="118"/>
        <v>0</v>
      </c>
      <c r="N437" s="25">
        <f t="shared" si="118"/>
        <v>0</v>
      </c>
      <c r="O437" s="25">
        <f>SUM(O438:O448)</f>
        <v>0</v>
      </c>
      <c r="P437" s="25">
        <f>SUM(P438:P448)</f>
        <v>0</v>
      </c>
      <c r="Q437" s="68"/>
      <c r="R437" s="21"/>
    </row>
    <row r="438" s="22" customFormat="1" ht="15.75" customHeight="1">
      <c r="A438" s="15"/>
      <c r="B438" s="51"/>
      <c r="C438" s="15"/>
      <c r="D438" s="28"/>
      <c r="E438" s="28"/>
      <c r="F438" s="13" t="s">
        <v>30</v>
      </c>
      <c r="G438" s="25">
        <f t="shared" ref="G438:G448" si="119">I438+K438+M438+O438</f>
        <v>0</v>
      </c>
      <c r="H438" s="25">
        <f t="shared" ref="H438:H448" si="120">J438+L438+N438+P438</f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6" t="s">
        <v>28</v>
      </c>
      <c r="R438" s="21"/>
    </row>
    <row r="439" s="22" customFormat="1">
      <c r="A439" s="15"/>
      <c r="B439" s="51"/>
      <c r="C439" s="15"/>
      <c r="D439" s="28"/>
      <c r="E439" s="28"/>
      <c r="F439" s="13" t="s">
        <v>32</v>
      </c>
      <c r="G439" s="25">
        <f t="shared" si="119"/>
        <v>0</v>
      </c>
      <c r="H439" s="25">
        <f t="shared" si="120"/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9"/>
      <c r="R439" s="21"/>
    </row>
    <row r="440" s="22" customFormat="1">
      <c r="A440" s="15"/>
      <c r="B440" s="51"/>
      <c r="C440" s="15"/>
      <c r="D440" s="28"/>
      <c r="E440" s="28"/>
      <c r="F440" s="13" t="s">
        <v>33</v>
      </c>
      <c r="G440" s="25">
        <f t="shared" si="119"/>
        <v>0</v>
      </c>
      <c r="H440" s="25">
        <f t="shared" si="120"/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9"/>
      <c r="R440" s="21"/>
    </row>
    <row r="441" s="22" customFormat="1" ht="31.5" customHeight="1">
      <c r="A441" s="15"/>
      <c r="B441" s="51"/>
      <c r="C441" s="15"/>
      <c r="D441" s="28"/>
      <c r="E441" s="28"/>
      <c r="F441" s="13" t="s">
        <v>34</v>
      </c>
      <c r="G441" s="25">
        <f t="shared" si="119"/>
        <v>0</v>
      </c>
      <c r="H441" s="25">
        <f t="shared" si="120"/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9"/>
      <c r="R441" s="21"/>
    </row>
    <row r="442" s="22" customFormat="1">
      <c r="A442" s="15"/>
      <c r="B442" s="51"/>
      <c r="C442" s="15"/>
      <c r="D442" s="28"/>
      <c r="E442" s="28"/>
      <c r="F442" s="13" t="s">
        <v>35</v>
      </c>
      <c r="G442" s="25">
        <f t="shared" si="119"/>
        <v>0</v>
      </c>
      <c r="H442" s="25">
        <f t="shared" si="120"/>
        <v>0</v>
      </c>
      <c r="I442" s="53">
        <v>0</v>
      </c>
      <c r="J442" s="53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9"/>
      <c r="R442" s="21"/>
    </row>
    <row r="443" s="22" customFormat="1">
      <c r="A443" s="15"/>
      <c r="B443" s="51"/>
      <c r="C443" s="15"/>
      <c r="D443" s="28"/>
      <c r="E443" s="28"/>
      <c r="F443" s="13" t="s">
        <v>36</v>
      </c>
      <c r="G443" s="25">
        <f t="shared" si="119"/>
        <v>0</v>
      </c>
      <c r="H443" s="25">
        <f t="shared" si="120"/>
        <v>0</v>
      </c>
      <c r="I443" s="53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9"/>
      <c r="R443" s="21"/>
    </row>
    <row r="444" s="22" customFormat="1">
      <c r="A444" s="15"/>
      <c r="B444" s="51"/>
      <c r="C444" s="15"/>
      <c r="D444" s="28"/>
      <c r="E444" s="28"/>
      <c r="F444" s="13" t="s">
        <v>37</v>
      </c>
      <c r="G444" s="25">
        <f t="shared" si="119"/>
        <v>0</v>
      </c>
      <c r="H444" s="25">
        <f t="shared" si="120"/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9"/>
      <c r="R444" s="21"/>
    </row>
    <row r="445" s="22" customFormat="1">
      <c r="A445" s="15"/>
      <c r="B445" s="51"/>
      <c r="C445" s="15"/>
      <c r="D445" s="28"/>
      <c r="E445" s="28"/>
      <c r="F445" s="13" t="s">
        <v>39</v>
      </c>
      <c r="G445" s="25">
        <f t="shared" si="119"/>
        <v>0</v>
      </c>
      <c r="H445" s="25">
        <f t="shared" si="120"/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9"/>
      <c r="R445" s="21"/>
    </row>
    <row r="446" s="22" customFormat="1">
      <c r="A446" s="15"/>
      <c r="B446" s="51"/>
      <c r="C446" s="15"/>
      <c r="D446" s="28"/>
      <c r="E446" s="28"/>
      <c r="F446" s="13" t="s">
        <v>40</v>
      </c>
      <c r="G446" s="25">
        <f t="shared" si="119"/>
        <v>0</v>
      </c>
      <c r="H446" s="25">
        <f t="shared" si="120"/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9"/>
      <c r="R446" s="21"/>
    </row>
    <row r="447" s="22" customFormat="1">
      <c r="A447" s="15"/>
      <c r="B447" s="51"/>
      <c r="C447" s="15"/>
      <c r="D447" s="28"/>
      <c r="E447" s="28"/>
      <c r="F447" s="13" t="s">
        <v>41</v>
      </c>
      <c r="G447" s="25">
        <f t="shared" si="119"/>
        <v>0</v>
      </c>
      <c r="H447" s="25">
        <f t="shared" si="120"/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9"/>
      <c r="R447" s="21"/>
    </row>
    <row r="448" s="22" customFormat="1" ht="66" customHeight="1">
      <c r="A448" s="15"/>
      <c r="B448" s="54"/>
      <c r="C448" s="16"/>
      <c r="D448" s="32"/>
      <c r="E448" s="32"/>
      <c r="F448" s="13" t="s">
        <v>42</v>
      </c>
      <c r="G448" s="25">
        <f t="shared" si="119"/>
        <v>0</v>
      </c>
      <c r="H448" s="25">
        <f t="shared" si="120"/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64"/>
      <c r="R448" s="21"/>
    </row>
    <row r="449" s="22" customFormat="1" ht="15.75" customHeight="1">
      <c r="A449" s="13"/>
      <c r="B449" s="44" t="s">
        <v>96</v>
      </c>
      <c r="C449" s="24"/>
      <c r="D449" s="12"/>
      <c r="E449" s="11"/>
      <c r="F449" s="13" t="s">
        <v>27</v>
      </c>
      <c r="G449" s="25">
        <f>SUM(G450:G460)</f>
        <v>46562</v>
      </c>
      <c r="H449" s="25">
        <f>SUM(H450:H460)</f>
        <v>0</v>
      </c>
      <c r="I449" s="25">
        <f t="shared" si="118"/>
        <v>46562</v>
      </c>
      <c r="J449" s="25">
        <f t="shared" si="118"/>
        <v>0</v>
      </c>
      <c r="K449" s="25">
        <f t="shared" si="118"/>
        <v>0</v>
      </c>
      <c r="L449" s="25">
        <f t="shared" si="118"/>
        <v>0</v>
      </c>
      <c r="M449" s="25">
        <f t="shared" si="118"/>
        <v>0</v>
      </c>
      <c r="N449" s="25">
        <f t="shared" si="118"/>
        <v>0</v>
      </c>
      <c r="O449" s="25">
        <f>SUM(O450:O460)</f>
        <v>0</v>
      </c>
      <c r="P449" s="25">
        <f>SUM(P450:P460)</f>
        <v>0</v>
      </c>
      <c r="Q449" s="69"/>
      <c r="R449" s="21"/>
    </row>
    <row r="450" s="22" customFormat="1">
      <c r="A450" s="13"/>
      <c r="B450" s="45"/>
      <c r="C450" s="28"/>
      <c r="D450" s="15"/>
      <c r="E450" s="11"/>
      <c r="F450" s="13" t="s">
        <v>30</v>
      </c>
      <c r="G450" s="25">
        <f t="shared" ref="G450:H460" si="121">I450+K450+M450+O450</f>
        <v>0</v>
      </c>
      <c r="H450" s="25">
        <f t="shared" si="121"/>
        <v>0</v>
      </c>
      <c r="I450" s="25">
        <f t="shared" ref="I450:P454" si="122">I462+I474+I486+I498+I510+I522+I534+I546+I558+I570+I582+I594+I606+I618+I630+I642+I654+I666+I678+I690+I702+I714+I726+I738+I750</f>
        <v>0</v>
      </c>
      <c r="J450" s="25">
        <f t="shared" si="122"/>
        <v>0</v>
      </c>
      <c r="K450" s="25">
        <f t="shared" si="122"/>
        <v>0</v>
      </c>
      <c r="L450" s="25">
        <f t="shared" si="122"/>
        <v>0</v>
      </c>
      <c r="M450" s="25">
        <f t="shared" si="122"/>
        <v>0</v>
      </c>
      <c r="N450" s="25">
        <f t="shared" si="122"/>
        <v>0</v>
      </c>
      <c r="O450" s="25">
        <f t="shared" si="122"/>
        <v>0</v>
      </c>
      <c r="P450" s="25">
        <f t="shared" si="122"/>
        <v>0</v>
      </c>
      <c r="Q450" s="70" t="s">
        <v>28</v>
      </c>
      <c r="R450" s="21"/>
    </row>
    <row r="451" s="22" customFormat="1">
      <c r="A451" s="13"/>
      <c r="B451" s="45"/>
      <c r="C451" s="28"/>
      <c r="D451" s="15"/>
      <c r="E451" s="11"/>
      <c r="F451" s="13" t="s">
        <v>32</v>
      </c>
      <c r="G451" s="25">
        <f t="shared" si="121"/>
        <v>0</v>
      </c>
      <c r="H451" s="25">
        <f t="shared" si="121"/>
        <v>0</v>
      </c>
      <c r="I451" s="25">
        <f t="shared" si="122"/>
        <v>0</v>
      </c>
      <c r="J451" s="25">
        <f t="shared" si="122"/>
        <v>0</v>
      </c>
      <c r="K451" s="25">
        <f t="shared" si="122"/>
        <v>0</v>
      </c>
      <c r="L451" s="25">
        <f t="shared" si="122"/>
        <v>0</v>
      </c>
      <c r="M451" s="25">
        <f t="shared" si="122"/>
        <v>0</v>
      </c>
      <c r="N451" s="25">
        <f t="shared" si="122"/>
        <v>0</v>
      </c>
      <c r="O451" s="25">
        <f t="shared" si="122"/>
        <v>0</v>
      </c>
      <c r="P451" s="25">
        <f t="shared" si="122"/>
        <v>0</v>
      </c>
      <c r="Q451" s="71"/>
      <c r="R451" s="21"/>
    </row>
    <row r="452" s="22" customFormat="1">
      <c r="A452" s="13"/>
      <c r="B452" s="45"/>
      <c r="C452" s="28"/>
      <c r="D452" s="15"/>
      <c r="E452" s="11"/>
      <c r="F452" s="13" t="s">
        <v>33</v>
      </c>
      <c r="G452" s="25">
        <f t="shared" si="121"/>
        <v>0</v>
      </c>
      <c r="H452" s="25">
        <f t="shared" si="121"/>
        <v>0</v>
      </c>
      <c r="I452" s="25">
        <f t="shared" si="122"/>
        <v>0</v>
      </c>
      <c r="J452" s="25">
        <f t="shared" si="122"/>
        <v>0</v>
      </c>
      <c r="K452" s="25">
        <f t="shared" si="122"/>
        <v>0</v>
      </c>
      <c r="L452" s="25">
        <f t="shared" si="122"/>
        <v>0</v>
      </c>
      <c r="M452" s="25">
        <f t="shared" si="122"/>
        <v>0</v>
      </c>
      <c r="N452" s="25">
        <f t="shared" si="122"/>
        <v>0</v>
      </c>
      <c r="O452" s="25">
        <f t="shared" si="122"/>
        <v>0</v>
      </c>
      <c r="P452" s="25">
        <f t="shared" si="122"/>
        <v>0</v>
      </c>
      <c r="Q452" s="71"/>
      <c r="R452" s="21"/>
    </row>
    <row r="453" s="22" customFormat="1">
      <c r="A453" s="13"/>
      <c r="B453" s="45"/>
      <c r="C453" s="28"/>
      <c r="D453" s="15"/>
      <c r="E453" s="11"/>
      <c r="F453" s="13" t="s">
        <v>34</v>
      </c>
      <c r="G453" s="25">
        <f t="shared" si="121"/>
        <v>0</v>
      </c>
      <c r="H453" s="25">
        <f t="shared" si="121"/>
        <v>0</v>
      </c>
      <c r="I453" s="25">
        <f t="shared" si="122"/>
        <v>0</v>
      </c>
      <c r="J453" s="25">
        <f t="shared" si="122"/>
        <v>0</v>
      </c>
      <c r="K453" s="25">
        <f t="shared" si="122"/>
        <v>0</v>
      </c>
      <c r="L453" s="25">
        <f t="shared" si="122"/>
        <v>0</v>
      </c>
      <c r="M453" s="25">
        <f t="shared" si="122"/>
        <v>0</v>
      </c>
      <c r="N453" s="25">
        <f t="shared" si="122"/>
        <v>0</v>
      </c>
      <c r="O453" s="25">
        <f t="shared" si="122"/>
        <v>0</v>
      </c>
      <c r="P453" s="25">
        <f t="shared" si="122"/>
        <v>0</v>
      </c>
      <c r="Q453" s="71"/>
      <c r="R453" s="21"/>
    </row>
    <row r="454" s="22" customFormat="1">
      <c r="A454" s="13"/>
      <c r="B454" s="45"/>
      <c r="C454" s="28"/>
      <c r="D454" s="15"/>
      <c r="E454" s="11"/>
      <c r="F454" s="13" t="s">
        <v>35</v>
      </c>
      <c r="G454" s="25">
        <f t="shared" si="121"/>
        <v>0</v>
      </c>
      <c r="H454" s="25">
        <f t="shared" si="121"/>
        <v>0</v>
      </c>
      <c r="I454" s="25">
        <f t="shared" si="122"/>
        <v>0</v>
      </c>
      <c r="J454" s="25">
        <f t="shared" si="122"/>
        <v>0</v>
      </c>
      <c r="K454" s="25">
        <f t="shared" si="122"/>
        <v>0</v>
      </c>
      <c r="L454" s="25">
        <f t="shared" si="122"/>
        <v>0</v>
      </c>
      <c r="M454" s="25">
        <f t="shared" si="122"/>
        <v>0</v>
      </c>
      <c r="N454" s="25">
        <f t="shared" si="122"/>
        <v>0</v>
      </c>
      <c r="O454" s="25">
        <f t="shared" si="122"/>
        <v>0</v>
      </c>
      <c r="P454" s="25">
        <f t="shared" si="122"/>
        <v>0</v>
      </c>
      <c r="Q454" s="71"/>
      <c r="R454" s="21"/>
    </row>
    <row r="455" s="22" customFormat="1">
      <c r="A455" s="13"/>
      <c r="B455" s="45"/>
      <c r="C455" s="28"/>
      <c r="D455" s="15"/>
      <c r="E455" s="11"/>
      <c r="F455" s="13" t="s">
        <v>36</v>
      </c>
      <c r="G455" s="25">
        <f t="shared" si="121"/>
        <v>0</v>
      </c>
      <c r="H455" s="25">
        <f t="shared" si="121"/>
        <v>0</v>
      </c>
      <c r="I455" s="25">
        <f t="shared" ref="I455:P459" si="123">I467+I479+I491+I503+I515+I527+I539+I551+I563+I575+I587+I599+I611+I623+I635+I647+I659+I671+I683+I695+I707+I719+I731+I743+I755+I767</f>
        <v>0</v>
      </c>
      <c r="J455" s="25">
        <f t="shared" si="123"/>
        <v>0</v>
      </c>
      <c r="K455" s="25">
        <f t="shared" si="123"/>
        <v>0</v>
      </c>
      <c r="L455" s="25">
        <f t="shared" si="123"/>
        <v>0</v>
      </c>
      <c r="M455" s="25">
        <f t="shared" si="123"/>
        <v>0</v>
      </c>
      <c r="N455" s="25">
        <f t="shared" si="123"/>
        <v>0</v>
      </c>
      <c r="O455" s="25">
        <f t="shared" si="123"/>
        <v>0</v>
      </c>
      <c r="P455" s="25">
        <f t="shared" si="123"/>
        <v>0</v>
      </c>
      <c r="Q455" s="71"/>
      <c r="R455" s="21"/>
    </row>
    <row r="456" s="22" customFormat="1">
      <c r="A456" s="13"/>
      <c r="B456" s="45"/>
      <c r="C456" s="28"/>
      <c r="D456" s="15"/>
      <c r="E456" s="11"/>
      <c r="F456" s="13" t="s">
        <v>37</v>
      </c>
      <c r="G456" s="25">
        <f t="shared" si="121"/>
        <v>0</v>
      </c>
      <c r="H456" s="25">
        <f t="shared" si="121"/>
        <v>0</v>
      </c>
      <c r="I456" s="25">
        <f t="shared" si="123"/>
        <v>0</v>
      </c>
      <c r="J456" s="25">
        <f t="shared" si="123"/>
        <v>0</v>
      </c>
      <c r="K456" s="25">
        <f t="shared" si="123"/>
        <v>0</v>
      </c>
      <c r="L456" s="25">
        <f t="shared" si="123"/>
        <v>0</v>
      </c>
      <c r="M456" s="25">
        <f t="shared" si="123"/>
        <v>0</v>
      </c>
      <c r="N456" s="25">
        <f t="shared" si="123"/>
        <v>0</v>
      </c>
      <c r="O456" s="25">
        <f t="shared" si="123"/>
        <v>0</v>
      </c>
      <c r="P456" s="25">
        <f t="shared" si="123"/>
        <v>0</v>
      </c>
      <c r="Q456" s="71"/>
      <c r="R456" s="21"/>
    </row>
    <row r="457" s="22" customFormat="1">
      <c r="A457" s="13"/>
      <c r="B457" s="45"/>
      <c r="C457" s="28"/>
      <c r="D457" s="15"/>
      <c r="E457" s="11"/>
      <c r="F457" s="13" t="s">
        <v>39</v>
      </c>
      <c r="G457" s="25">
        <f t="shared" si="121"/>
        <v>0</v>
      </c>
      <c r="H457" s="25">
        <f t="shared" si="121"/>
        <v>0</v>
      </c>
      <c r="I457" s="25">
        <f t="shared" si="123"/>
        <v>0</v>
      </c>
      <c r="J457" s="25">
        <f t="shared" si="123"/>
        <v>0</v>
      </c>
      <c r="K457" s="25">
        <f t="shared" si="123"/>
        <v>0</v>
      </c>
      <c r="L457" s="25">
        <f t="shared" si="123"/>
        <v>0</v>
      </c>
      <c r="M457" s="25">
        <f t="shared" si="123"/>
        <v>0</v>
      </c>
      <c r="N457" s="25">
        <f t="shared" si="123"/>
        <v>0</v>
      </c>
      <c r="O457" s="25">
        <f t="shared" si="123"/>
        <v>0</v>
      </c>
      <c r="P457" s="25">
        <f t="shared" si="123"/>
        <v>0</v>
      </c>
      <c r="Q457" s="71"/>
      <c r="R457" s="21"/>
    </row>
    <row r="458" s="22" customFormat="1">
      <c r="A458" s="13"/>
      <c r="B458" s="45"/>
      <c r="C458" s="28"/>
      <c r="D458" s="15"/>
      <c r="E458" s="11"/>
      <c r="F458" s="13" t="s">
        <v>40</v>
      </c>
      <c r="G458" s="25">
        <f t="shared" si="121"/>
        <v>11416.200000000001</v>
      </c>
      <c r="H458" s="25">
        <f t="shared" si="121"/>
        <v>0</v>
      </c>
      <c r="I458" s="25">
        <f t="shared" si="123"/>
        <v>11416.200000000001</v>
      </c>
      <c r="J458" s="25">
        <f t="shared" si="123"/>
        <v>0</v>
      </c>
      <c r="K458" s="25">
        <f t="shared" si="123"/>
        <v>0</v>
      </c>
      <c r="L458" s="25">
        <f t="shared" si="123"/>
        <v>0</v>
      </c>
      <c r="M458" s="25">
        <f t="shared" si="123"/>
        <v>0</v>
      </c>
      <c r="N458" s="25">
        <f t="shared" si="123"/>
        <v>0</v>
      </c>
      <c r="O458" s="25">
        <f t="shared" si="123"/>
        <v>0</v>
      </c>
      <c r="P458" s="25">
        <f t="shared" si="123"/>
        <v>0</v>
      </c>
      <c r="Q458" s="71"/>
      <c r="R458" s="21"/>
    </row>
    <row r="459" s="22" customFormat="1">
      <c r="A459" s="13"/>
      <c r="B459" s="45"/>
      <c r="C459" s="28"/>
      <c r="D459" s="15"/>
      <c r="E459" s="11"/>
      <c r="F459" s="13" t="s">
        <v>41</v>
      </c>
      <c r="G459" s="25">
        <f t="shared" si="121"/>
        <v>2722.8000000000002</v>
      </c>
      <c r="H459" s="25">
        <f t="shared" si="121"/>
        <v>0</v>
      </c>
      <c r="I459" s="25">
        <f t="shared" si="123"/>
        <v>2722.8000000000002</v>
      </c>
      <c r="J459" s="25">
        <f t="shared" si="123"/>
        <v>0</v>
      </c>
      <c r="K459" s="25">
        <f t="shared" si="123"/>
        <v>0</v>
      </c>
      <c r="L459" s="25">
        <f t="shared" si="123"/>
        <v>0</v>
      </c>
      <c r="M459" s="25">
        <f t="shared" si="123"/>
        <v>0</v>
      </c>
      <c r="N459" s="25">
        <f t="shared" si="123"/>
        <v>0</v>
      </c>
      <c r="O459" s="25">
        <f t="shared" si="123"/>
        <v>0</v>
      </c>
      <c r="P459" s="25">
        <f t="shared" si="123"/>
        <v>0</v>
      </c>
      <c r="Q459" s="71"/>
      <c r="R459" s="21"/>
    </row>
    <row r="460" s="22" customFormat="1">
      <c r="A460" s="13"/>
      <c r="B460" s="47"/>
      <c r="C460" s="32"/>
      <c r="D460" s="16"/>
      <c r="E460" s="11"/>
      <c r="F460" s="13" t="s">
        <v>42</v>
      </c>
      <c r="G460" s="25">
        <f t="shared" si="121"/>
        <v>32423</v>
      </c>
      <c r="H460" s="25">
        <f t="shared" si="121"/>
        <v>0</v>
      </c>
      <c r="I460" s="25">
        <f>I472+I484+I496+I508+I520+I532+I544+I556+I568+I580+I592+I604+I628+I640+I652+I664+I676+I688+I700+I712+I724+I736+I748+I760+I772</f>
        <v>32423</v>
      </c>
      <c r="J460" s="25">
        <f t="shared" ref="J460:P460" si="124">J472+J484+J496+J508+J520+J532+J544+J556+J568+J580+J592+J604+J616+J628+J640+J652+J664+J676+J688+J700+J712+J724+J736+J748+J760+J772</f>
        <v>0</v>
      </c>
      <c r="K460" s="25">
        <f t="shared" si="124"/>
        <v>0</v>
      </c>
      <c r="L460" s="25">
        <f t="shared" si="124"/>
        <v>0</v>
      </c>
      <c r="M460" s="25">
        <f t="shared" si="124"/>
        <v>0</v>
      </c>
      <c r="N460" s="25">
        <f t="shared" si="124"/>
        <v>0</v>
      </c>
      <c r="O460" s="25">
        <f t="shared" si="124"/>
        <v>0</v>
      </c>
      <c r="P460" s="25">
        <f t="shared" si="124"/>
        <v>0</v>
      </c>
      <c r="Q460" s="72"/>
      <c r="R460" s="21"/>
      <c r="S460" s="1"/>
    </row>
    <row r="461" ht="15.75" customHeight="1">
      <c r="A461" s="11"/>
      <c r="B461" s="48" t="s">
        <v>97</v>
      </c>
      <c r="C461" s="12"/>
      <c r="D461" s="11" t="s">
        <v>93</v>
      </c>
      <c r="E461" s="11" t="s">
        <v>79</v>
      </c>
      <c r="F461" s="11" t="s">
        <v>27</v>
      </c>
      <c r="G461" s="53">
        <f>SUM(G462:G472)</f>
        <v>11416.200000000001</v>
      </c>
      <c r="H461" s="53">
        <f>SUM(H462:H472)</f>
        <v>0</v>
      </c>
      <c r="I461" s="53">
        <f t="shared" ref="I461:N524" si="125">SUM(I462:I472)</f>
        <v>11416.200000000001</v>
      </c>
      <c r="J461" s="53">
        <f t="shared" si="125"/>
        <v>0</v>
      </c>
      <c r="K461" s="53">
        <f t="shared" si="125"/>
        <v>0</v>
      </c>
      <c r="L461" s="53">
        <f t="shared" si="125"/>
        <v>0</v>
      </c>
      <c r="M461" s="53">
        <f t="shared" si="125"/>
        <v>0</v>
      </c>
      <c r="N461" s="53">
        <f t="shared" si="125"/>
        <v>0</v>
      </c>
      <c r="O461" s="53">
        <f>SUM(O462:O472)</f>
        <v>0</v>
      </c>
      <c r="P461" s="53">
        <f>SUM(P462:P472)</f>
        <v>0</v>
      </c>
      <c r="Q461" s="68"/>
      <c r="R461" s="50"/>
    </row>
    <row r="462" ht="15.6">
      <c r="A462" s="11"/>
      <c r="B462" s="51"/>
      <c r="C462" s="15"/>
      <c r="D462" s="11"/>
      <c r="E462" s="11"/>
      <c r="F462" s="11" t="s">
        <v>30</v>
      </c>
      <c r="G462" s="53">
        <f t="shared" ref="G462:H472" si="126">I462+K462+M462+O462</f>
        <v>0</v>
      </c>
      <c r="H462" s="53">
        <f t="shared" si="126"/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26" t="s">
        <v>28</v>
      </c>
      <c r="R462" s="50"/>
    </row>
    <row r="463" ht="15.6">
      <c r="A463" s="11"/>
      <c r="B463" s="51"/>
      <c r="C463" s="15"/>
      <c r="D463" s="11"/>
      <c r="E463" s="11"/>
      <c r="F463" s="11" t="s">
        <v>32</v>
      </c>
      <c r="G463" s="53">
        <f t="shared" si="126"/>
        <v>0</v>
      </c>
      <c r="H463" s="53">
        <f t="shared" si="126"/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29"/>
      <c r="R463" s="50"/>
    </row>
    <row r="464" ht="15.6">
      <c r="A464" s="11"/>
      <c r="B464" s="51"/>
      <c r="C464" s="15"/>
      <c r="D464" s="11"/>
      <c r="E464" s="11"/>
      <c r="F464" s="11" t="s">
        <v>33</v>
      </c>
      <c r="G464" s="53">
        <f t="shared" si="126"/>
        <v>0</v>
      </c>
      <c r="H464" s="53">
        <f t="shared" si="126"/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29"/>
      <c r="R464" s="50"/>
    </row>
    <row r="465" ht="15.6">
      <c r="A465" s="11"/>
      <c r="B465" s="51"/>
      <c r="C465" s="15"/>
      <c r="D465" s="11"/>
      <c r="E465" s="11"/>
      <c r="F465" s="11" t="s">
        <v>34</v>
      </c>
      <c r="G465" s="53">
        <f t="shared" si="126"/>
        <v>0</v>
      </c>
      <c r="H465" s="53">
        <f t="shared" si="126"/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29"/>
      <c r="R465" s="50"/>
    </row>
    <row r="466" ht="15.6">
      <c r="A466" s="11"/>
      <c r="B466" s="51"/>
      <c r="C466" s="15"/>
      <c r="D466" s="11"/>
      <c r="E466" s="11"/>
      <c r="F466" s="11" t="s">
        <v>35</v>
      </c>
      <c r="G466" s="53">
        <f t="shared" si="126"/>
        <v>0</v>
      </c>
      <c r="H466" s="53">
        <f t="shared" si="126"/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29"/>
      <c r="R466" s="50"/>
    </row>
    <row r="467" ht="16.5" customHeight="1">
      <c r="A467" s="11"/>
      <c r="B467" s="51"/>
      <c r="C467" s="15"/>
      <c r="D467" s="11"/>
      <c r="E467" s="11"/>
      <c r="F467" s="11" t="s">
        <v>36</v>
      </c>
      <c r="G467" s="53">
        <f t="shared" si="126"/>
        <v>0</v>
      </c>
      <c r="H467" s="53">
        <f t="shared" si="126"/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29"/>
      <c r="R467" s="50"/>
    </row>
    <row r="468" ht="19.5" customHeight="1">
      <c r="A468" s="11"/>
      <c r="B468" s="51"/>
      <c r="C468" s="15"/>
      <c r="D468" s="11"/>
      <c r="E468" s="11"/>
      <c r="F468" s="11" t="s">
        <v>37</v>
      </c>
      <c r="G468" s="53">
        <f t="shared" si="126"/>
        <v>0</v>
      </c>
      <c r="H468" s="53">
        <f t="shared" si="126"/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29"/>
      <c r="R468" s="50"/>
    </row>
    <row r="469" ht="15.6">
      <c r="A469" s="11"/>
      <c r="B469" s="51"/>
      <c r="C469" s="15"/>
      <c r="D469" s="11"/>
      <c r="E469" s="11"/>
      <c r="F469" s="11" t="s">
        <v>39</v>
      </c>
      <c r="G469" s="53">
        <f t="shared" si="126"/>
        <v>0</v>
      </c>
      <c r="H469" s="53">
        <f t="shared" si="126"/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29"/>
      <c r="R469" s="50"/>
    </row>
    <row r="470" ht="15.6">
      <c r="A470" s="11"/>
      <c r="B470" s="51"/>
      <c r="C470" s="15"/>
      <c r="D470" s="11"/>
      <c r="E470" s="11"/>
      <c r="F470" s="11" t="s">
        <v>40</v>
      </c>
      <c r="G470" s="53">
        <f t="shared" si="126"/>
        <v>11416.200000000001</v>
      </c>
      <c r="H470" s="53">
        <f t="shared" si="126"/>
        <v>0</v>
      </c>
      <c r="I470" s="53">
        <v>11416.200000000001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29"/>
      <c r="R470" s="50"/>
    </row>
    <row r="471" ht="15.6">
      <c r="A471" s="11"/>
      <c r="B471" s="51"/>
      <c r="C471" s="15"/>
      <c r="D471" s="11"/>
      <c r="E471" s="11"/>
      <c r="F471" s="11" t="s">
        <v>41</v>
      </c>
      <c r="G471" s="53">
        <f t="shared" si="126"/>
        <v>0</v>
      </c>
      <c r="H471" s="53">
        <f t="shared" si="126"/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29"/>
      <c r="R471" s="50"/>
    </row>
    <row r="472" ht="15.6">
      <c r="A472" s="11"/>
      <c r="B472" s="54"/>
      <c r="C472" s="16"/>
      <c r="D472" s="11"/>
      <c r="E472" s="11"/>
      <c r="F472" s="11" t="s">
        <v>42</v>
      </c>
      <c r="G472" s="53">
        <f t="shared" si="126"/>
        <v>0</v>
      </c>
      <c r="H472" s="53">
        <f t="shared" si="126"/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64"/>
      <c r="R472" s="50"/>
    </row>
    <row r="473" ht="15.75" customHeight="1">
      <c r="A473" s="12"/>
      <c r="B473" s="48" t="s">
        <v>98</v>
      </c>
      <c r="C473" s="12"/>
      <c r="D473" s="12"/>
      <c r="E473" s="12"/>
      <c r="F473" s="11" t="s">
        <v>27</v>
      </c>
      <c r="G473" s="53">
        <f>SUM(G474:G484)</f>
        <v>0</v>
      </c>
      <c r="H473" s="53">
        <f>SUM(H474:H484)</f>
        <v>0</v>
      </c>
      <c r="I473" s="53">
        <f t="shared" si="125"/>
        <v>0</v>
      </c>
      <c r="J473" s="53">
        <f t="shared" si="125"/>
        <v>0</v>
      </c>
      <c r="K473" s="53">
        <f t="shared" si="125"/>
        <v>0</v>
      </c>
      <c r="L473" s="53">
        <f t="shared" si="125"/>
        <v>0</v>
      </c>
      <c r="M473" s="53">
        <f t="shared" si="125"/>
        <v>0</v>
      </c>
      <c r="N473" s="53">
        <f t="shared" si="125"/>
        <v>0</v>
      </c>
      <c r="O473" s="53">
        <f>SUM(O474:O484)</f>
        <v>0</v>
      </c>
      <c r="P473" s="53">
        <f>SUM(P474:P484)</f>
        <v>0</v>
      </c>
      <c r="Q473" s="68"/>
      <c r="R473" s="50"/>
    </row>
    <row r="474" ht="15.75" customHeight="1">
      <c r="A474" s="15"/>
      <c r="B474" s="51"/>
      <c r="C474" s="15"/>
      <c r="D474" s="15"/>
      <c r="E474" s="15"/>
      <c r="F474" s="11" t="s">
        <v>30</v>
      </c>
      <c r="G474" s="53">
        <f t="shared" ref="G474:H484" si="127">I474+K474+M474+O474</f>
        <v>0</v>
      </c>
      <c r="H474" s="53">
        <f t="shared" si="127"/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26" t="s">
        <v>28</v>
      </c>
      <c r="R474" s="50"/>
    </row>
    <row r="475" ht="15.6">
      <c r="A475" s="15"/>
      <c r="B475" s="51"/>
      <c r="C475" s="15"/>
      <c r="D475" s="15"/>
      <c r="E475" s="15"/>
      <c r="F475" s="11" t="s">
        <v>32</v>
      </c>
      <c r="G475" s="53">
        <f t="shared" si="127"/>
        <v>0</v>
      </c>
      <c r="H475" s="53">
        <f t="shared" si="127"/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29"/>
      <c r="R475" s="50"/>
    </row>
    <row r="476" ht="15.6">
      <c r="A476" s="15"/>
      <c r="B476" s="51"/>
      <c r="C476" s="15"/>
      <c r="D476" s="15"/>
      <c r="E476" s="15"/>
      <c r="F476" s="11" t="s">
        <v>33</v>
      </c>
      <c r="G476" s="53">
        <f t="shared" si="127"/>
        <v>0</v>
      </c>
      <c r="H476" s="53">
        <f t="shared" si="127"/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29"/>
      <c r="R476" s="50"/>
    </row>
    <row r="477" ht="15.6">
      <c r="A477" s="15"/>
      <c r="B477" s="51"/>
      <c r="C477" s="15"/>
      <c r="D477" s="15"/>
      <c r="E477" s="15"/>
      <c r="F477" s="11" t="s">
        <v>34</v>
      </c>
      <c r="G477" s="53">
        <f t="shared" si="127"/>
        <v>0</v>
      </c>
      <c r="H477" s="53">
        <f t="shared" si="127"/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29"/>
      <c r="R477" s="50"/>
    </row>
    <row r="478" ht="15.6">
      <c r="A478" s="15"/>
      <c r="B478" s="51"/>
      <c r="C478" s="15"/>
      <c r="D478" s="15"/>
      <c r="E478" s="15"/>
      <c r="F478" s="11" t="s">
        <v>35</v>
      </c>
      <c r="G478" s="53">
        <f t="shared" si="127"/>
        <v>0</v>
      </c>
      <c r="H478" s="53">
        <f t="shared" si="127"/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29"/>
      <c r="R478" s="50"/>
    </row>
    <row r="479" ht="15.6">
      <c r="A479" s="15"/>
      <c r="B479" s="51"/>
      <c r="C479" s="15"/>
      <c r="D479" s="15"/>
      <c r="E479" s="15"/>
      <c r="F479" s="11" t="s">
        <v>36</v>
      </c>
      <c r="G479" s="53">
        <f t="shared" si="127"/>
        <v>0</v>
      </c>
      <c r="H479" s="53">
        <f t="shared" si="127"/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29"/>
      <c r="R479" s="50"/>
    </row>
    <row r="480" ht="15.6">
      <c r="A480" s="15"/>
      <c r="B480" s="51"/>
      <c r="C480" s="15"/>
      <c r="D480" s="15"/>
      <c r="E480" s="15"/>
      <c r="F480" s="11" t="s">
        <v>37</v>
      </c>
      <c r="G480" s="53">
        <f t="shared" si="127"/>
        <v>0</v>
      </c>
      <c r="H480" s="53">
        <f t="shared" si="127"/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29"/>
      <c r="R480" s="50"/>
    </row>
    <row r="481" ht="15.6">
      <c r="A481" s="15"/>
      <c r="B481" s="51"/>
      <c r="C481" s="15"/>
      <c r="D481" s="15"/>
      <c r="E481" s="15"/>
      <c r="F481" s="11" t="s">
        <v>39</v>
      </c>
      <c r="G481" s="53">
        <f t="shared" si="127"/>
        <v>0</v>
      </c>
      <c r="H481" s="53">
        <f t="shared" si="127"/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29"/>
      <c r="R481" s="50"/>
    </row>
    <row r="482" ht="15.6">
      <c r="A482" s="15"/>
      <c r="B482" s="51"/>
      <c r="C482" s="15"/>
      <c r="D482" s="15"/>
      <c r="E482" s="15"/>
      <c r="F482" s="11" t="s">
        <v>40</v>
      </c>
      <c r="G482" s="53">
        <f t="shared" si="127"/>
        <v>0</v>
      </c>
      <c r="H482" s="53">
        <f t="shared" si="127"/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29"/>
      <c r="R482" s="50"/>
    </row>
    <row r="483" ht="15.6">
      <c r="A483" s="15"/>
      <c r="B483" s="51"/>
      <c r="C483" s="15"/>
      <c r="D483" s="15"/>
      <c r="E483" s="15"/>
      <c r="F483" s="11" t="s">
        <v>41</v>
      </c>
      <c r="G483" s="53">
        <f t="shared" si="127"/>
        <v>0</v>
      </c>
      <c r="H483" s="53">
        <f t="shared" si="127"/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29"/>
      <c r="R483" s="50"/>
    </row>
    <row r="484" ht="15.6">
      <c r="A484" s="16"/>
      <c r="B484" s="54"/>
      <c r="C484" s="16"/>
      <c r="D484" s="16"/>
      <c r="E484" s="16"/>
      <c r="F484" s="11" t="s">
        <v>42</v>
      </c>
      <c r="G484" s="53">
        <f t="shared" si="127"/>
        <v>0</v>
      </c>
      <c r="H484" s="53">
        <f t="shared" si="127"/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64"/>
      <c r="R484" s="50"/>
    </row>
    <row r="485" ht="15.75" customHeight="1">
      <c r="A485" s="12"/>
      <c r="B485" s="48" t="s">
        <v>99</v>
      </c>
      <c r="C485" s="12"/>
      <c r="D485" s="12"/>
      <c r="E485" s="12"/>
      <c r="F485" s="11" t="s">
        <v>27</v>
      </c>
      <c r="G485" s="53">
        <f>SUM(G486:G496)</f>
        <v>0</v>
      </c>
      <c r="H485" s="53">
        <f>SUM(H486:H496)</f>
        <v>0</v>
      </c>
      <c r="I485" s="53">
        <f t="shared" si="125"/>
        <v>0</v>
      </c>
      <c r="J485" s="53">
        <f t="shared" si="125"/>
        <v>0</v>
      </c>
      <c r="K485" s="53">
        <f t="shared" si="125"/>
        <v>0</v>
      </c>
      <c r="L485" s="53">
        <f t="shared" si="125"/>
        <v>0</v>
      </c>
      <c r="M485" s="53">
        <f t="shared" si="125"/>
        <v>0</v>
      </c>
      <c r="N485" s="53">
        <f t="shared" si="125"/>
        <v>0</v>
      </c>
      <c r="O485" s="53">
        <f>SUM(O486:O496)</f>
        <v>0</v>
      </c>
      <c r="P485" s="53">
        <f>SUM(P486:P496)</f>
        <v>0</v>
      </c>
      <c r="Q485" s="68"/>
      <c r="R485" s="50"/>
    </row>
    <row r="486" ht="15.75" customHeight="1">
      <c r="A486" s="15"/>
      <c r="B486" s="51"/>
      <c r="C486" s="15"/>
      <c r="D486" s="15"/>
      <c r="E486" s="15"/>
      <c r="F486" s="11" t="s">
        <v>30</v>
      </c>
      <c r="G486" s="53">
        <f t="shared" ref="G486:H496" si="128">I486+K486+M486+O486</f>
        <v>0</v>
      </c>
      <c r="H486" s="53">
        <f t="shared" si="128"/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26" t="s">
        <v>28</v>
      </c>
      <c r="R486" s="50"/>
    </row>
    <row r="487" ht="15.6">
      <c r="A487" s="15"/>
      <c r="B487" s="51"/>
      <c r="C487" s="15"/>
      <c r="D487" s="15"/>
      <c r="E487" s="15"/>
      <c r="F487" s="11" t="s">
        <v>32</v>
      </c>
      <c r="G487" s="53">
        <f t="shared" si="128"/>
        <v>0</v>
      </c>
      <c r="H487" s="53">
        <f t="shared" si="128"/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29"/>
      <c r="R487" s="50"/>
    </row>
    <row r="488" ht="15.6">
      <c r="A488" s="15"/>
      <c r="B488" s="51"/>
      <c r="C488" s="15"/>
      <c r="D488" s="15"/>
      <c r="E488" s="15"/>
      <c r="F488" s="11" t="s">
        <v>33</v>
      </c>
      <c r="G488" s="53">
        <f t="shared" si="128"/>
        <v>0</v>
      </c>
      <c r="H488" s="53">
        <f t="shared" si="128"/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29"/>
      <c r="R488" s="50"/>
    </row>
    <row r="489" ht="15.6">
      <c r="A489" s="15"/>
      <c r="B489" s="51"/>
      <c r="C489" s="15"/>
      <c r="D489" s="15"/>
      <c r="E489" s="15"/>
      <c r="F489" s="11" t="s">
        <v>34</v>
      </c>
      <c r="G489" s="53">
        <f t="shared" si="128"/>
        <v>0</v>
      </c>
      <c r="H489" s="53">
        <f t="shared" si="128"/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29"/>
      <c r="R489" s="50"/>
    </row>
    <row r="490" ht="46.5" customHeight="1">
      <c r="A490" s="15"/>
      <c r="B490" s="51"/>
      <c r="C490" s="15"/>
      <c r="D490" s="15"/>
      <c r="E490" s="15"/>
      <c r="F490" s="11" t="s">
        <v>35</v>
      </c>
      <c r="G490" s="53">
        <f t="shared" si="128"/>
        <v>0</v>
      </c>
      <c r="H490" s="53">
        <f t="shared" si="128"/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29"/>
      <c r="R490" s="50"/>
    </row>
    <row r="491" ht="15.6">
      <c r="A491" s="15"/>
      <c r="B491" s="51"/>
      <c r="C491" s="15"/>
      <c r="D491" s="15"/>
      <c r="E491" s="15"/>
      <c r="F491" s="11" t="s">
        <v>36</v>
      </c>
      <c r="G491" s="53">
        <f t="shared" si="128"/>
        <v>0</v>
      </c>
      <c r="H491" s="53">
        <f t="shared" si="128"/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29"/>
      <c r="R491" s="50"/>
    </row>
    <row r="492" ht="15.6">
      <c r="A492" s="15"/>
      <c r="B492" s="51"/>
      <c r="C492" s="15"/>
      <c r="D492" s="15"/>
      <c r="E492" s="15"/>
      <c r="F492" s="11" t="s">
        <v>37</v>
      </c>
      <c r="G492" s="53">
        <f t="shared" si="128"/>
        <v>0</v>
      </c>
      <c r="H492" s="53">
        <f t="shared" si="128"/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29"/>
      <c r="R492" s="50"/>
    </row>
    <row r="493" ht="15.6">
      <c r="A493" s="15"/>
      <c r="B493" s="51"/>
      <c r="C493" s="15"/>
      <c r="D493" s="15"/>
      <c r="E493" s="15"/>
      <c r="F493" s="11" t="s">
        <v>39</v>
      </c>
      <c r="G493" s="53">
        <f t="shared" si="128"/>
        <v>0</v>
      </c>
      <c r="H493" s="53">
        <f t="shared" si="128"/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29"/>
      <c r="R493" s="50"/>
    </row>
    <row r="494" ht="15.6">
      <c r="A494" s="15"/>
      <c r="B494" s="51"/>
      <c r="C494" s="15"/>
      <c r="D494" s="15"/>
      <c r="E494" s="15"/>
      <c r="F494" s="11" t="s">
        <v>40</v>
      </c>
      <c r="G494" s="53">
        <f t="shared" si="128"/>
        <v>0</v>
      </c>
      <c r="H494" s="53">
        <f t="shared" si="128"/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29"/>
      <c r="R494" s="50"/>
    </row>
    <row r="495" ht="15.6">
      <c r="A495" s="15"/>
      <c r="B495" s="51"/>
      <c r="C495" s="15"/>
      <c r="D495" s="15"/>
      <c r="E495" s="15"/>
      <c r="F495" s="11" t="s">
        <v>41</v>
      </c>
      <c r="G495" s="53">
        <f t="shared" si="128"/>
        <v>0</v>
      </c>
      <c r="H495" s="53">
        <f t="shared" si="128"/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29"/>
      <c r="R495" s="50"/>
    </row>
    <row r="496" ht="15.6">
      <c r="A496" s="16"/>
      <c r="B496" s="54"/>
      <c r="C496" s="16"/>
      <c r="D496" s="16"/>
      <c r="E496" s="16"/>
      <c r="F496" s="11" t="s">
        <v>42</v>
      </c>
      <c r="G496" s="53">
        <f t="shared" si="128"/>
        <v>0</v>
      </c>
      <c r="H496" s="53">
        <f t="shared" si="128"/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64"/>
      <c r="R496" s="50"/>
    </row>
    <row r="497" ht="15.75" customHeight="1">
      <c r="A497" s="12"/>
      <c r="B497" s="48" t="s">
        <v>100</v>
      </c>
      <c r="C497" s="12"/>
      <c r="D497" s="12"/>
      <c r="E497" s="12"/>
      <c r="F497" s="11" t="s">
        <v>27</v>
      </c>
      <c r="G497" s="53">
        <f>SUM(G498:G508)</f>
        <v>0</v>
      </c>
      <c r="H497" s="53">
        <f>SUM(H498:H508)</f>
        <v>0</v>
      </c>
      <c r="I497" s="53">
        <f t="shared" si="125"/>
        <v>0</v>
      </c>
      <c r="J497" s="53">
        <f t="shared" si="125"/>
        <v>0</v>
      </c>
      <c r="K497" s="53">
        <f t="shared" si="125"/>
        <v>0</v>
      </c>
      <c r="L497" s="53">
        <f t="shared" si="125"/>
        <v>0</v>
      </c>
      <c r="M497" s="53">
        <f t="shared" si="125"/>
        <v>0</v>
      </c>
      <c r="N497" s="53">
        <f t="shared" si="125"/>
        <v>0</v>
      </c>
      <c r="O497" s="53">
        <f>SUM(O498:O508)</f>
        <v>0</v>
      </c>
      <c r="P497" s="53">
        <f>SUM(P498:P508)</f>
        <v>0</v>
      </c>
      <c r="Q497" s="68"/>
      <c r="R497" s="50"/>
    </row>
    <row r="498" ht="15.75" customHeight="1">
      <c r="A498" s="15"/>
      <c r="B498" s="51"/>
      <c r="C498" s="15"/>
      <c r="D498" s="15"/>
      <c r="E498" s="15"/>
      <c r="F498" s="11" t="s">
        <v>30</v>
      </c>
      <c r="G498" s="53">
        <f t="shared" ref="G498:H508" si="129">I498+K498+M498+O498</f>
        <v>0</v>
      </c>
      <c r="H498" s="53">
        <f t="shared" si="129"/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  <c r="Q498" s="26" t="s">
        <v>28</v>
      </c>
      <c r="R498" s="50"/>
    </row>
    <row r="499" ht="15.6">
      <c r="A499" s="15"/>
      <c r="B499" s="51"/>
      <c r="C499" s="15"/>
      <c r="D499" s="15"/>
      <c r="E499" s="15"/>
      <c r="F499" s="11" t="s">
        <v>32</v>
      </c>
      <c r="G499" s="53">
        <f t="shared" si="129"/>
        <v>0</v>
      </c>
      <c r="H499" s="53">
        <f t="shared" si="129"/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29"/>
      <c r="R499" s="50"/>
    </row>
    <row r="500" ht="15.6">
      <c r="A500" s="15"/>
      <c r="B500" s="51"/>
      <c r="C500" s="15"/>
      <c r="D500" s="15"/>
      <c r="E500" s="15"/>
      <c r="F500" s="11" t="s">
        <v>33</v>
      </c>
      <c r="G500" s="53">
        <f t="shared" si="129"/>
        <v>0</v>
      </c>
      <c r="H500" s="53">
        <f t="shared" si="129"/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29"/>
      <c r="R500" s="50"/>
    </row>
    <row r="501" ht="15.6">
      <c r="A501" s="15"/>
      <c r="B501" s="51"/>
      <c r="C501" s="15"/>
      <c r="D501" s="15"/>
      <c r="E501" s="15"/>
      <c r="F501" s="11" t="s">
        <v>34</v>
      </c>
      <c r="G501" s="53">
        <f t="shared" si="129"/>
        <v>0</v>
      </c>
      <c r="H501" s="53">
        <f t="shared" si="129"/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29"/>
      <c r="R501" s="50"/>
    </row>
    <row r="502" ht="15.6">
      <c r="A502" s="15"/>
      <c r="B502" s="51"/>
      <c r="C502" s="15"/>
      <c r="D502" s="15"/>
      <c r="E502" s="15"/>
      <c r="F502" s="11" t="s">
        <v>35</v>
      </c>
      <c r="G502" s="53">
        <f t="shared" si="129"/>
        <v>0</v>
      </c>
      <c r="H502" s="53">
        <f t="shared" si="129"/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29"/>
      <c r="R502" s="50"/>
    </row>
    <row r="503" ht="15.6">
      <c r="A503" s="15"/>
      <c r="B503" s="51"/>
      <c r="C503" s="15"/>
      <c r="D503" s="15"/>
      <c r="E503" s="15"/>
      <c r="F503" s="11" t="s">
        <v>36</v>
      </c>
      <c r="G503" s="53">
        <f t="shared" si="129"/>
        <v>0</v>
      </c>
      <c r="H503" s="53">
        <f t="shared" si="129"/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29"/>
      <c r="R503" s="50"/>
    </row>
    <row r="504" ht="15.6">
      <c r="A504" s="15"/>
      <c r="B504" s="51"/>
      <c r="C504" s="15"/>
      <c r="D504" s="15"/>
      <c r="E504" s="15"/>
      <c r="F504" s="11" t="s">
        <v>37</v>
      </c>
      <c r="G504" s="53">
        <f t="shared" si="129"/>
        <v>0</v>
      </c>
      <c r="H504" s="53">
        <f t="shared" si="129"/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29"/>
      <c r="R504" s="50"/>
    </row>
    <row r="505" ht="15.6">
      <c r="A505" s="15"/>
      <c r="B505" s="51"/>
      <c r="C505" s="15"/>
      <c r="D505" s="15"/>
      <c r="E505" s="15"/>
      <c r="F505" s="11" t="s">
        <v>39</v>
      </c>
      <c r="G505" s="53">
        <f t="shared" si="129"/>
        <v>0</v>
      </c>
      <c r="H505" s="53">
        <f t="shared" si="129"/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29"/>
      <c r="R505" s="50"/>
    </row>
    <row r="506" ht="15.6">
      <c r="A506" s="15"/>
      <c r="B506" s="51"/>
      <c r="C506" s="15"/>
      <c r="D506" s="15"/>
      <c r="E506" s="15"/>
      <c r="F506" s="11" t="s">
        <v>40</v>
      </c>
      <c r="G506" s="53">
        <f t="shared" si="129"/>
        <v>0</v>
      </c>
      <c r="H506" s="53">
        <f t="shared" si="129"/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29"/>
      <c r="R506" s="50"/>
    </row>
    <row r="507" ht="15.6">
      <c r="A507" s="15"/>
      <c r="B507" s="51"/>
      <c r="C507" s="15"/>
      <c r="D507" s="15"/>
      <c r="E507" s="15"/>
      <c r="F507" s="11" t="s">
        <v>41</v>
      </c>
      <c r="G507" s="53">
        <f t="shared" si="129"/>
        <v>0</v>
      </c>
      <c r="H507" s="53">
        <f t="shared" si="129"/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29"/>
      <c r="R507" s="50"/>
    </row>
    <row r="508" ht="15.6">
      <c r="A508" s="16"/>
      <c r="B508" s="54"/>
      <c r="C508" s="16"/>
      <c r="D508" s="16"/>
      <c r="E508" s="16"/>
      <c r="F508" s="11" t="s">
        <v>42</v>
      </c>
      <c r="G508" s="53">
        <f t="shared" si="129"/>
        <v>0</v>
      </c>
      <c r="H508" s="53">
        <f t="shared" si="129"/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64"/>
      <c r="R508" s="50"/>
    </row>
    <row r="509" ht="15.75" customHeight="1">
      <c r="A509" s="12"/>
      <c r="B509" s="48" t="s">
        <v>101</v>
      </c>
      <c r="C509" s="12"/>
      <c r="D509" s="12"/>
      <c r="E509" s="12"/>
      <c r="F509" s="11" t="s">
        <v>27</v>
      </c>
      <c r="G509" s="53">
        <f>SUM(G510:G520)</f>
        <v>0</v>
      </c>
      <c r="H509" s="53">
        <f>SUM(H510:H520)</f>
        <v>0</v>
      </c>
      <c r="I509" s="53">
        <f t="shared" si="125"/>
        <v>0</v>
      </c>
      <c r="J509" s="53">
        <f t="shared" si="125"/>
        <v>0</v>
      </c>
      <c r="K509" s="53">
        <f t="shared" si="125"/>
        <v>0</v>
      </c>
      <c r="L509" s="53">
        <f t="shared" si="125"/>
        <v>0</v>
      </c>
      <c r="M509" s="53">
        <f t="shared" si="125"/>
        <v>0</v>
      </c>
      <c r="N509" s="53">
        <f t="shared" si="125"/>
        <v>0</v>
      </c>
      <c r="O509" s="53">
        <f>SUM(O510:O520)</f>
        <v>0</v>
      </c>
      <c r="P509" s="53">
        <f>SUM(P510:P520)</f>
        <v>0</v>
      </c>
      <c r="Q509" s="68"/>
      <c r="R509" s="50"/>
    </row>
    <row r="510" ht="15.75" customHeight="1">
      <c r="A510" s="15"/>
      <c r="B510" s="51"/>
      <c r="C510" s="15"/>
      <c r="D510" s="15"/>
      <c r="E510" s="15"/>
      <c r="F510" s="11" t="s">
        <v>30</v>
      </c>
      <c r="G510" s="53">
        <f t="shared" ref="G510:H520" si="130">I510+K510+M510+O510</f>
        <v>0</v>
      </c>
      <c r="H510" s="53">
        <f t="shared" si="130"/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0</v>
      </c>
      <c r="N510" s="53">
        <v>0</v>
      </c>
      <c r="O510" s="53">
        <v>0</v>
      </c>
      <c r="P510" s="53">
        <v>0</v>
      </c>
      <c r="Q510" s="26" t="s">
        <v>28</v>
      </c>
      <c r="R510" s="50"/>
    </row>
    <row r="511" ht="15.6">
      <c r="A511" s="15"/>
      <c r="B511" s="51"/>
      <c r="C511" s="15"/>
      <c r="D511" s="15"/>
      <c r="E511" s="15"/>
      <c r="F511" s="11" t="s">
        <v>32</v>
      </c>
      <c r="G511" s="53">
        <f t="shared" si="130"/>
        <v>0</v>
      </c>
      <c r="H511" s="53">
        <f t="shared" si="130"/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29"/>
      <c r="R511" s="50"/>
    </row>
    <row r="512" ht="15.6">
      <c r="A512" s="15"/>
      <c r="B512" s="51"/>
      <c r="C512" s="15"/>
      <c r="D512" s="15"/>
      <c r="E512" s="15"/>
      <c r="F512" s="11" t="s">
        <v>33</v>
      </c>
      <c r="G512" s="53">
        <f t="shared" si="130"/>
        <v>0</v>
      </c>
      <c r="H512" s="53">
        <f t="shared" si="130"/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29"/>
      <c r="R512" s="50"/>
    </row>
    <row r="513" ht="15.6">
      <c r="A513" s="15"/>
      <c r="B513" s="51"/>
      <c r="C513" s="15"/>
      <c r="D513" s="15"/>
      <c r="E513" s="15"/>
      <c r="F513" s="11" t="s">
        <v>34</v>
      </c>
      <c r="G513" s="53">
        <f t="shared" si="130"/>
        <v>0</v>
      </c>
      <c r="H513" s="53">
        <f t="shared" si="130"/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29"/>
      <c r="R513" s="50"/>
    </row>
    <row r="514" ht="21" customHeight="1">
      <c r="A514" s="15"/>
      <c r="B514" s="51"/>
      <c r="C514" s="15"/>
      <c r="D514" s="15"/>
      <c r="E514" s="15"/>
      <c r="F514" s="11" t="s">
        <v>35</v>
      </c>
      <c r="G514" s="53">
        <f t="shared" si="130"/>
        <v>0</v>
      </c>
      <c r="H514" s="53">
        <f t="shared" si="130"/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29"/>
      <c r="R514" s="50"/>
    </row>
    <row r="515" ht="23.25" customHeight="1">
      <c r="A515" s="15"/>
      <c r="B515" s="51"/>
      <c r="C515" s="15"/>
      <c r="D515" s="15"/>
      <c r="E515" s="15"/>
      <c r="F515" s="11" t="s">
        <v>36</v>
      </c>
      <c r="G515" s="53">
        <f t="shared" si="130"/>
        <v>0</v>
      </c>
      <c r="H515" s="53">
        <f t="shared" si="130"/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29"/>
      <c r="R515" s="50"/>
    </row>
    <row r="516" ht="19.5" customHeight="1">
      <c r="A516" s="15"/>
      <c r="B516" s="51"/>
      <c r="C516" s="15"/>
      <c r="D516" s="15"/>
      <c r="E516" s="15"/>
      <c r="F516" s="11" t="s">
        <v>37</v>
      </c>
      <c r="G516" s="53">
        <f t="shared" si="130"/>
        <v>0</v>
      </c>
      <c r="H516" s="53">
        <f t="shared" si="130"/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29"/>
      <c r="R516" s="50"/>
    </row>
    <row r="517" ht="18" customHeight="1">
      <c r="A517" s="15"/>
      <c r="B517" s="51"/>
      <c r="C517" s="15"/>
      <c r="D517" s="15"/>
      <c r="E517" s="15"/>
      <c r="F517" s="11" t="s">
        <v>39</v>
      </c>
      <c r="G517" s="53">
        <f t="shared" si="130"/>
        <v>0</v>
      </c>
      <c r="H517" s="53">
        <f t="shared" si="130"/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29"/>
      <c r="R517" s="50"/>
    </row>
    <row r="518" ht="15.75" customHeight="1">
      <c r="A518" s="15"/>
      <c r="B518" s="51"/>
      <c r="C518" s="15"/>
      <c r="D518" s="15"/>
      <c r="E518" s="15"/>
      <c r="F518" s="11" t="s">
        <v>40</v>
      </c>
      <c r="G518" s="53">
        <f t="shared" si="130"/>
        <v>0</v>
      </c>
      <c r="H518" s="53">
        <f t="shared" si="130"/>
        <v>0</v>
      </c>
      <c r="I518" s="53">
        <v>0</v>
      </c>
      <c r="J518" s="53">
        <v>0</v>
      </c>
      <c r="K518" s="53">
        <v>0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29"/>
      <c r="R518" s="50"/>
    </row>
    <row r="519" ht="18.75" customHeight="1">
      <c r="A519" s="15"/>
      <c r="B519" s="51"/>
      <c r="C519" s="15"/>
      <c r="D519" s="15"/>
      <c r="E519" s="15"/>
      <c r="F519" s="11" t="s">
        <v>41</v>
      </c>
      <c r="G519" s="53">
        <f t="shared" si="130"/>
        <v>0</v>
      </c>
      <c r="H519" s="53">
        <f t="shared" si="130"/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29"/>
      <c r="R519" s="50"/>
    </row>
    <row r="520" ht="15.6">
      <c r="A520" s="16"/>
      <c r="B520" s="54"/>
      <c r="C520" s="16"/>
      <c r="D520" s="16"/>
      <c r="E520" s="16"/>
      <c r="F520" s="11" t="s">
        <v>42</v>
      </c>
      <c r="G520" s="53">
        <f t="shared" si="130"/>
        <v>0</v>
      </c>
      <c r="H520" s="53">
        <f t="shared" si="130"/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64"/>
      <c r="R520" s="50"/>
    </row>
    <row r="521" ht="15.75" customHeight="1">
      <c r="A521" s="12"/>
      <c r="B521" s="48" t="s">
        <v>102</v>
      </c>
      <c r="C521" s="12"/>
      <c r="D521" s="12"/>
      <c r="E521" s="12"/>
      <c r="F521" s="11" t="s">
        <v>27</v>
      </c>
      <c r="G521" s="53">
        <f>SUM(G522:G532)</f>
        <v>0</v>
      </c>
      <c r="H521" s="53">
        <f>SUM(H522:H532)</f>
        <v>0</v>
      </c>
      <c r="I521" s="53">
        <f t="shared" si="125"/>
        <v>0</v>
      </c>
      <c r="J521" s="53">
        <f t="shared" si="125"/>
        <v>0</v>
      </c>
      <c r="K521" s="53">
        <f t="shared" si="125"/>
        <v>0</v>
      </c>
      <c r="L521" s="53">
        <f t="shared" si="125"/>
        <v>0</v>
      </c>
      <c r="M521" s="53">
        <f t="shared" si="125"/>
        <v>0</v>
      </c>
      <c r="N521" s="53">
        <f t="shared" si="125"/>
        <v>0</v>
      </c>
      <c r="O521" s="53">
        <f>SUM(O522:O532)</f>
        <v>0</v>
      </c>
      <c r="P521" s="53">
        <f>SUM(P522:P532)</f>
        <v>0</v>
      </c>
      <c r="Q521" s="68"/>
      <c r="R521" s="50"/>
    </row>
    <row r="522" ht="15.75" customHeight="1">
      <c r="A522" s="15"/>
      <c r="B522" s="51"/>
      <c r="C522" s="15"/>
      <c r="D522" s="15"/>
      <c r="E522" s="15"/>
      <c r="F522" s="11" t="s">
        <v>30</v>
      </c>
      <c r="G522" s="53">
        <f t="shared" ref="G522:H532" si="131">I522+K522+M522+O522</f>
        <v>0</v>
      </c>
      <c r="H522" s="53">
        <f t="shared" si="131"/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26" t="s">
        <v>28</v>
      </c>
      <c r="R522" s="50"/>
    </row>
    <row r="523" ht="15.6">
      <c r="A523" s="15"/>
      <c r="B523" s="51"/>
      <c r="C523" s="15"/>
      <c r="D523" s="15"/>
      <c r="E523" s="15"/>
      <c r="F523" s="11" t="s">
        <v>32</v>
      </c>
      <c r="G523" s="53">
        <f t="shared" si="131"/>
        <v>0</v>
      </c>
      <c r="H523" s="53">
        <f t="shared" si="131"/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29"/>
      <c r="R523" s="50"/>
    </row>
    <row r="524" ht="15.6">
      <c r="A524" s="15"/>
      <c r="B524" s="51"/>
      <c r="C524" s="15"/>
      <c r="D524" s="15"/>
      <c r="E524" s="15"/>
      <c r="F524" s="11" t="s">
        <v>33</v>
      </c>
      <c r="G524" s="53">
        <f t="shared" si="131"/>
        <v>0</v>
      </c>
      <c r="H524" s="53">
        <f t="shared" si="131"/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29"/>
      <c r="R524" s="50"/>
    </row>
    <row r="525" ht="15.6">
      <c r="A525" s="15"/>
      <c r="B525" s="51"/>
      <c r="C525" s="15"/>
      <c r="D525" s="15"/>
      <c r="E525" s="15"/>
      <c r="F525" s="11" t="s">
        <v>34</v>
      </c>
      <c r="G525" s="53">
        <f t="shared" si="131"/>
        <v>0</v>
      </c>
      <c r="H525" s="53">
        <f t="shared" si="131"/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29"/>
      <c r="R525" s="50"/>
    </row>
    <row r="526" ht="15.6">
      <c r="A526" s="15"/>
      <c r="B526" s="51"/>
      <c r="C526" s="15"/>
      <c r="D526" s="15"/>
      <c r="E526" s="15"/>
      <c r="F526" s="11" t="s">
        <v>35</v>
      </c>
      <c r="G526" s="53">
        <f t="shared" si="131"/>
        <v>0</v>
      </c>
      <c r="H526" s="53">
        <f t="shared" si="131"/>
        <v>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29"/>
      <c r="R526" s="50"/>
    </row>
    <row r="527" ht="15.6">
      <c r="A527" s="15"/>
      <c r="B527" s="51"/>
      <c r="C527" s="15"/>
      <c r="D527" s="15"/>
      <c r="E527" s="15"/>
      <c r="F527" s="11" t="s">
        <v>36</v>
      </c>
      <c r="G527" s="53">
        <f t="shared" si="131"/>
        <v>0</v>
      </c>
      <c r="H527" s="53">
        <f t="shared" si="131"/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29"/>
      <c r="R527" s="50"/>
    </row>
    <row r="528" ht="15.6">
      <c r="A528" s="15"/>
      <c r="B528" s="51"/>
      <c r="C528" s="15"/>
      <c r="D528" s="15"/>
      <c r="E528" s="15"/>
      <c r="F528" s="11" t="s">
        <v>37</v>
      </c>
      <c r="G528" s="53">
        <f t="shared" si="131"/>
        <v>0</v>
      </c>
      <c r="H528" s="53">
        <f t="shared" si="131"/>
        <v>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53">
        <v>0</v>
      </c>
      <c r="Q528" s="29"/>
      <c r="R528" s="50"/>
    </row>
    <row r="529" ht="15.6">
      <c r="A529" s="15"/>
      <c r="B529" s="51"/>
      <c r="C529" s="15"/>
      <c r="D529" s="15"/>
      <c r="E529" s="15"/>
      <c r="F529" s="11" t="s">
        <v>39</v>
      </c>
      <c r="G529" s="53">
        <f t="shared" si="131"/>
        <v>0</v>
      </c>
      <c r="H529" s="53">
        <f t="shared" si="131"/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29"/>
      <c r="R529" s="50"/>
    </row>
    <row r="530" ht="15.6">
      <c r="A530" s="15"/>
      <c r="B530" s="51"/>
      <c r="C530" s="15"/>
      <c r="D530" s="15"/>
      <c r="E530" s="15"/>
      <c r="F530" s="11" t="s">
        <v>40</v>
      </c>
      <c r="G530" s="53">
        <f t="shared" si="131"/>
        <v>0</v>
      </c>
      <c r="H530" s="53">
        <f t="shared" si="131"/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29"/>
      <c r="R530" s="50"/>
    </row>
    <row r="531" ht="15.6">
      <c r="A531" s="15"/>
      <c r="B531" s="51"/>
      <c r="C531" s="15"/>
      <c r="D531" s="15"/>
      <c r="E531" s="15"/>
      <c r="F531" s="11" t="s">
        <v>41</v>
      </c>
      <c r="G531" s="53">
        <f t="shared" si="131"/>
        <v>0</v>
      </c>
      <c r="H531" s="53">
        <f t="shared" si="131"/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29"/>
      <c r="R531" s="50"/>
    </row>
    <row r="532" ht="15.6">
      <c r="A532" s="16"/>
      <c r="B532" s="54"/>
      <c r="C532" s="16"/>
      <c r="D532" s="16"/>
      <c r="E532" s="16"/>
      <c r="F532" s="11" t="s">
        <v>42</v>
      </c>
      <c r="G532" s="53">
        <f t="shared" si="131"/>
        <v>0</v>
      </c>
      <c r="H532" s="53">
        <f t="shared" si="131"/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64"/>
      <c r="R532" s="50"/>
    </row>
    <row r="533" ht="15.75" customHeight="1">
      <c r="A533" s="12"/>
      <c r="B533" s="48" t="s">
        <v>103</v>
      </c>
      <c r="C533" s="12"/>
      <c r="D533" s="12"/>
      <c r="E533" s="12"/>
      <c r="F533" s="11" t="s">
        <v>27</v>
      </c>
      <c r="G533" s="53">
        <f>SUM(G534:G544)</f>
        <v>0</v>
      </c>
      <c r="H533" s="53">
        <f>SUM(H534:H544)</f>
        <v>0</v>
      </c>
      <c r="I533" s="53">
        <f t="shared" ref="I525:N581" si="132">SUM(I534:I544)</f>
        <v>0</v>
      </c>
      <c r="J533" s="53">
        <f t="shared" si="132"/>
        <v>0</v>
      </c>
      <c r="K533" s="53">
        <f t="shared" si="132"/>
        <v>0</v>
      </c>
      <c r="L533" s="53">
        <f t="shared" si="132"/>
        <v>0</v>
      </c>
      <c r="M533" s="53">
        <f t="shared" si="132"/>
        <v>0</v>
      </c>
      <c r="N533" s="53">
        <f t="shared" si="132"/>
        <v>0</v>
      </c>
      <c r="O533" s="53">
        <f>SUM(O534:O544)</f>
        <v>0</v>
      </c>
      <c r="P533" s="53">
        <f>SUM(P534:P544)</f>
        <v>0</v>
      </c>
      <c r="Q533" s="68"/>
      <c r="R533" s="50"/>
    </row>
    <row r="534" ht="15.75" customHeight="1">
      <c r="A534" s="15"/>
      <c r="B534" s="51"/>
      <c r="C534" s="15"/>
      <c r="D534" s="15"/>
      <c r="E534" s="15"/>
      <c r="F534" s="11" t="s">
        <v>30</v>
      </c>
      <c r="G534" s="53">
        <f t="shared" ref="G534:H544" si="133">I534+K534+M534+O534</f>
        <v>0</v>
      </c>
      <c r="H534" s="53">
        <f t="shared" si="133"/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26" t="s">
        <v>28</v>
      </c>
      <c r="R534" s="50"/>
    </row>
    <row r="535" ht="15.6">
      <c r="A535" s="15"/>
      <c r="B535" s="51"/>
      <c r="C535" s="15"/>
      <c r="D535" s="15"/>
      <c r="E535" s="15"/>
      <c r="F535" s="11" t="s">
        <v>32</v>
      </c>
      <c r="G535" s="53">
        <f t="shared" si="133"/>
        <v>0</v>
      </c>
      <c r="H535" s="53">
        <f t="shared" si="133"/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29"/>
      <c r="R535" s="50"/>
    </row>
    <row r="536" ht="15.6">
      <c r="A536" s="15"/>
      <c r="B536" s="51"/>
      <c r="C536" s="15"/>
      <c r="D536" s="15"/>
      <c r="E536" s="15"/>
      <c r="F536" s="11" t="s">
        <v>33</v>
      </c>
      <c r="G536" s="53">
        <f t="shared" si="133"/>
        <v>0</v>
      </c>
      <c r="H536" s="53">
        <f t="shared" si="133"/>
        <v>0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29"/>
      <c r="R536" s="50"/>
    </row>
    <row r="537" ht="15.6">
      <c r="A537" s="15"/>
      <c r="B537" s="51"/>
      <c r="C537" s="15"/>
      <c r="D537" s="15"/>
      <c r="E537" s="15"/>
      <c r="F537" s="11" t="s">
        <v>34</v>
      </c>
      <c r="G537" s="53">
        <f t="shared" si="133"/>
        <v>0</v>
      </c>
      <c r="H537" s="53">
        <f t="shared" si="133"/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29"/>
      <c r="R537" s="50"/>
    </row>
    <row r="538" ht="15.6">
      <c r="A538" s="15"/>
      <c r="B538" s="51"/>
      <c r="C538" s="15"/>
      <c r="D538" s="15"/>
      <c r="E538" s="15"/>
      <c r="F538" s="11" t="s">
        <v>35</v>
      </c>
      <c r="G538" s="53">
        <f t="shared" si="133"/>
        <v>0</v>
      </c>
      <c r="H538" s="53">
        <f t="shared" si="133"/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29"/>
      <c r="R538" s="50"/>
    </row>
    <row r="539" ht="27.75" customHeight="1">
      <c r="A539" s="15"/>
      <c r="B539" s="51"/>
      <c r="C539" s="15"/>
      <c r="D539" s="15"/>
      <c r="E539" s="15"/>
      <c r="F539" s="11" t="s">
        <v>36</v>
      </c>
      <c r="G539" s="53">
        <f t="shared" si="133"/>
        <v>0</v>
      </c>
      <c r="H539" s="53">
        <f t="shared" si="133"/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29"/>
      <c r="R539" s="50"/>
    </row>
    <row r="540" ht="33" customHeight="1">
      <c r="A540" s="15"/>
      <c r="B540" s="51"/>
      <c r="C540" s="15"/>
      <c r="D540" s="15"/>
      <c r="E540" s="15"/>
      <c r="F540" s="11" t="s">
        <v>37</v>
      </c>
      <c r="G540" s="53">
        <f t="shared" si="133"/>
        <v>0</v>
      </c>
      <c r="H540" s="53">
        <f t="shared" si="133"/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29"/>
      <c r="R540" s="50"/>
    </row>
    <row r="541" ht="28.5" customHeight="1">
      <c r="A541" s="15"/>
      <c r="B541" s="51"/>
      <c r="C541" s="15"/>
      <c r="D541" s="15"/>
      <c r="E541" s="15"/>
      <c r="F541" s="11" t="s">
        <v>39</v>
      </c>
      <c r="G541" s="53">
        <f t="shared" si="133"/>
        <v>0</v>
      </c>
      <c r="H541" s="53">
        <f t="shared" si="133"/>
        <v>0</v>
      </c>
      <c r="I541" s="53">
        <v>0</v>
      </c>
      <c r="J541" s="53">
        <v>0</v>
      </c>
      <c r="K541" s="53">
        <v>0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29"/>
      <c r="R541" s="50"/>
    </row>
    <row r="542" ht="15.6">
      <c r="A542" s="15"/>
      <c r="B542" s="51"/>
      <c r="C542" s="15"/>
      <c r="D542" s="15"/>
      <c r="E542" s="15"/>
      <c r="F542" s="11" t="s">
        <v>40</v>
      </c>
      <c r="G542" s="53">
        <f t="shared" si="133"/>
        <v>0</v>
      </c>
      <c r="H542" s="53">
        <f t="shared" si="133"/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29"/>
      <c r="R542" s="50"/>
    </row>
    <row r="543" ht="15.6">
      <c r="A543" s="15"/>
      <c r="B543" s="51"/>
      <c r="C543" s="15"/>
      <c r="D543" s="15"/>
      <c r="E543" s="15"/>
      <c r="F543" s="11" t="s">
        <v>41</v>
      </c>
      <c r="G543" s="53">
        <f t="shared" si="133"/>
        <v>0</v>
      </c>
      <c r="H543" s="53">
        <f t="shared" si="133"/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29"/>
      <c r="R543" s="50"/>
    </row>
    <row r="544" ht="15.6">
      <c r="A544" s="16"/>
      <c r="B544" s="54"/>
      <c r="C544" s="16"/>
      <c r="D544" s="16"/>
      <c r="E544" s="16"/>
      <c r="F544" s="11" t="s">
        <v>42</v>
      </c>
      <c r="G544" s="53">
        <f t="shared" si="133"/>
        <v>0</v>
      </c>
      <c r="H544" s="53">
        <f t="shared" si="133"/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64"/>
      <c r="R544" s="50"/>
    </row>
    <row r="545" ht="15.75" customHeight="1">
      <c r="A545" s="12"/>
      <c r="B545" s="48" t="s">
        <v>104</v>
      </c>
      <c r="C545" s="12"/>
      <c r="D545" s="12"/>
      <c r="E545" s="12"/>
      <c r="F545" s="11" t="s">
        <v>27</v>
      </c>
      <c r="G545" s="53">
        <f>SUM(G546:G556)</f>
        <v>0</v>
      </c>
      <c r="H545" s="53">
        <f>SUM(H546:H556)</f>
        <v>0</v>
      </c>
      <c r="I545" s="53">
        <f t="shared" si="132"/>
        <v>0</v>
      </c>
      <c r="J545" s="53">
        <f t="shared" si="132"/>
        <v>0</v>
      </c>
      <c r="K545" s="53">
        <f t="shared" si="132"/>
        <v>0</v>
      </c>
      <c r="L545" s="53">
        <f t="shared" si="132"/>
        <v>0</v>
      </c>
      <c r="M545" s="53">
        <f t="shared" si="132"/>
        <v>0</v>
      </c>
      <c r="N545" s="53">
        <f t="shared" si="132"/>
        <v>0</v>
      </c>
      <c r="O545" s="53">
        <f>SUM(O546:O556)</f>
        <v>0</v>
      </c>
      <c r="P545" s="53">
        <f>SUM(P546:P556)</f>
        <v>0</v>
      </c>
      <c r="Q545" s="68"/>
      <c r="R545" s="50"/>
    </row>
    <row r="546" ht="15.75" customHeight="1">
      <c r="A546" s="15"/>
      <c r="B546" s="51"/>
      <c r="C546" s="15"/>
      <c r="D546" s="15"/>
      <c r="E546" s="15"/>
      <c r="F546" s="11" t="s">
        <v>30</v>
      </c>
      <c r="G546" s="53">
        <f t="shared" ref="G546:H556" si="134">I546+K546+M546+O546</f>
        <v>0</v>
      </c>
      <c r="H546" s="53">
        <f t="shared" si="134"/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26" t="s">
        <v>28</v>
      </c>
      <c r="R546" s="50"/>
    </row>
    <row r="547" ht="15.6">
      <c r="A547" s="15"/>
      <c r="B547" s="51"/>
      <c r="C547" s="15"/>
      <c r="D547" s="15"/>
      <c r="E547" s="15"/>
      <c r="F547" s="11" t="s">
        <v>32</v>
      </c>
      <c r="G547" s="53">
        <f t="shared" si="134"/>
        <v>0</v>
      </c>
      <c r="H547" s="53">
        <f t="shared" si="134"/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29"/>
      <c r="R547" s="50"/>
    </row>
    <row r="548" ht="15.6">
      <c r="A548" s="15"/>
      <c r="B548" s="51"/>
      <c r="C548" s="15"/>
      <c r="D548" s="15"/>
      <c r="E548" s="15"/>
      <c r="F548" s="11" t="s">
        <v>33</v>
      </c>
      <c r="G548" s="53">
        <f t="shared" si="134"/>
        <v>0</v>
      </c>
      <c r="H548" s="53">
        <f t="shared" si="134"/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29"/>
      <c r="R548" s="50"/>
    </row>
    <row r="549" ht="15.6">
      <c r="A549" s="15"/>
      <c r="B549" s="51"/>
      <c r="C549" s="15"/>
      <c r="D549" s="15"/>
      <c r="E549" s="15"/>
      <c r="F549" s="11" t="s">
        <v>34</v>
      </c>
      <c r="G549" s="53">
        <f t="shared" si="134"/>
        <v>0</v>
      </c>
      <c r="H549" s="53">
        <f t="shared" si="134"/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29"/>
      <c r="R549" s="50"/>
    </row>
    <row r="550" ht="15.6">
      <c r="A550" s="15"/>
      <c r="B550" s="51"/>
      <c r="C550" s="15"/>
      <c r="D550" s="15"/>
      <c r="E550" s="15"/>
      <c r="F550" s="11" t="s">
        <v>35</v>
      </c>
      <c r="G550" s="53">
        <f t="shared" si="134"/>
        <v>0</v>
      </c>
      <c r="H550" s="53">
        <f t="shared" si="134"/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29"/>
      <c r="R550" s="50"/>
    </row>
    <row r="551" ht="15.6">
      <c r="A551" s="15"/>
      <c r="B551" s="51"/>
      <c r="C551" s="15"/>
      <c r="D551" s="15"/>
      <c r="E551" s="15"/>
      <c r="F551" s="11" t="s">
        <v>36</v>
      </c>
      <c r="G551" s="53">
        <f t="shared" si="134"/>
        <v>0</v>
      </c>
      <c r="H551" s="53">
        <f t="shared" si="134"/>
        <v>0</v>
      </c>
      <c r="I551" s="53">
        <v>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29"/>
      <c r="R551" s="50"/>
    </row>
    <row r="552" ht="15.6">
      <c r="A552" s="15"/>
      <c r="B552" s="51"/>
      <c r="C552" s="15"/>
      <c r="D552" s="15"/>
      <c r="E552" s="15"/>
      <c r="F552" s="11" t="s">
        <v>37</v>
      </c>
      <c r="G552" s="53">
        <f t="shared" si="134"/>
        <v>0</v>
      </c>
      <c r="H552" s="53">
        <f t="shared" si="134"/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29"/>
      <c r="R552" s="50"/>
    </row>
    <row r="553" ht="15.6">
      <c r="A553" s="15"/>
      <c r="B553" s="51"/>
      <c r="C553" s="15"/>
      <c r="D553" s="15"/>
      <c r="E553" s="15"/>
      <c r="F553" s="11" t="s">
        <v>39</v>
      </c>
      <c r="G553" s="53">
        <f t="shared" si="134"/>
        <v>0</v>
      </c>
      <c r="H553" s="53">
        <f t="shared" si="134"/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29"/>
      <c r="R553" s="50"/>
    </row>
    <row r="554" ht="15.6">
      <c r="A554" s="15"/>
      <c r="B554" s="51"/>
      <c r="C554" s="15"/>
      <c r="D554" s="15"/>
      <c r="E554" s="15"/>
      <c r="F554" s="11" t="s">
        <v>40</v>
      </c>
      <c r="G554" s="53">
        <f t="shared" si="134"/>
        <v>0</v>
      </c>
      <c r="H554" s="53">
        <f t="shared" si="134"/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0</v>
      </c>
      <c r="N554" s="53">
        <v>0</v>
      </c>
      <c r="O554" s="53">
        <v>0</v>
      </c>
      <c r="P554" s="53">
        <v>0</v>
      </c>
      <c r="Q554" s="29"/>
      <c r="R554" s="50"/>
    </row>
    <row r="555" ht="15.6">
      <c r="A555" s="15"/>
      <c r="B555" s="51"/>
      <c r="C555" s="15"/>
      <c r="D555" s="15"/>
      <c r="E555" s="15"/>
      <c r="F555" s="11" t="s">
        <v>41</v>
      </c>
      <c r="G555" s="53">
        <f t="shared" si="134"/>
        <v>0</v>
      </c>
      <c r="H555" s="53">
        <f t="shared" si="134"/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29"/>
      <c r="R555" s="50"/>
    </row>
    <row r="556" ht="15.6">
      <c r="A556" s="16"/>
      <c r="B556" s="54"/>
      <c r="C556" s="16"/>
      <c r="D556" s="16"/>
      <c r="E556" s="16"/>
      <c r="F556" s="11" t="s">
        <v>42</v>
      </c>
      <c r="G556" s="53">
        <f t="shared" si="134"/>
        <v>0</v>
      </c>
      <c r="H556" s="53">
        <f t="shared" si="134"/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64"/>
      <c r="R556" s="50"/>
    </row>
    <row r="557" ht="15.75" customHeight="1">
      <c r="A557" s="12"/>
      <c r="B557" s="48" t="s">
        <v>105</v>
      </c>
      <c r="C557" s="12"/>
      <c r="D557" s="12"/>
      <c r="E557" s="12"/>
      <c r="F557" s="11" t="s">
        <v>27</v>
      </c>
      <c r="G557" s="53">
        <f>SUM(G558:G568)</f>
        <v>0</v>
      </c>
      <c r="H557" s="53">
        <f>SUM(H558:H568)</f>
        <v>0</v>
      </c>
      <c r="I557" s="53">
        <f t="shared" si="132"/>
        <v>0</v>
      </c>
      <c r="J557" s="53">
        <f t="shared" si="132"/>
        <v>0</v>
      </c>
      <c r="K557" s="53">
        <f t="shared" si="132"/>
        <v>0</v>
      </c>
      <c r="L557" s="53">
        <f t="shared" si="132"/>
        <v>0</v>
      </c>
      <c r="M557" s="53">
        <f t="shared" si="132"/>
        <v>0</v>
      </c>
      <c r="N557" s="53">
        <f t="shared" si="132"/>
        <v>0</v>
      </c>
      <c r="O557" s="53">
        <f>SUM(O558:O568)</f>
        <v>0</v>
      </c>
      <c r="P557" s="53">
        <f>SUM(P558:P568)</f>
        <v>0</v>
      </c>
      <c r="Q557" s="68"/>
      <c r="R557" s="50"/>
    </row>
    <row r="558" ht="15.75" customHeight="1">
      <c r="A558" s="15"/>
      <c r="B558" s="51"/>
      <c r="C558" s="15"/>
      <c r="D558" s="27"/>
      <c r="E558" s="15"/>
      <c r="F558" s="11" t="s">
        <v>30</v>
      </c>
      <c r="G558" s="53">
        <f t="shared" ref="G558:H568" si="135">I558+K558+M558+O558</f>
        <v>0</v>
      </c>
      <c r="H558" s="53">
        <f t="shared" si="135"/>
        <v>0</v>
      </c>
      <c r="I558" s="53">
        <v>0</v>
      </c>
      <c r="J558" s="53">
        <v>0</v>
      </c>
      <c r="K558" s="53">
        <v>0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26" t="s">
        <v>28</v>
      </c>
      <c r="R558" s="50"/>
    </row>
    <row r="559" ht="15.6">
      <c r="A559" s="15"/>
      <c r="B559" s="51"/>
      <c r="C559" s="15"/>
      <c r="D559" s="27"/>
      <c r="E559" s="15"/>
      <c r="F559" s="11" t="s">
        <v>32</v>
      </c>
      <c r="G559" s="53">
        <f t="shared" si="135"/>
        <v>0</v>
      </c>
      <c r="H559" s="53">
        <f t="shared" si="135"/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29"/>
      <c r="R559" s="50"/>
    </row>
    <row r="560" ht="15.6">
      <c r="A560" s="15"/>
      <c r="B560" s="51"/>
      <c r="C560" s="15"/>
      <c r="D560" s="27"/>
      <c r="E560" s="15"/>
      <c r="F560" s="11" t="s">
        <v>33</v>
      </c>
      <c r="G560" s="53">
        <f t="shared" si="135"/>
        <v>0</v>
      </c>
      <c r="H560" s="53">
        <f t="shared" si="135"/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29"/>
      <c r="R560" s="50"/>
    </row>
    <row r="561" ht="15.6">
      <c r="A561" s="15"/>
      <c r="B561" s="51"/>
      <c r="C561" s="15"/>
      <c r="D561" s="27"/>
      <c r="E561" s="15"/>
      <c r="F561" s="11" t="s">
        <v>34</v>
      </c>
      <c r="G561" s="53">
        <f t="shared" si="135"/>
        <v>0</v>
      </c>
      <c r="H561" s="53">
        <f t="shared" si="135"/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29"/>
      <c r="R561" s="50"/>
    </row>
    <row r="562" ht="15.6">
      <c r="A562" s="15"/>
      <c r="B562" s="51"/>
      <c r="C562" s="15"/>
      <c r="D562" s="27"/>
      <c r="E562" s="15"/>
      <c r="F562" s="11" t="s">
        <v>35</v>
      </c>
      <c r="G562" s="53">
        <f t="shared" si="135"/>
        <v>0</v>
      </c>
      <c r="H562" s="53">
        <f t="shared" si="135"/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29"/>
      <c r="R562" s="50"/>
    </row>
    <row r="563" ht="19.5" customHeight="1">
      <c r="A563" s="15"/>
      <c r="B563" s="51"/>
      <c r="C563" s="15"/>
      <c r="D563" s="27"/>
      <c r="E563" s="15"/>
      <c r="F563" s="11" t="s">
        <v>36</v>
      </c>
      <c r="G563" s="53">
        <f t="shared" si="135"/>
        <v>0</v>
      </c>
      <c r="H563" s="53">
        <f t="shared" si="135"/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0</v>
      </c>
      <c r="N563" s="53">
        <v>0</v>
      </c>
      <c r="O563" s="53">
        <v>0</v>
      </c>
      <c r="P563" s="53">
        <v>0</v>
      </c>
      <c r="Q563" s="29"/>
      <c r="R563" s="50"/>
    </row>
    <row r="564" ht="22.5" customHeight="1">
      <c r="A564" s="15"/>
      <c r="B564" s="51"/>
      <c r="C564" s="15"/>
      <c r="D564" s="27"/>
      <c r="E564" s="15"/>
      <c r="F564" s="11" t="s">
        <v>37</v>
      </c>
      <c r="G564" s="53">
        <f t="shared" si="135"/>
        <v>0</v>
      </c>
      <c r="H564" s="53">
        <f t="shared" si="135"/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29"/>
      <c r="R564" s="50"/>
    </row>
    <row r="565" ht="17.25" customHeight="1">
      <c r="A565" s="15"/>
      <c r="B565" s="51"/>
      <c r="C565" s="15"/>
      <c r="D565" s="27"/>
      <c r="E565" s="15"/>
      <c r="F565" s="11" t="s">
        <v>39</v>
      </c>
      <c r="G565" s="53">
        <f t="shared" si="135"/>
        <v>0</v>
      </c>
      <c r="H565" s="53">
        <f t="shared" si="135"/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29"/>
      <c r="R565" s="50"/>
    </row>
    <row r="566" ht="15" customHeight="1">
      <c r="A566" s="15"/>
      <c r="B566" s="51"/>
      <c r="C566" s="15"/>
      <c r="D566" s="27"/>
      <c r="E566" s="15"/>
      <c r="F566" s="11" t="s">
        <v>40</v>
      </c>
      <c r="G566" s="53">
        <f t="shared" si="135"/>
        <v>0</v>
      </c>
      <c r="H566" s="53">
        <f t="shared" si="135"/>
        <v>0</v>
      </c>
      <c r="I566" s="53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29"/>
      <c r="R566" s="50"/>
    </row>
    <row r="567" ht="17.25" customHeight="1">
      <c r="A567" s="15"/>
      <c r="B567" s="51"/>
      <c r="C567" s="15"/>
      <c r="D567" s="27"/>
      <c r="E567" s="15"/>
      <c r="F567" s="11" t="s">
        <v>41</v>
      </c>
      <c r="G567" s="53">
        <f t="shared" si="135"/>
        <v>0</v>
      </c>
      <c r="H567" s="53">
        <f t="shared" si="135"/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29"/>
      <c r="R567" s="50"/>
    </row>
    <row r="568" ht="15.6">
      <c r="A568" s="16"/>
      <c r="B568" s="54"/>
      <c r="C568" s="16"/>
      <c r="D568" s="31"/>
      <c r="E568" s="16"/>
      <c r="F568" s="11" t="s">
        <v>42</v>
      </c>
      <c r="G568" s="53">
        <f t="shared" si="135"/>
        <v>0</v>
      </c>
      <c r="H568" s="53">
        <f t="shared" si="135"/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64"/>
      <c r="R568" s="50"/>
    </row>
    <row r="569" ht="15.75" customHeight="1">
      <c r="A569" s="12"/>
      <c r="B569" s="48" t="s">
        <v>106</v>
      </c>
      <c r="C569" s="12"/>
      <c r="D569" s="12"/>
      <c r="E569" s="12"/>
      <c r="F569" s="11" t="s">
        <v>27</v>
      </c>
      <c r="G569" s="53">
        <f>SUM(G570:G580)</f>
        <v>0</v>
      </c>
      <c r="H569" s="53">
        <f>SUM(H570:H580)</f>
        <v>0</v>
      </c>
      <c r="I569" s="53">
        <f t="shared" si="132"/>
        <v>0</v>
      </c>
      <c r="J569" s="53">
        <f t="shared" si="132"/>
        <v>0</v>
      </c>
      <c r="K569" s="53">
        <f t="shared" si="132"/>
        <v>0</v>
      </c>
      <c r="L569" s="53">
        <f t="shared" si="132"/>
        <v>0</v>
      </c>
      <c r="M569" s="53">
        <f t="shared" si="132"/>
        <v>0</v>
      </c>
      <c r="N569" s="53">
        <f t="shared" si="132"/>
        <v>0</v>
      </c>
      <c r="O569" s="53">
        <f>SUM(O570:O580)</f>
        <v>0</v>
      </c>
      <c r="P569" s="53">
        <f>SUM(P570:P580)</f>
        <v>0</v>
      </c>
      <c r="Q569" s="68"/>
      <c r="R569" s="50"/>
    </row>
    <row r="570" ht="15.75" customHeight="1">
      <c r="A570" s="15"/>
      <c r="B570" s="51"/>
      <c r="C570" s="15"/>
      <c r="D570" s="15"/>
      <c r="E570" s="15"/>
      <c r="F570" s="11" t="s">
        <v>30</v>
      </c>
      <c r="G570" s="53">
        <f t="shared" ref="G570:H580" si="136">I570+K570+M570+O570</f>
        <v>0</v>
      </c>
      <c r="H570" s="53">
        <f t="shared" si="136"/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0</v>
      </c>
      <c r="N570" s="53">
        <v>0</v>
      </c>
      <c r="O570" s="53">
        <v>0</v>
      </c>
      <c r="P570" s="53">
        <v>0</v>
      </c>
      <c r="Q570" s="26" t="s">
        <v>28</v>
      </c>
      <c r="R570" s="50"/>
    </row>
    <row r="571" ht="15.6">
      <c r="A571" s="15"/>
      <c r="B571" s="51"/>
      <c r="C571" s="15"/>
      <c r="D571" s="15"/>
      <c r="E571" s="15"/>
      <c r="F571" s="11" t="s">
        <v>32</v>
      </c>
      <c r="G571" s="53">
        <f t="shared" si="136"/>
        <v>0</v>
      </c>
      <c r="H571" s="53">
        <f t="shared" si="136"/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29"/>
      <c r="R571" s="50"/>
    </row>
    <row r="572" ht="15.6">
      <c r="A572" s="15"/>
      <c r="B572" s="51"/>
      <c r="C572" s="15"/>
      <c r="D572" s="15"/>
      <c r="E572" s="15"/>
      <c r="F572" s="11" t="s">
        <v>33</v>
      </c>
      <c r="G572" s="53">
        <f t="shared" si="136"/>
        <v>0</v>
      </c>
      <c r="H572" s="53">
        <f t="shared" si="136"/>
        <v>0</v>
      </c>
      <c r="I572" s="53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29"/>
      <c r="R572" s="50"/>
    </row>
    <row r="573" ht="15.6">
      <c r="A573" s="15"/>
      <c r="B573" s="51"/>
      <c r="C573" s="15"/>
      <c r="D573" s="15"/>
      <c r="E573" s="15"/>
      <c r="F573" s="11" t="s">
        <v>34</v>
      </c>
      <c r="G573" s="53">
        <f t="shared" si="136"/>
        <v>0</v>
      </c>
      <c r="H573" s="53">
        <f t="shared" si="136"/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29"/>
      <c r="R573" s="50"/>
    </row>
    <row r="574" ht="15.6">
      <c r="A574" s="15"/>
      <c r="B574" s="51"/>
      <c r="C574" s="15"/>
      <c r="D574" s="15"/>
      <c r="E574" s="15"/>
      <c r="F574" s="11" t="s">
        <v>35</v>
      </c>
      <c r="G574" s="53">
        <f t="shared" si="136"/>
        <v>0</v>
      </c>
      <c r="H574" s="53">
        <f t="shared" si="136"/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29"/>
      <c r="R574" s="50"/>
    </row>
    <row r="575" ht="15.6">
      <c r="A575" s="15"/>
      <c r="B575" s="51"/>
      <c r="C575" s="15"/>
      <c r="D575" s="15"/>
      <c r="E575" s="15"/>
      <c r="F575" s="11" t="s">
        <v>36</v>
      </c>
      <c r="G575" s="53">
        <f t="shared" si="136"/>
        <v>0</v>
      </c>
      <c r="H575" s="53">
        <f t="shared" si="136"/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29"/>
      <c r="R575" s="50"/>
    </row>
    <row r="576" ht="15.6">
      <c r="A576" s="15"/>
      <c r="B576" s="51"/>
      <c r="C576" s="15"/>
      <c r="D576" s="15"/>
      <c r="E576" s="15"/>
      <c r="F576" s="11" t="s">
        <v>37</v>
      </c>
      <c r="G576" s="53">
        <f t="shared" si="136"/>
        <v>0</v>
      </c>
      <c r="H576" s="53">
        <f t="shared" si="136"/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0</v>
      </c>
      <c r="P576" s="53">
        <v>0</v>
      </c>
      <c r="Q576" s="29"/>
      <c r="R576" s="50"/>
    </row>
    <row r="577" ht="15.6">
      <c r="A577" s="15"/>
      <c r="B577" s="51"/>
      <c r="C577" s="15"/>
      <c r="D577" s="15"/>
      <c r="E577" s="15"/>
      <c r="F577" s="11" t="s">
        <v>39</v>
      </c>
      <c r="G577" s="53">
        <f t="shared" si="136"/>
        <v>0</v>
      </c>
      <c r="H577" s="53">
        <f t="shared" si="136"/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29"/>
      <c r="R577" s="50"/>
    </row>
    <row r="578" ht="15.6">
      <c r="A578" s="15"/>
      <c r="B578" s="51"/>
      <c r="C578" s="15"/>
      <c r="D578" s="15"/>
      <c r="E578" s="15"/>
      <c r="F578" s="11" t="s">
        <v>40</v>
      </c>
      <c r="G578" s="53">
        <f t="shared" si="136"/>
        <v>0</v>
      </c>
      <c r="H578" s="53">
        <f t="shared" si="136"/>
        <v>0</v>
      </c>
      <c r="I578" s="53">
        <v>0</v>
      </c>
      <c r="J578" s="53">
        <v>0</v>
      </c>
      <c r="K578" s="53">
        <v>0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29"/>
      <c r="R578" s="50"/>
    </row>
    <row r="579" ht="15.6">
      <c r="A579" s="15"/>
      <c r="B579" s="51"/>
      <c r="C579" s="15"/>
      <c r="D579" s="15"/>
      <c r="E579" s="15"/>
      <c r="F579" s="11" t="s">
        <v>41</v>
      </c>
      <c r="G579" s="53">
        <f t="shared" si="136"/>
        <v>0</v>
      </c>
      <c r="H579" s="53">
        <f t="shared" si="136"/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Q579" s="29"/>
      <c r="R579" s="50"/>
    </row>
    <row r="580" ht="15.6">
      <c r="A580" s="16"/>
      <c r="B580" s="54"/>
      <c r="C580" s="16"/>
      <c r="D580" s="16"/>
      <c r="E580" s="16"/>
      <c r="F580" s="11" t="s">
        <v>42</v>
      </c>
      <c r="G580" s="53">
        <f t="shared" si="136"/>
        <v>0</v>
      </c>
      <c r="H580" s="53">
        <f t="shared" si="136"/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64"/>
      <c r="R580" s="50"/>
    </row>
    <row r="581" ht="15.75" customHeight="1">
      <c r="A581" s="12"/>
      <c r="B581" s="12" t="s">
        <v>107</v>
      </c>
      <c r="C581" s="12"/>
      <c r="D581" s="12"/>
      <c r="E581" s="12"/>
      <c r="F581" s="11" t="s">
        <v>27</v>
      </c>
      <c r="G581" s="53">
        <f>SUM(G582:G592)</f>
        <v>0</v>
      </c>
      <c r="H581" s="53">
        <f>SUM(H582:H592)</f>
        <v>0</v>
      </c>
      <c r="I581" s="53">
        <f t="shared" si="132"/>
        <v>0</v>
      </c>
      <c r="J581" s="53">
        <f t="shared" si="132"/>
        <v>0</v>
      </c>
      <c r="K581" s="53">
        <f t="shared" si="132"/>
        <v>0</v>
      </c>
      <c r="L581" s="53">
        <f t="shared" si="132"/>
        <v>0</v>
      </c>
      <c r="M581" s="53">
        <f t="shared" si="132"/>
        <v>0</v>
      </c>
      <c r="N581" s="53">
        <f t="shared" si="132"/>
        <v>0</v>
      </c>
      <c r="O581" s="53">
        <f>SUM(O582:O592)</f>
        <v>0</v>
      </c>
      <c r="P581" s="53">
        <f>SUM(P582:P592)</f>
        <v>0</v>
      </c>
      <c r="Q581" s="68"/>
      <c r="R581" s="50"/>
    </row>
    <row r="582" ht="15.75" customHeight="1">
      <c r="A582" s="15"/>
      <c r="B582" s="15"/>
      <c r="C582" s="15"/>
      <c r="D582" s="15"/>
      <c r="E582" s="15"/>
      <c r="F582" s="11" t="s">
        <v>30</v>
      </c>
      <c r="G582" s="53">
        <f t="shared" ref="G582:H592" si="137">I582+K582+M582+O582</f>
        <v>0</v>
      </c>
      <c r="H582" s="53">
        <f t="shared" si="137"/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26" t="s">
        <v>28</v>
      </c>
      <c r="R582" s="50"/>
    </row>
    <row r="583" ht="15.6">
      <c r="A583" s="15"/>
      <c r="B583" s="15"/>
      <c r="C583" s="15"/>
      <c r="D583" s="15"/>
      <c r="E583" s="15"/>
      <c r="F583" s="11" t="s">
        <v>32</v>
      </c>
      <c r="G583" s="53">
        <f t="shared" si="137"/>
        <v>0</v>
      </c>
      <c r="H583" s="53">
        <f t="shared" si="137"/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29"/>
      <c r="R583" s="50"/>
    </row>
    <row r="584" ht="15.6">
      <c r="A584" s="15"/>
      <c r="B584" s="15"/>
      <c r="C584" s="15"/>
      <c r="D584" s="15"/>
      <c r="E584" s="15"/>
      <c r="F584" s="11" t="s">
        <v>33</v>
      </c>
      <c r="G584" s="53">
        <f t="shared" si="137"/>
        <v>0</v>
      </c>
      <c r="H584" s="53">
        <f t="shared" si="137"/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29"/>
      <c r="R584" s="50"/>
    </row>
    <row r="585" ht="15.6">
      <c r="A585" s="15"/>
      <c r="B585" s="15"/>
      <c r="C585" s="15"/>
      <c r="D585" s="15"/>
      <c r="E585" s="15"/>
      <c r="F585" s="11" t="s">
        <v>34</v>
      </c>
      <c r="G585" s="53">
        <f t="shared" si="137"/>
        <v>0</v>
      </c>
      <c r="H585" s="53">
        <f t="shared" si="137"/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29"/>
      <c r="R585" s="50"/>
    </row>
    <row r="586" ht="19.5" customHeight="1">
      <c r="A586" s="15"/>
      <c r="B586" s="15"/>
      <c r="C586" s="15"/>
      <c r="D586" s="15"/>
      <c r="E586" s="15"/>
      <c r="F586" s="11" t="s">
        <v>35</v>
      </c>
      <c r="G586" s="53">
        <f t="shared" si="137"/>
        <v>0</v>
      </c>
      <c r="H586" s="53">
        <f t="shared" si="137"/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29"/>
      <c r="R586" s="50"/>
    </row>
    <row r="587" ht="20.25" customHeight="1">
      <c r="A587" s="15"/>
      <c r="B587" s="15"/>
      <c r="C587" s="15"/>
      <c r="D587" s="15"/>
      <c r="E587" s="15"/>
      <c r="F587" s="11" t="s">
        <v>36</v>
      </c>
      <c r="G587" s="53">
        <f t="shared" si="137"/>
        <v>0</v>
      </c>
      <c r="H587" s="53">
        <f t="shared" si="137"/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29"/>
      <c r="R587" s="50"/>
    </row>
    <row r="588" ht="19.5" customHeight="1">
      <c r="A588" s="15"/>
      <c r="B588" s="15"/>
      <c r="C588" s="15"/>
      <c r="D588" s="15"/>
      <c r="E588" s="15"/>
      <c r="F588" s="11" t="s">
        <v>37</v>
      </c>
      <c r="G588" s="53">
        <f t="shared" si="137"/>
        <v>0</v>
      </c>
      <c r="H588" s="53">
        <f t="shared" si="137"/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29"/>
      <c r="R588" s="50"/>
    </row>
    <row r="589" ht="16.5" customHeight="1">
      <c r="A589" s="15"/>
      <c r="B589" s="15"/>
      <c r="C589" s="15"/>
      <c r="D589" s="15"/>
      <c r="E589" s="15"/>
      <c r="F589" s="11" t="s">
        <v>39</v>
      </c>
      <c r="G589" s="53">
        <f t="shared" si="137"/>
        <v>0</v>
      </c>
      <c r="H589" s="53">
        <f t="shared" si="137"/>
        <v>0</v>
      </c>
      <c r="I589" s="53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29"/>
      <c r="R589" s="50"/>
    </row>
    <row r="590" ht="18.75" customHeight="1">
      <c r="A590" s="15"/>
      <c r="B590" s="15"/>
      <c r="C590" s="15"/>
      <c r="D590" s="15"/>
      <c r="E590" s="15"/>
      <c r="F590" s="11" t="s">
        <v>40</v>
      </c>
      <c r="G590" s="53">
        <f t="shared" si="137"/>
        <v>0</v>
      </c>
      <c r="H590" s="53">
        <f t="shared" si="137"/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29"/>
      <c r="R590" s="50"/>
    </row>
    <row r="591" ht="15.6">
      <c r="A591" s="15"/>
      <c r="B591" s="15"/>
      <c r="C591" s="15"/>
      <c r="D591" s="15"/>
      <c r="E591" s="15"/>
      <c r="F591" s="11" t="s">
        <v>41</v>
      </c>
      <c r="G591" s="53">
        <f t="shared" si="137"/>
        <v>0</v>
      </c>
      <c r="H591" s="53">
        <f t="shared" si="137"/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Q591" s="29"/>
      <c r="R591" s="50"/>
    </row>
    <row r="592" ht="15.6">
      <c r="A592" s="16"/>
      <c r="B592" s="16"/>
      <c r="C592" s="16"/>
      <c r="D592" s="16"/>
      <c r="E592" s="16"/>
      <c r="F592" s="11" t="s">
        <v>42</v>
      </c>
      <c r="G592" s="53">
        <f t="shared" si="137"/>
        <v>0</v>
      </c>
      <c r="H592" s="53">
        <f t="shared" si="137"/>
        <v>0</v>
      </c>
      <c r="I592" s="53">
        <v>0</v>
      </c>
      <c r="J592" s="53">
        <v>0</v>
      </c>
      <c r="K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Q592" s="64"/>
      <c r="R592" s="50"/>
    </row>
    <row r="593" ht="15.75" customHeight="1">
      <c r="A593" s="11"/>
      <c r="B593" s="48" t="s">
        <v>108</v>
      </c>
      <c r="C593" s="12"/>
      <c r="D593" s="11" t="s">
        <v>69</v>
      </c>
      <c r="E593" s="11" t="s">
        <v>79</v>
      </c>
      <c r="F593" s="11" t="s">
        <v>27</v>
      </c>
      <c r="G593" s="53">
        <f t="shared" ref="G593:P593" si="138">SUM(G594:G604)</f>
        <v>33969.900000000001</v>
      </c>
      <c r="H593" s="53">
        <f t="shared" si="138"/>
        <v>0</v>
      </c>
      <c r="I593" s="53">
        <f t="shared" si="138"/>
        <v>33969.900000000001</v>
      </c>
      <c r="J593" s="53">
        <f t="shared" si="138"/>
        <v>0</v>
      </c>
      <c r="K593" s="53">
        <f t="shared" si="138"/>
        <v>0</v>
      </c>
      <c r="L593" s="53">
        <f t="shared" si="138"/>
        <v>0</v>
      </c>
      <c r="M593" s="53">
        <f t="shared" si="138"/>
        <v>0</v>
      </c>
      <c r="N593" s="53">
        <f t="shared" si="138"/>
        <v>0</v>
      </c>
      <c r="O593" s="53">
        <f t="shared" si="138"/>
        <v>0</v>
      </c>
      <c r="P593" s="53">
        <f t="shared" si="138"/>
        <v>0</v>
      </c>
      <c r="Q593" s="68"/>
      <c r="R593" s="50"/>
    </row>
    <row r="594" ht="15.6">
      <c r="A594" s="11"/>
      <c r="B594" s="51"/>
      <c r="C594" s="15"/>
      <c r="D594" s="11"/>
      <c r="E594" s="11"/>
      <c r="F594" s="11" t="s">
        <v>30</v>
      </c>
      <c r="G594" s="53">
        <f t="shared" ref="G594:H616" si="139">I594+K594+M594+O594</f>
        <v>0</v>
      </c>
      <c r="H594" s="53">
        <f t="shared" si="139"/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26" t="s">
        <v>28</v>
      </c>
      <c r="R594" s="50"/>
    </row>
    <row r="595" ht="15.6">
      <c r="A595" s="11"/>
      <c r="B595" s="51"/>
      <c r="C595" s="15"/>
      <c r="D595" s="11"/>
      <c r="E595" s="11"/>
      <c r="F595" s="11" t="s">
        <v>32</v>
      </c>
      <c r="G595" s="53">
        <f t="shared" si="139"/>
        <v>0</v>
      </c>
      <c r="H595" s="53">
        <f t="shared" si="139"/>
        <v>0</v>
      </c>
      <c r="I595" s="53">
        <v>0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29"/>
      <c r="R595" s="50"/>
    </row>
    <row r="596" ht="15.6">
      <c r="A596" s="11"/>
      <c r="B596" s="51"/>
      <c r="C596" s="15"/>
      <c r="D596" s="11"/>
      <c r="E596" s="11"/>
      <c r="F596" s="11" t="s">
        <v>33</v>
      </c>
      <c r="G596" s="53">
        <f t="shared" si="139"/>
        <v>0</v>
      </c>
      <c r="H596" s="53">
        <f t="shared" si="139"/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29"/>
      <c r="R596" s="50"/>
    </row>
    <row r="597" ht="15.6">
      <c r="A597" s="11"/>
      <c r="B597" s="51"/>
      <c r="C597" s="15"/>
      <c r="D597" s="11"/>
      <c r="E597" s="11"/>
      <c r="F597" s="11" t="s">
        <v>34</v>
      </c>
      <c r="G597" s="53">
        <f t="shared" si="139"/>
        <v>0</v>
      </c>
      <c r="H597" s="53">
        <f t="shared" si="139"/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29"/>
      <c r="R597" s="50"/>
    </row>
    <row r="598" ht="15.6">
      <c r="A598" s="11"/>
      <c r="B598" s="51"/>
      <c r="C598" s="15"/>
      <c r="D598" s="11"/>
      <c r="E598" s="11"/>
      <c r="F598" s="11" t="s">
        <v>35</v>
      </c>
      <c r="G598" s="53">
        <f t="shared" si="139"/>
        <v>0</v>
      </c>
      <c r="H598" s="53">
        <f t="shared" si="139"/>
        <v>0</v>
      </c>
      <c r="I598" s="53">
        <v>0</v>
      </c>
      <c r="J598" s="53">
        <v>0</v>
      </c>
      <c r="K598" s="53">
        <v>0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29"/>
      <c r="R598" s="50"/>
    </row>
    <row r="599" ht="15.6">
      <c r="A599" s="11"/>
      <c r="B599" s="51"/>
      <c r="C599" s="15"/>
      <c r="D599" s="11"/>
      <c r="E599" s="11"/>
      <c r="F599" s="11" t="s">
        <v>36</v>
      </c>
      <c r="G599" s="53">
        <f t="shared" si="139"/>
        <v>0</v>
      </c>
      <c r="H599" s="53">
        <f t="shared" si="139"/>
        <v>0</v>
      </c>
      <c r="I599" s="53">
        <v>0</v>
      </c>
      <c r="J599" s="53">
        <v>0</v>
      </c>
      <c r="K599" s="53">
        <v>0</v>
      </c>
      <c r="L599" s="53">
        <v>0</v>
      </c>
      <c r="M599" s="53">
        <v>0</v>
      </c>
      <c r="N599" s="53">
        <v>0</v>
      </c>
      <c r="O599" s="53">
        <v>0</v>
      </c>
      <c r="P599" s="53">
        <v>0</v>
      </c>
      <c r="Q599" s="29"/>
      <c r="R599" s="50"/>
    </row>
    <row r="600" ht="15.6">
      <c r="A600" s="11"/>
      <c r="B600" s="51"/>
      <c r="C600" s="15"/>
      <c r="D600" s="11"/>
      <c r="E600" s="11"/>
      <c r="F600" s="11" t="s">
        <v>37</v>
      </c>
      <c r="G600" s="53">
        <f t="shared" si="139"/>
        <v>0</v>
      </c>
      <c r="H600" s="53">
        <f t="shared" si="139"/>
        <v>0</v>
      </c>
      <c r="I600" s="53">
        <v>0</v>
      </c>
      <c r="J600" s="53">
        <v>0</v>
      </c>
      <c r="K600" s="53">
        <v>0</v>
      </c>
      <c r="L600" s="53">
        <v>0</v>
      </c>
      <c r="M600" s="53">
        <v>0</v>
      </c>
      <c r="N600" s="53">
        <v>0</v>
      </c>
      <c r="O600" s="53">
        <v>0</v>
      </c>
      <c r="P600" s="53">
        <v>0</v>
      </c>
      <c r="Q600" s="29"/>
      <c r="R600" s="50"/>
    </row>
    <row r="601" ht="15.6">
      <c r="A601" s="11"/>
      <c r="B601" s="51"/>
      <c r="C601" s="15"/>
      <c r="D601" s="11"/>
      <c r="E601" s="11"/>
      <c r="F601" s="11" t="s">
        <v>39</v>
      </c>
      <c r="G601" s="53">
        <f t="shared" si="139"/>
        <v>0</v>
      </c>
      <c r="H601" s="53">
        <f t="shared" si="139"/>
        <v>0</v>
      </c>
      <c r="I601" s="53">
        <v>0</v>
      </c>
      <c r="J601" s="53">
        <v>0</v>
      </c>
      <c r="K601" s="53">
        <v>0</v>
      </c>
      <c r="L601" s="53">
        <v>0</v>
      </c>
      <c r="M601" s="53">
        <v>0</v>
      </c>
      <c r="N601" s="53">
        <v>0</v>
      </c>
      <c r="O601" s="53">
        <v>0</v>
      </c>
      <c r="P601" s="53">
        <v>0</v>
      </c>
      <c r="Q601" s="29"/>
      <c r="R601" s="50"/>
    </row>
    <row r="602" ht="15.6">
      <c r="A602" s="11"/>
      <c r="B602" s="51"/>
      <c r="C602" s="15"/>
      <c r="D602" s="11"/>
      <c r="E602" s="11"/>
      <c r="F602" s="11" t="s">
        <v>40</v>
      </c>
      <c r="G602" s="53">
        <f t="shared" si="139"/>
        <v>0</v>
      </c>
      <c r="H602" s="53">
        <f t="shared" si="139"/>
        <v>0</v>
      </c>
      <c r="I602" s="53">
        <v>0</v>
      </c>
      <c r="J602" s="53">
        <v>0</v>
      </c>
      <c r="K602" s="53">
        <v>0</v>
      </c>
      <c r="L602" s="53">
        <v>0</v>
      </c>
      <c r="M602" s="53">
        <v>0</v>
      </c>
      <c r="N602" s="53">
        <v>0</v>
      </c>
      <c r="O602" s="53">
        <v>0</v>
      </c>
      <c r="P602" s="53">
        <v>0</v>
      </c>
      <c r="Q602" s="29"/>
      <c r="R602" s="50"/>
    </row>
    <row r="603" ht="15.6">
      <c r="A603" s="11"/>
      <c r="B603" s="51"/>
      <c r="C603" s="15"/>
      <c r="D603" s="11"/>
      <c r="E603" s="11"/>
      <c r="F603" s="11" t="s">
        <v>41</v>
      </c>
      <c r="G603" s="53">
        <f t="shared" si="139"/>
        <v>1546.9000000000001</v>
      </c>
      <c r="H603" s="53">
        <f t="shared" si="139"/>
        <v>0</v>
      </c>
      <c r="I603" s="53">
        <v>1546.9000000000001</v>
      </c>
      <c r="J603" s="53">
        <v>0</v>
      </c>
      <c r="K603" s="53">
        <v>0</v>
      </c>
      <c r="L603" s="53">
        <v>0</v>
      </c>
      <c r="M603" s="53">
        <v>0</v>
      </c>
      <c r="N603" s="53">
        <v>0</v>
      </c>
      <c r="O603" s="53">
        <v>0</v>
      </c>
      <c r="P603" s="53">
        <v>0</v>
      </c>
      <c r="Q603" s="29"/>
      <c r="R603" s="50"/>
    </row>
    <row r="604" ht="15.6">
      <c r="A604" s="11"/>
      <c r="B604" s="54"/>
      <c r="C604" s="16"/>
      <c r="D604" s="11"/>
      <c r="E604" s="11"/>
      <c r="F604" s="11" t="s">
        <v>42</v>
      </c>
      <c r="G604" s="53">
        <f t="shared" si="139"/>
        <v>32423</v>
      </c>
      <c r="H604" s="53">
        <f t="shared" si="139"/>
        <v>0</v>
      </c>
      <c r="I604" s="53">
        <v>32423</v>
      </c>
      <c r="J604" s="53">
        <v>0</v>
      </c>
      <c r="K604" s="53">
        <v>0</v>
      </c>
      <c r="L604" s="53">
        <v>0</v>
      </c>
      <c r="M604" s="53">
        <v>0</v>
      </c>
      <c r="N604" s="53">
        <v>0</v>
      </c>
      <c r="O604" s="53">
        <v>0</v>
      </c>
      <c r="P604" s="53">
        <v>0</v>
      </c>
      <c r="Q604" s="64"/>
      <c r="R604" s="50"/>
    </row>
    <row r="605" ht="15.75" customHeight="1">
      <c r="A605" s="12"/>
      <c r="B605" s="48" t="s">
        <v>109</v>
      </c>
      <c r="C605" s="12"/>
      <c r="D605" s="12"/>
      <c r="E605" s="12"/>
      <c r="F605" s="11" t="s">
        <v>27</v>
      </c>
      <c r="G605" s="53">
        <f t="shared" si="139"/>
        <v>0</v>
      </c>
      <c r="H605" s="53">
        <f>SUM(H606:H616)</f>
        <v>0</v>
      </c>
      <c r="I605" s="53">
        <f t="shared" ref="I605:N668" si="140">SUM(I606:I616)</f>
        <v>0</v>
      </c>
      <c r="J605" s="53">
        <f t="shared" si="140"/>
        <v>0</v>
      </c>
      <c r="K605" s="53">
        <f t="shared" si="140"/>
        <v>0</v>
      </c>
      <c r="L605" s="53">
        <f t="shared" si="140"/>
        <v>0</v>
      </c>
      <c r="M605" s="53">
        <f t="shared" si="140"/>
        <v>0</v>
      </c>
      <c r="N605" s="53">
        <f t="shared" si="140"/>
        <v>0</v>
      </c>
      <c r="O605" s="53">
        <f>SUM(O606:O616)</f>
        <v>0</v>
      </c>
      <c r="P605" s="53">
        <f>SUM(P606:P616)</f>
        <v>0</v>
      </c>
      <c r="Q605" s="68"/>
      <c r="R605" s="50"/>
    </row>
    <row r="606" ht="15.75" customHeight="1">
      <c r="A606" s="15"/>
      <c r="B606" s="51"/>
      <c r="C606" s="15"/>
      <c r="D606" s="15"/>
      <c r="E606" s="15"/>
      <c r="F606" s="11" t="s">
        <v>30</v>
      </c>
      <c r="G606" s="53">
        <f t="shared" si="139"/>
        <v>0</v>
      </c>
      <c r="H606" s="53">
        <f t="shared" ref="H606:H616" si="141">J606+L606+N606+P606</f>
        <v>0</v>
      </c>
      <c r="I606" s="53">
        <v>0</v>
      </c>
      <c r="J606" s="53">
        <v>0</v>
      </c>
      <c r="K606" s="53">
        <v>0</v>
      </c>
      <c r="L606" s="53">
        <v>0</v>
      </c>
      <c r="M606" s="53">
        <v>0</v>
      </c>
      <c r="N606" s="53">
        <v>0</v>
      </c>
      <c r="O606" s="53">
        <v>0</v>
      </c>
      <c r="P606" s="53">
        <v>0</v>
      </c>
      <c r="Q606" s="26" t="s">
        <v>28</v>
      </c>
      <c r="R606" s="50"/>
    </row>
    <row r="607" ht="15.6">
      <c r="A607" s="15"/>
      <c r="B607" s="51"/>
      <c r="C607" s="15"/>
      <c r="D607" s="15"/>
      <c r="E607" s="15"/>
      <c r="F607" s="11" t="s">
        <v>32</v>
      </c>
      <c r="G607" s="53">
        <f t="shared" si="139"/>
        <v>0</v>
      </c>
      <c r="H607" s="53">
        <f t="shared" si="141"/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0</v>
      </c>
      <c r="P607" s="53">
        <v>0</v>
      </c>
      <c r="Q607" s="29"/>
      <c r="R607" s="50"/>
    </row>
    <row r="608" ht="15.6">
      <c r="A608" s="15"/>
      <c r="B608" s="51"/>
      <c r="C608" s="15"/>
      <c r="D608" s="15"/>
      <c r="E608" s="15"/>
      <c r="F608" s="11" t="s">
        <v>33</v>
      </c>
      <c r="G608" s="53">
        <f t="shared" si="139"/>
        <v>0</v>
      </c>
      <c r="H608" s="53">
        <f t="shared" si="141"/>
        <v>0</v>
      </c>
      <c r="I608" s="53">
        <v>0</v>
      </c>
      <c r="J608" s="53">
        <v>0</v>
      </c>
      <c r="K608" s="53">
        <v>0</v>
      </c>
      <c r="L608" s="53">
        <v>0</v>
      </c>
      <c r="M608" s="53">
        <v>0</v>
      </c>
      <c r="N608" s="53">
        <v>0</v>
      </c>
      <c r="O608" s="53">
        <v>0</v>
      </c>
      <c r="P608" s="53">
        <v>0</v>
      </c>
      <c r="Q608" s="29"/>
      <c r="R608" s="50"/>
    </row>
    <row r="609" ht="15.6">
      <c r="A609" s="15"/>
      <c r="B609" s="51"/>
      <c r="C609" s="15"/>
      <c r="D609" s="15"/>
      <c r="E609" s="15"/>
      <c r="F609" s="11" t="s">
        <v>34</v>
      </c>
      <c r="G609" s="53">
        <f t="shared" si="139"/>
        <v>0</v>
      </c>
      <c r="H609" s="53">
        <f t="shared" si="141"/>
        <v>0</v>
      </c>
      <c r="I609" s="53">
        <v>0</v>
      </c>
      <c r="J609" s="53">
        <v>0</v>
      </c>
      <c r="K609" s="53">
        <v>0</v>
      </c>
      <c r="L609" s="53">
        <v>0</v>
      </c>
      <c r="M609" s="53">
        <v>0</v>
      </c>
      <c r="N609" s="53">
        <v>0</v>
      </c>
      <c r="O609" s="53">
        <v>0</v>
      </c>
      <c r="P609" s="53">
        <v>0</v>
      </c>
      <c r="Q609" s="29"/>
      <c r="R609" s="50"/>
    </row>
    <row r="610" ht="15.6">
      <c r="A610" s="15"/>
      <c r="B610" s="51"/>
      <c r="C610" s="15"/>
      <c r="D610" s="15"/>
      <c r="E610" s="15"/>
      <c r="F610" s="11" t="s">
        <v>35</v>
      </c>
      <c r="G610" s="53">
        <f t="shared" si="139"/>
        <v>0</v>
      </c>
      <c r="H610" s="53">
        <f t="shared" si="141"/>
        <v>0</v>
      </c>
      <c r="I610" s="53">
        <v>0</v>
      </c>
      <c r="J610" s="53">
        <v>0</v>
      </c>
      <c r="K610" s="53">
        <v>0</v>
      </c>
      <c r="L610" s="53">
        <v>0</v>
      </c>
      <c r="M610" s="53">
        <v>0</v>
      </c>
      <c r="N610" s="53">
        <v>0</v>
      </c>
      <c r="O610" s="53">
        <v>0</v>
      </c>
      <c r="P610" s="53">
        <v>0</v>
      </c>
      <c r="Q610" s="29"/>
      <c r="R610" s="50"/>
    </row>
    <row r="611" ht="15.6">
      <c r="A611" s="15"/>
      <c r="B611" s="51"/>
      <c r="C611" s="15"/>
      <c r="D611" s="15"/>
      <c r="E611" s="15"/>
      <c r="F611" s="11" t="s">
        <v>36</v>
      </c>
      <c r="G611" s="53">
        <f t="shared" si="139"/>
        <v>0</v>
      </c>
      <c r="H611" s="53">
        <f t="shared" si="141"/>
        <v>0</v>
      </c>
      <c r="I611" s="53">
        <v>0</v>
      </c>
      <c r="J611" s="53">
        <v>0</v>
      </c>
      <c r="K611" s="53">
        <v>0</v>
      </c>
      <c r="L611" s="53">
        <v>0</v>
      </c>
      <c r="M611" s="53">
        <v>0</v>
      </c>
      <c r="N611" s="53">
        <v>0</v>
      </c>
      <c r="O611" s="53">
        <v>0</v>
      </c>
      <c r="P611" s="53">
        <v>0</v>
      </c>
      <c r="Q611" s="29"/>
      <c r="R611" s="50"/>
    </row>
    <row r="612" ht="15.6">
      <c r="A612" s="15"/>
      <c r="B612" s="51"/>
      <c r="C612" s="15"/>
      <c r="D612" s="15"/>
      <c r="E612" s="15"/>
      <c r="F612" s="11" t="s">
        <v>37</v>
      </c>
      <c r="G612" s="53">
        <f t="shared" si="139"/>
        <v>0</v>
      </c>
      <c r="H612" s="53">
        <f t="shared" si="141"/>
        <v>0</v>
      </c>
      <c r="I612" s="53">
        <v>0</v>
      </c>
      <c r="J612" s="53">
        <v>0</v>
      </c>
      <c r="K612" s="53">
        <v>0</v>
      </c>
      <c r="L612" s="53">
        <v>0</v>
      </c>
      <c r="M612" s="53">
        <v>0</v>
      </c>
      <c r="N612" s="53">
        <v>0</v>
      </c>
      <c r="O612" s="53">
        <v>0</v>
      </c>
      <c r="P612" s="53">
        <v>0</v>
      </c>
      <c r="Q612" s="29"/>
      <c r="R612" s="50"/>
    </row>
    <row r="613" ht="15.6">
      <c r="A613" s="15"/>
      <c r="B613" s="51"/>
      <c r="C613" s="15"/>
      <c r="D613" s="15"/>
      <c r="E613" s="15"/>
      <c r="F613" s="11" t="s">
        <v>39</v>
      </c>
      <c r="G613" s="53">
        <f t="shared" si="139"/>
        <v>0</v>
      </c>
      <c r="H613" s="53">
        <f t="shared" si="141"/>
        <v>0</v>
      </c>
      <c r="I613" s="53">
        <v>0</v>
      </c>
      <c r="J613" s="53">
        <v>0</v>
      </c>
      <c r="K613" s="53">
        <v>0</v>
      </c>
      <c r="L613" s="53">
        <v>0</v>
      </c>
      <c r="M613" s="53">
        <v>0</v>
      </c>
      <c r="N613" s="53">
        <v>0</v>
      </c>
      <c r="O613" s="53">
        <v>0</v>
      </c>
      <c r="P613" s="53">
        <v>0</v>
      </c>
      <c r="Q613" s="29"/>
      <c r="R613" s="50"/>
    </row>
    <row r="614" ht="15.6">
      <c r="A614" s="15"/>
      <c r="B614" s="51"/>
      <c r="C614" s="15"/>
      <c r="D614" s="15"/>
      <c r="E614" s="15"/>
      <c r="F614" s="11" t="s">
        <v>40</v>
      </c>
      <c r="G614" s="53">
        <f t="shared" si="139"/>
        <v>0</v>
      </c>
      <c r="H614" s="53">
        <f t="shared" si="141"/>
        <v>0</v>
      </c>
      <c r="I614" s="53">
        <v>0</v>
      </c>
      <c r="J614" s="53">
        <v>0</v>
      </c>
      <c r="K614" s="53">
        <v>0</v>
      </c>
      <c r="L614" s="53">
        <v>0</v>
      </c>
      <c r="M614" s="53">
        <v>0</v>
      </c>
      <c r="N614" s="53">
        <v>0</v>
      </c>
      <c r="O614" s="53">
        <v>0</v>
      </c>
      <c r="P614" s="53">
        <v>0</v>
      </c>
      <c r="Q614" s="29"/>
      <c r="R614" s="50"/>
    </row>
    <row r="615" ht="15.6">
      <c r="A615" s="15"/>
      <c r="B615" s="51"/>
      <c r="C615" s="15"/>
      <c r="D615" s="15"/>
      <c r="E615" s="15"/>
      <c r="F615" s="11" t="s">
        <v>41</v>
      </c>
      <c r="G615" s="53">
        <f t="shared" si="139"/>
        <v>0</v>
      </c>
      <c r="H615" s="53">
        <f t="shared" si="141"/>
        <v>0</v>
      </c>
      <c r="I615" s="53">
        <v>0</v>
      </c>
      <c r="J615" s="53">
        <v>0</v>
      </c>
      <c r="K615" s="53">
        <v>0</v>
      </c>
      <c r="L615" s="53">
        <v>0</v>
      </c>
      <c r="M615" s="53">
        <v>0</v>
      </c>
      <c r="N615" s="53">
        <v>0</v>
      </c>
      <c r="O615" s="53">
        <v>0</v>
      </c>
      <c r="P615" s="53">
        <v>0</v>
      </c>
      <c r="Q615" s="29"/>
      <c r="R615" s="50"/>
    </row>
    <row r="616" ht="15.6">
      <c r="A616" s="16"/>
      <c r="B616" s="54"/>
      <c r="C616" s="16"/>
      <c r="D616" s="16"/>
      <c r="E616" s="16"/>
      <c r="F616" s="11" t="s">
        <v>42</v>
      </c>
      <c r="G616" s="53">
        <f t="shared" si="139"/>
        <v>0</v>
      </c>
      <c r="H616" s="53">
        <f t="shared" si="141"/>
        <v>0</v>
      </c>
      <c r="I616" s="53">
        <v>0</v>
      </c>
      <c r="J616" s="53">
        <v>0</v>
      </c>
      <c r="K616" s="53">
        <v>0</v>
      </c>
      <c r="L616" s="53">
        <v>0</v>
      </c>
      <c r="M616" s="53">
        <v>0</v>
      </c>
      <c r="N616" s="53">
        <v>0</v>
      </c>
      <c r="O616" s="53">
        <v>0</v>
      </c>
      <c r="P616" s="53">
        <v>0</v>
      </c>
      <c r="Q616" s="64"/>
      <c r="R616" s="50"/>
    </row>
    <row r="617" ht="15.75" customHeight="1">
      <c r="A617" s="12"/>
      <c r="B617" s="48" t="s">
        <v>110</v>
      </c>
      <c r="C617" s="12"/>
      <c r="D617" s="12"/>
      <c r="E617" s="12"/>
      <c r="F617" s="11" t="s">
        <v>27</v>
      </c>
      <c r="G617" s="53">
        <f>SUM(G618:G628)</f>
        <v>0</v>
      </c>
      <c r="H617" s="53">
        <f>SUM(H618:H628)</f>
        <v>0</v>
      </c>
      <c r="I617" s="53">
        <f t="shared" si="140"/>
        <v>0</v>
      </c>
      <c r="J617" s="53">
        <f t="shared" si="140"/>
        <v>0</v>
      </c>
      <c r="K617" s="53">
        <f t="shared" si="140"/>
        <v>0</v>
      </c>
      <c r="L617" s="53">
        <f t="shared" si="140"/>
        <v>0</v>
      </c>
      <c r="M617" s="53">
        <f t="shared" si="140"/>
        <v>0</v>
      </c>
      <c r="N617" s="53">
        <f t="shared" si="140"/>
        <v>0</v>
      </c>
      <c r="O617" s="53">
        <f>SUM(O618:O628)</f>
        <v>0</v>
      </c>
      <c r="P617" s="53">
        <f>SUM(P618:P628)</f>
        <v>0</v>
      </c>
      <c r="Q617" s="68"/>
      <c r="R617" s="50"/>
    </row>
    <row r="618" ht="15.75" customHeight="1">
      <c r="A618" s="15"/>
      <c r="B618" s="51"/>
      <c r="C618" s="15"/>
      <c r="D618" s="15"/>
      <c r="E618" s="15"/>
      <c r="F618" s="11" t="s">
        <v>30</v>
      </c>
      <c r="G618" s="53">
        <f t="shared" ref="G618:H628" si="142">I618+K618+M618+O618</f>
        <v>0</v>
      </c>
      <c r="H618" s="53">
        <f t="shared" si="142"/>
        <v>0</v>
      </c>
      <c r="I618" s="53">
        <v>0</v>
      </c>
      <c r="J618" s="53">
        <v>0</v>
      </c>
      <c r="K618" s="53">
        <v>0</v>
      </c>
      <c r="L618" s="53">
        <v>0</v>
      </c>
      <c r="M618" s="53">
        <v>0</v>
      </c>
      <c r="N618" s="53">
        <v>0</v>
      </c>
      <c r="O618" s="53">
        <v>0</v>
      </c>
      <c r="P618" s="53">
        <v>0</v>
      </c>
      <c r="Q618" s="26" t="s">
        <v>28</v>
      </c>
      <c r="R618" s="50"/>
    </row>
    <row r="619" ht="15.6">
      <c r="A619" s="15"/>
      <c r="B619" s="51"/>
      <c r="C619" s="15"/>
      <c r="D619" s="15"/>
      <c r="E619" s="15"/>
      <c r="F619" s="11" t="s">
        <v>32</v>
      </c>
      <c r="G619" s="53">
        <f t="shared" si="142"/>
        <v>0</v>
      </c>
      <c r="H619" s="53">
        <f t="shared" si="142"/>
        <v>0</v>
      </c>
      <c r="I619" s="53">
        <v>0</v>
      </c>
      <c r="J619" s="53">
        <v>0</v>
      </c>
      <c r="K619" s="53">
        <v>0</v>
      </c>
      <c r="L619" s="53">
        <v>0</v>
      </c>
      <c r="M619" s="53">
        <v>0</v>
      </c>
      <c r="N619" s="53">
        <v>0</v>
      </c>
      <c r="O619" s="53">
        <v>0</v>
      </c>
      <c r="P619" s="53">
        <v>0</v>
      </c>
      <c r="Q619" s="29"/>
      <c r="R619" s="50"/>
    </row>
    <row r="620" ht="15.6">
      <c r="A620" s="15"/>
      <c r="B620" s="51"/>
      <c r="C620" s="15"/>
      <c r="D620" s="15"/>
      <c r="E620" s="15"/>
      <c r="F620" s="11" t="s">
        <v>33</v>
      </c>
      <c r="G620" s="53">
        <f t="shared" si="142"/>
        <v>0</v>
      </c>
      <c r="H620" s="53">
        <f t="shared" si="142"/>
        <v>0</v>
      </c>
      <c r="I620" s="53">
        <v>0</v>
      </c>
      <c r="J620" s="53">
        <v>0</v>
      </c>
      <c r="K620" s="53">
        <v>0</v>
      </c>
      <c r="L620" s="53">
        <v>0</v>
      </c>
      <c r="M620" s="53">
        <v>0</v>
      </c>
      <c r="N620" s="53">
        <v>0</v>
      </c>
      <c r="O620" s="53">
        <v>0</v>
      </c>
      <c r="P620" s="53">
        <v>0</v>
      </c>
      <c r="Q620" s="29"/>
      <c r="R620" s="50"/>
    </row>
    <row r="621" ht="15.6">
      <c r="A621" s="15"/>
      <c r="B621" s="51"/>
      <c r="C621" s="15"/>
      <c r="D621" s="15"/>
      <c r="E621" s="15"/>
      <c r="F621" s="11" t="s">
        <v>34</v>
      </c>
      <c r="G621" s="53">
        <f t="shared" si="142"/>
        <v>0</v>
      </c>
      <c r="H621" s="53">
        <f t="shared" si="142"/>
        <v>0</v>
      </c>
      <c r="I621" s="53">
        <v>0</v>
      </c>
      <c r="J621" s="53">
        <v>0</v>
      </c>
      <c r="K621" s="53">
        <v>0</v>
      </c>
      <c r="L621" s="53">
        <v>0</v>
      </c>
      <c r="M621" s="53">
        <v>0</v>
      </c>
      <c r="N621" s="53">
        <v>0</v>
      </c>
      <c r="O621" s="53">
        <v>0</v>
      </c>
      <c r="P621" s="53">
        <v>0</v>
      </c>
      <c r="Q621" s="29"/>
      <c r="R621" s="50"/>
    </row>
    <row r="622" ht="15.6">
      <c r="A622" s="15"/>
      <c r="B622" s="51"/>
      <c r="C622" s="15"/>
      <c r="D622" s="15"/>
      <c r="E622" s="15"/>
      <c r="F622" s="11" t="s">
        <v>35</v>
      </c>
      <c r="G622" s="53">
        <f t="shared" si="142"/>
        <v>0</v>
      </c>
      <c r="H622" s="53">
        <f t="shared" si="142"/>
        <v>0</v>
      </c>
      <c r="I622" s="53">
        <v>0</v>
      </c>
      <c r="J622" s="53">
        <v>0</v>
      </c>
      <c r="K622" s="53">
        <v>0</v>
      </c>
      <c r="L622" s="53">
        <v>0</v>
      </c>
      <c r="M622" s="53">
        <v>0</v>
      </c>
      <c r="N622" s="53">
        <v>0</v>
      </c>
      <c r="O622" s="53">
        <v>0</v>
      </c>
      <c r="P622" s="53">
        <v>0</v>
      </c>
      <c r="Q622" s="29"/>
      <c r="R622" s="50"/>
    </row>
    <row r="623" ht="15.6">
      <c r="A623" s="15"/>
      <c r="B623" s="51"/>
      <c r="C623" s="15"/>
      <c r="D623" s="15"/>
      <c r="E623" s="15"/>
      <c r="F623" s="11" t="s">
        <v>36</v>
      </c>
      <c r="G623" s="53">
        <f t="shared" si="142"/>
        <v>0</v>
      </c>
      <c r="H623" s="53">
        <f t="shared" si="142"/>
        <v>0</v>
      </c>
      <c r="I623" s="53">
        <v>0</v>
      </c>
      <c r="J623" s="53">
        <v>0</v>
      </c>
      <c r="K623" s="53">
        <v>0</v>
      </c>
      <c r="L623" s="53">
        <v>0</v>
      </c>
      <c r="M623" s="53">
        <v>0</v>
      </c>
      <c r="N623" s="53">
        <v>0</v>
      </c>
      <c r="O623" s="53">
        <v>0</v>
      </c>
      <c r="P623" s="53">
        <v>0</v>
      </c>
      <c r="Q623" s="29"/>
      <c r="R623" s="50"/>
    </row>
    <row r="624" ht="15.6">
      <c r="A624" s="15"/>
      <c r="B624" s="51"/>
      <c r="C624" s="15"/>
      <c r="D624" s="15"/>
      <c r="E624" s="15"/>
      <c r="F624" s="11" t="s">
        <v>37</v>
      </c>
      <c r="G624" s="53">
        <f t="shared" si="142"/>
        <v>0</v>
      </c>
      <c r="H624" s="53">
        <f t="shared" si="142"/>
        <v>0</v>
      </c>
      <c r="I624" s="53">
        <v>0</v>
      </c>
      <c r="J624" s="53">
        <v>0</v>
      </c>
      <c r="K624" s="53">
        <v>0</v>
      </c>
      <c r="L624" s="53">
        <v>0</v>
      </c>
      <c r="M624" s="53">
        <v>0</v>
      </c>
      <c r="N624" s="53">
        <v>0</v>
      </c>
      <c r="O624" s="53">
        <v>0</v>
      </c>
      <c r="P624" s="53">
        <v>0</v>
      </c>
      <c r="Q624" s="29"/>
      <c r="R624" s="50"/>
    </row>
    <row r="625" ht="15.6">
      <c r="A625" s="15"/>
      <c r="B625" s="51"/>
      <c r="C625" s="15"/>
      <c r="D625" s="15"/>
      <c r="E625" s="15"/>
      <c r="F625" s="11" t="s">
        <v>39</v>
      </c>
      <c r="G625" s="53">
        <f t="shared" si="142"/>
        <v>0</v>
      </c>
      <c r="H625" s="53">
        <f t="shared" si="142"/>
        <v>0</v>
      </c>
      <c r="I625" s="53">
        <v>0</v>
      </c>
      <c r="J625" s="53">
        <v>0</v>
      </c>
      <c r="K625" s="53">
        <v>0</v>
      </c>
      <c r="L625" s="53">
        <v>0</v>
      </c>
      <c r="M625" s="53">
        <v>0</v>
      </c>
      <c r="N625" s="53">
        <v>0</v>
      </c>
      <c r="O625" s="53">
        <v>0</v>
      </c>
      <c r="P625" s="53">
        <v>0</v>
      </c>
      <c r="Q625" s="29"/>
      <c r="R625" s="50"/>
    </row>
    <row r="626" ht="15.6">
      <c r="A626" s="15"/>
      <c r="B626" s="51"/>
      <c r="C626" s="15"/>
      <c r="D626" s="15"/>
      <c r="E626" s="15"/>
      <c r="F626" s="11" t="s">
        <v>40</v>
      </c>
      <c r="G626" s="53">
        <f t="shared" si="142"/>
        <v>0</v>
      </c>
      <c r="H626" s="53">
        <f t="shared" si="142"/>
        <v>0</v>
      </c>
      <c r="I626" s="53">
        <v>0</v>
      </c>
      <c r="J626" s="53">
        <v>0</v>
      </c>
      <c r="K626" s="53">
        <v>0</v>
      </c>
      <c r="L626" s="53">
        <v>0</v>
      </c>
      <c r="M626" s="53">
        <v>0</v>
      </c>
      <c r="N626" s="53">
        <v>0</v>
      </c>
      <c r="O626" s="53">
        <v>0</v>
      </c>
      <c r="P626" s="53">
        <v>0</v>
      </c>
      <c r="Q626" s="29"/>
      <c r="R626" s="50"/>
    </row>
    <row r="627" ht="15.6">
      <c r="A627" s="15"/>
      <c r="B627" s="51"/>
      <c r="C627" s="15"/>
      <c r="D627" s="15"/>
      <c r="E627" s="15"/>
      <c r="F627" s="11" t="s">
        <v>41</v>
      </c>
      <c r="G627" s="53">
        <f t="shared" si="142"/>
        <v>0</v>
      </c>
      <c r="H627" s="53">
        <f t="shared" si="142"/>
        <v>0</v>
      </c>
      <c r="I627" s="53">
        <v>0</v>
      </c>
      <c r="J627" s="53">
        <v>0</v>
      </c>
      <c r="K627" s="53">
        <v>0</v>
      </c>
      <c r="L627" s="53">
        <v>0</v>
      </c>
      <c r="M627" s="53">
        <v>0</v>
      </c>
      <c r="N627" s="53">
        <v>0</v>
      </c>
      <c r="O627" s="53">
        <v>0</v>
      </c>
      <c r="P627" s="53">
        <v>0</v>
      </c>
      <c r="Q627" s="29"/>
      <c r="R627" s="50"/>
    </row>
    <row r="628" ht="15.6">
      <c r="A628" s="16"/>
      <c r="B628" s="54"/>
      <c r="C628" s="16"/>
      <c r="D628" s="16"/>
      <c r="E628" s="16"/>
      <c r="F628" s="11" t="s">
        <v>42</v>
      </c>
      <c r="G628" s="53">
        <f t="shared" si="142"/>
        <v>0</v>
      </c>
      <c r="H628" s="53">
        <f t="shared" si="142"/>
        <v>0</v>
      </c>
      <c r="I628" s="53">
        <v>0</v>
      </c>
      <c r="J628" s="53">
        <v>0</v>
      </c>
      <c r="K628" s="53">
        <v>0</v>
      </c>
      <c r="L628" s="53">
        <v>0</v>
      </c>
      <c r="M628" s="53">
        <v>0</v>
      </c>
      <c r="N628" s="53">
        <v>0</v>
      </c>
      <c r="O628" s="53">
        <v>0</v>
      </c>
      <c r="P628" s="53">
        <v>0</v>
      </c>
      <c r="Q628" s="64"/>
      <c r="R628" s="50"/>
    </row>
    <row r="629" ht="15.75" customHeight="1">
      <c r="A629" s="12"/>
      <c r="B629" s="48" t="s">
        <v>111</v>
      </c>
      <c r="C629" s="12"/>
      <c r="D629" s="12"/>
      <c r="E629" s="12"/>
      <c r="F629" s="11" t="s">
        <v>27</v>
      </c>
      <c r="G629" s="53">
        <f>SUM(G630:G640)</f>
        <v>0</v>
      </c>
      <c r="H629" s="53">
        <f>SUM(H630:H640)</f>
        <v>0</v>
      </c>
      <c r="I629" s="53">
        <f t="shared" si="140"/>
        <v>0</v>
      </c>
      <c r="J629" s="53">
        <f t="shared" si="140"/>
        <v>0</v>
      </c>
      <c r="K629" s="53">
        <f t="shared" si="140"/>
        <v>0</v>
      </c>
      <c r="L629" s="53">
        <f t="shared" si="140"/>
        <v>0</v>
      </c>
      <c r="M629" s="53">
        <f t="shared" si="140"/>
        <v>0</v>
      </c>
      <c r="N629" s="53">
        <f t="shared" si="140"/>
        <v>0</v>
      </c>
      <c r="O629" s="53">
        <f>SUM(O630:O640)</f>
        <v>0</v>
      </c>
      <c r="P629" s="53">
        <f>SUM(P630:P640)</f>
        <v>0</v>
      </c>
      <c r="Q629" s="68"/>
      <c r="R629" s="50"/>
    </row>
    <row r="630" ht="15.75" customHeight="1">
      <c r="A630" s="15"/>
      <c r="B630" s="51"/>
      <c r="C630" s="15"/>
      <c r="D630" s="15"/>
      <c r="E630" s="15"/>
      <c r="F630" s="11" t="s">
        <v>30</v>
      </c>
      <c r="G630" s="53">
        <f t="shared" ref="G630:H640" si="143">I630+K630+M630+O630</f>
        <v>0</v>
      </c>
      <c r="H630" s="53">
        <f t="shared" si="143"/>
        <v>0</v>
      </c>
      <c r="I630" s="53">
        <v>0</v>
      </c>
      <c r="J630" s="53">
        <v>0</v>
      </c>
      <c r="K630" s="53">
        <v>0</v>
      </c>
      <c r="L630" s="53">
        <v>0</v>
      </c>
      <c r="M630" s="53">
        <v>0</v>
      </c>
      <c r="N630" s="53">
        <v>0</v>
      </c>
      <c r="O630" s="53">
        <v>0</v>
      </c>
      <c r="P630" s="53">
        <v>0</v>
      </c>
      <c r="Q630" s="26" t="s">
        <v>28</v>
      </c>
      <c r="R630" s="50"/>
    </row>
    <row r="631" ht="15.6">
      <c r="A631" s="15"/>
      <c r="B631" s="51"/>
      <c r="C631" s="15"/>
      <c r="D631" s="15"/>
      <c r="E631" s="15"/>
      <c r="F631" s="11" t="s">
        <v>32</v>
      </c>
      <c r="G631" s="53">
        <f t="shared" si="143"/>
        <v>0</v>
      </c>
      <c r="H631" s="53">
        <f t="shared" si="143"/>
        <v>0</v>
      </c>
      <c r="I631" s="53">
        <v>0</v>
      </c>
      <c r="J631" s="53">
        <v>0</v>
      </c>
      <c r="K631" s="53">
        <v>0</v>
      </c>
      <c r="L631" s="53">
        <v>0</v>
      </c>
      <c r="M631" s="53">
        <v>0</v>
      </c>
      <c r="N631" s="53">
        <v>0</v>
      </c>
      <c r="O631" s="53">
        <v>0</v>
      </c>
      <c r="P631" s="53">
        <v>0</v>
      </c>
      <c r="Q631" s="29"/>
      <c r="R631" s="50"/>
    </row>
    <row r="632" ht="15.6">
      <c r="A632" s="15"/>
      <c r="B632" s="51"/>
      <c r="C632" s="15"/>
      <c r="D632" s="15"/>
      <c r="E632" s="15"/>
      <c r="F632" s="11" t="s">
        <v>33</v>
      </c>
      <c r="G632" s="53">
        <f t="shared" si="143"/>
        <v>0</v>
      </c>
      <c r="H632" s="53">
        <f t="shared" si="143"/>
        <v>0</v>
      </c>
      <c r="I632" s="53">
        <v>0</v>
      </c>
      <c r="J632" s="53">
        <v>0</v>
      </c>
      <c r="K632" s="53">
        <v>0</v>
      </c>
      <c r="L632" s="53">
        <v>0</v>
      </c>
      <c r="M632" s="53">
        <v>0</v>
      </c>
      <c r="N632" s="53">
        <v>0</v>
      </c>
      <c r="O632" s="53">
        <v>0</v>
      </c>
      <c r="P632" s="53">
        <v>0</v>
      </c>
      <c r="Q632" s="29"/>
      <c r="R632" s="50"/>
    </row>
    <row r="633" ht="15.6">
      <c r="A633" s="15"/>
      <c r="B633" s="51"/>
      <c r="C633" s="15"/>
      <c r="D633" s="15"/>
      <c r="E633" s="15"/>
      <c r="F633" s="11" t="s">
        <v>34</v>
      </c>
      <c r="G633" s="53">
        <f t="shared" si="143"/>
        <v>0</v>
      </c>
      <c r="H633" s="53">
        <f t="shared" si="143"/>
        <v>0</v>
      </c>
      <c r="I633" s="53">
        <v>0</v>
      </c>
      <c r="J633" s="53">
        <v>0</v>
      </c>
      <c r="K633" s="53">
        <v>0</v>
      </c>
      <c r="L633" s="53">
        <v>0</v>
      </c>
      <c r="M633" s="53">
        <v>0</v>
      </c>
      <c r="N633" s="53">
        <v>0</v>
      </c>
      <c r="O633" s="53">
        <v>0</v>
      </c>
      <c r="P633" s="53">
        <v>0</v>
      </c>
      <c r="Q633" s="29"/>
      <c r="R633" s="50"/>
    </row>
    <row r="634" ht="15.6">
      <c r="A634" s="15"/>
      <c r="B634" s="51"/>
      <c r="C634" s="15"/>
      <c r="D634" s="15"/>
      <c r="E634" s="15"/>
      <c r="F634" s="11" t="s">
        <v>35</v>
      </c>
      <c r="G634" s="53">
        <f t="shared" si="143"/>
        <v>0</v>
      </c>
      <c r="H634" s="53">
        <f t="shared" si="143"/>
        <v>0</v>
      </c>
      <c r="I634" s="53">
        <v>0</v>
      </c>
      <c r="J634" s="53">
        <v>0</v>
      </c>
      <c r="K634" s="53">
        <v>0</v>
      </c>
      <c r="L634" s="53">
        <v>0</v>
      </c>
      <c r="M634" s="53">
        <v>0</v>
      </c>
      <c r="N634" s="53">
        <v>0</v>
      </c>
      <c r="O634" s="53">
        <v>0</v>
      </c>
      <c r="P634" s="53">
        <v>0</v>
      </c>
      <c r="Q634" s="29"/>
      <c r="R634" s="50"/>
    </row>
    <row r="635" ht="15.6">
      <c r="A635" s="15"/>
      <c r="B635" s="51"/>
      <c r="C635" s="15"/>
      <c r="D635" s="15"/>
      <c r="E635" s="15"/>
      <c r="F635" s="11" t="s">
        <v>36</v>
      </c>
      <c r="G635" s="53">
        <f t="shared" si="143"/>
        <v>0</v>
      </c>
      <c r="H635" s="53">
        <f t="shared" si="143"/>
        <v>0</v>
      </c>
      <c r="I635" s="53">
        <v>0</v>
      </c>
      <c r="J635" s="53">
        <v>0</v>
      </c>
      <c r="K635" s="53">
        <v>0</v>
      </c>
      <c r="L635" s="53">
        <v>0</v>
      </c>
      <c r="M635" s="53">
        <v>0</v>
      </c>
      <c r="N635" s="53">
        <v>0</v>
      </c>
      <c r="O635" s="53">
        <v>0</v>
      </c>
      <c r="P635" s="53">
        <v>0</v>
      </c>
      <c r="Q635" s="29"/>
      <c r="R635" s="50"/>
    </row>
    <row r="636" ht="15.6">
      <c r="A636" s="15"/>
      <c r="B636" s="51"/>
      <c r="C636" s="15"/>
      <c r="D636" s="15"/>
      <c r="E636" s="15"/>
      <c r="F636" s="11" t="s">
        <v>37</v>
      </c>
      <c r="G636" s="53">
        <f t="shared" si="143"/>
        <v>0</v>
      </c>
      <c r="H636" s="53">
        <f t="shared" si="143"/>
        <v>0</v>
      </c>
      <c r="I636" s="53">
        <v>0</v>
      </c>
      <c r="J636" s="53">
        <v>0</v>
      </c>
      <c r="K636" s="53">
        <v>0</v>
      </c>
      <c r="L636" s="53">
        <v>0</v>
      </c>
      <c r="M636" s="53">
        <v>0</v>
      </c>
      <c r="N636" s="53">
        <v>0</v>
      </c>
      <c r="O636" s="53">
        <v>0</v>
      </c>
      <c r="P636" s="53">
        <v>0</v>
      </c>
      <c r="Q636" s="29"/>
      <c r="R636" s="50"/>
    </row>
    <row r="637" ht="15.6">
      <c r="A637" s="15"/>
      <c r="B637" s="51"/>
      <c r="C637" s="15"/>
      <c r="D637" s="15"/>
      <c r="E637" s="15"/>
      <c r="F637" s="11" t="s">
        <v>39</v>
      </c>
      <c r="G637" s="53">
        <f t="shared" si="143"/>
        <v>0</v>
      </c>
      <c r="H637" s="53">
        <f t="shared" si="143"/>
        <v>0</v>
      </c>
      <c r="I637" s="53">
        <v>0</v>
      </c>
      <c r="J637" s="53">
        <v>0</v>
      </c>
      <c r="K637" s="53">
        <v>0</v>
      </c>
      <c r="L637" s="53">
        <v>0</v>
      </c>
      <c r="M637" s="53">
        <v>0</v>
      </c>
      <c r="N637" s="53">
        <v>0</v>
      </c>
      <c r="O637" s="53">
        <v>0</v>
      </c>
      <c r="P637" s="53">
        <v>0</v>
      </c>
      <c r="Q637" s="29"/>
      <c r="R637" s="50"/>
    </row>
    <row r="638" ht="15.6">
      <c r="A638" s="15"/>
      <c r="B638" s="51"/>
      <c r="C638" s="15"/>
      <c r="D638" s="15"/>
      <c r="E638" s="15"/>
      <c r="F638" s="11" t="s">
        <v>40</v>
      </c>
      <c r="G638" s="53">
        <f t="shared" si="143"/>
        <v>0</v>
      </c>
      <c r="H638" s="53">
        <f t="shared" si="143"/>
        <v>0</v>
      </c>
      <c r="I638" s="53">
        <v>0</v>
      </c>
      <c r="J638" s="53">
        <v>0</v>
      </c>
      <c r="K638" s="53">
        <v>0</v>
      </c>
      <c r="L638" s="53">
        <v>0</v>
      </c>
      <c r="M638" s="53">
        <v>0</v>
      </c>
      <c r="N638" s="53">
        <v>0</v>
      </c>
      <c r="O638" s="53">
        <v>0</v>
      </c>
      <c r="P638" s="53">
        <v>0</v>
      </c>
      <c r="Q638" s="29"/>
      <c r="R638" s="50"/>
    </row>
    <row r="639" ht="15.6">
      <c r="A639" s="15"/>
      <c r="B639" s="51"/>
      <c r="C639" s="15"/>
      <c r="D639" s="15"/>
      <c r="E639" s="15"/>
      <c r="F639" s="11" t="s">
        <v>41</v>
      </c>
      <c r="G639" s="53">
        <f t="shared" si="143"/>
        <v>0</v>
      </c>
      <c r="H639" s="53">
        <f t="shared" si="143"/>
        <v>0</v>
      </c>
      <c r="I639" s="53">
        <v>0</v>
      </c>
      <c r="J639" s="53">
        <v>0</v>
      </c>
      <c r="K639" s="53">
        <v>0</v>
      </c>
      <c r="L639" s="53">
        <v>0</v>
      </c>
      <c r="M639" s="53">
        <v>0</v>
      </c>
      <c r="N639" s="53">
        <v>0</v>
      </c>
      <c r="O639" s="53">
        <v>0</v>
      </c>
      <c r="P639" s="53">
        <v>0</v>
      </c>
      <c r="Q639" s="29"/>
      <c r="R639" s="50"/>
    </row>
    <row r="640" ht="15.6">
      <c r="A640" s="16"/>
      <c r="B640" s="54"/>
      <c r="C640" s="16"/>
      <c r="D640" s="16"/>
      <c r="E640" s="16"/>
      <c r="F640" s="11" t="s">
        <v>42</v>
      </c>
      <c r="G640" s="53">
        <f t="shared" si="143"/>
        <v>0</v>
      </c>
      <c r="H640" s="53">
        <f t="shared" si="143"/>
        <v>0</v>
      </c>
      <c r="I640" s="53">
        <v>0</v>
      </c>
      <c r="J640" s="53">
        <v>0</v>
      </c>
      <c r="K640" s="53">
        <v>0</v>
      </c>
      <c r="L640" s="53">
        <v>0</v>
      </c>
      <c r="M640" s="53">
        <v>0</v>
      </c>
      <c r="N640" s="53">
        <v>0</v>
      </c>
      <c r="O640" s="53">
        <v>0</v>
      </c>
      <c r="P640" s="53">
        <v>0</v>
      </c>
      <c r="Q640" s="64"/>
      <c r="R640" s="50"/>
    </row>
    <row r="641" ht="15.75" customHeight="1">
      <c r="A641" s="12"/>
      <c r="B641" s="48" t="s">
        <v>112</v>
      </c>
      <c r="C641" s="12"/>
      <c r="D641" s="12"/>
      <c r="E641" s="12"/>
      <c r="F641" s="11" t="s">
        <v>27</v>
      </c>
      <c r="G641" s="53">
        <f>SUM(G642:G652)</f>
        <v>0</v>
      </c>
      <c r="H641" s="53">
        <f>SUM(H642:H652)</f>
        <v>0</v>
      </c>
      <c r="I641" s="53">
        <f t="shared" si="140"/>
        <v>0</v>
      </c>
      <c r="J641" s="53">
        <f t="shared" si="140"/>
        <v>0</v>
      </c>
      <c r="K641" s="53">
        <f t="shared" si="140"/>
        <v>0</v>
      </c>
      <c r="L641" s="53">
        <f t="shared" si="140"/>
        <v>0</v>
      </c>
      <c r="M641" s="53">
        <f t="shared" si="140"/>
        <v>0</v>
      </c>
      <c r="N641" s="53">
        <f t="shared" si="140"/>
        <v>0</v>
      </c>
      <c r="O641" s="53">
        <f>SUM(O642:O652)</f>
        <v>0</v>
      </c>
      <c r="P641" s="53">
        <f>SUM(P642:P652)</f>
        <v>0</v>
      </c>
      <c r="Q641" s="68"/>
      <c r="R641" s="50"/>
    </row>
    <row r="642" ht="15.75" customHeight="1">
      <c r="A642" s="15"/>
      <c r="B642" s="51"/>
      <c r="C642" s="15"/>
      <c r="D642" s="15"/>
      <c r="E642" s="15"/>
      <c r="F642" s="11" t="s">
        <v>30</v>
      </c>
      <c r="G642" s="53">
        <f t="shared" ref="G642:H652" si="144">I642+K642+M642+O642</f>
        <v>0</v>
      </c>
      <c r="H642" s="53">
        <f t="shared" si="144"/>
        <v>0</v>
      </c>
      <c r="I642" s="53">
        <v>0</v>
      </c>
      <c r="J642" s="53">
        <v>0</v>
      </c>
      <c r="K642" s="53">
        <v>0</v>
      </c>
      <c r="L642" s="53">
        <v>0</v>
      </c>
      <c r="M642" s="53">
        <v>0</v>
      </c>
      <c r="N642" s="53">
        <v>0</v>
      </c>
      <c r="O642" s="53">
        <v>0</v>
      </c>
      <c r="P642" s="53">
        <v>0</v>
      </c>
      <c r="Q642" s="26" t="s">
        <v>28</v>
      </c>
      <c r="R642" s="50"/>
    </row>
    <row r="643" ht="15.6">
      <c r="A643" s="15"/>
      <c r="B643" s="51"/>
      <c r="C643" s="15"/>
      <c r="D643" s="15"/>
      <c r="E643" s="15"/>
      <c r="F643" s="11" t="s">
        <v>32</v>
      </c>
      <c r="G643" s="53">
        <f t="shared" si="144"/>
        <v>0</v>
      </c>
      <c r="H643" s="53">
        <f t="shared" si="144"/>
        <v>0</v>
      </c>
      <c r="I643" s="53">
        <v>0</v>
      </c>
      <c r="J643" s="53">
        <v>0</v>
      </c>
      <c r="K643" s="53">
        <v>0</v>
      </c>
      <c r="L643" s="53">
        <v>0</v>
      </c>
      <c r="M643" s="53">
        <v>0</v>
      </c>
      <c r="N643" s="53">
        <v>0</v>
      </c>
      <c r="O643" s="53">
        <v>0</v>
      </c>
      <c r="P643" s="53">
        <v>0</v>
      </c>
      <c r="Q643" s="29"/>
      <c r="R643" s="50"/>
    </row>
    <row r="644" ht="15.6">
      <c r="A644" s="15"/>
      <c r="B644" s="51"/>
      <c r="C644" s="15"/>
      <c r="D644" s="15"/>
      <c r="E644" s="15"/>
      <c r="F644" s="11" t="s">
        <v>33</v>
      </c>
      <c r="G644" s="53">
        <f t="shared" si="144"/>
        <v>0</v>
      </c>
      <c r="H644" s="53">
        <f t="shared" si="144"/>
        <v>0</v>
      </c>
      <c r="I644" s="53">
        <v>0</v>
      </c>
      <c r="J644" s="53">
        <v>0</v>
      </c>
      <c r="K644" s="53">
        <v>0</v>
      </c>
      <c r="L644" s="53">
        <v>0</v>
      </c>
      <c r="M644" s="53">
        <v>0</v>
      </c>
      <c r="N644" s="53">
        <v>0</v>
      </c>
      <c r="O644" s="53">
        <v>0</v>
      </c>
      <c r="P644" s="53">
        <v>0</v>
      </c>
      <c r="Q644" s="29"/>
      <c r="R644" s="50"/>
    </row>
    <row r="645" ht="15.6">
      <c r="A645" s="15"/>
      <c r="B645" s="51"/>
      <c r="C645" s="15"/>
      <c r="D645" s="15"/>
      <c r="E645" s="15"/>
      <c r="F645" s="11" t="s">
        <v>34</v>
      </c>
      <c r="G645" s="53">
        <f t="shared" si="144"/>
        <v>0</v>
      </c>
      <c r="H645" s="53">
        <f t="shared" si="144"/>
        <v>0</v>
      </c>
      <c r="I645" s="53">
        <v>0</v>
      </c>
      <c r="J645" s="53">
        <v>0</v>
      </c>
      <c r="K645" s="53">
        <v>0</v>
      </c>
      <c r="L645" s="53">
        <v>0</v>
      </c>
      <c r="M645" s="53">
        <v>0</v>
      </c>
      <c r="N645" s="53">
        <v>0</v>
      </c>
      <c r="O645" s="53">
        <v>0</v>
      </c>
      <c r="P645" s="53">
        <v>0</v>
      </c>
      <c r="Q645" s="29"/>
      <c r="R645" s="50"/>
    </row>
    <row r="646" ht="15.6">
      <c r="A646" s="15"/>
      <c r="B646" s="51"/>
      <c r="C646" s="15"/>
      <c r="D646" s="15"/>
      <c r="E646" s="15"/>
      <c r="F646" s="11" t="s">
        <v>35</v>
      </c>
      <c r="G646" s="53">
        <f t="shared" si="144"/>
        <v>0</v>
      </c>
      <c r="H646" s="53">
        <f t="shared" si="144"/>
        <v>0</v>
      </c>
      <c r="I646" s="53">
        <v>0</v>
      </c>
      <c r="J646" s="53">
        <v>0</v>
      </c>
      <c r="K646" s="53">
        <v>0</v>
      </c>
      <c r="L646" s="53">
        <v>0</v>
      </c>
      <c r="M646" s="53">
        <v>0</v>
      </c>
      <c r="N646" s="53">
        <v>0</v>
      </c>
      <c r="O646" s="53">
        <v>0</v>
      </c>
      <c r="P646" s="53">
        <v>0</v>
      </c>
      <c r="Q646" s="29"/>
      <c r="R646" s="50"/>
    </row>
    <row r="647" ht="15.6">
      <c r="A647" s="15"/>
      <c r="B647" s="51"/>
      <c r="C647" s="15"/>
      <c r="D647" s="15"/>
      <c r="E647" s="15"/>
      <c r="F647" s="11" t="s">
        <v>36</v>
      </c>
      <c r="G647" s="53">
        <f t="shared" si="144"/>
        <v>0</v>
      </c>
      <c r="H647" s="53">
        <f t="shared" si="144"/>
        <v>0</v>
      </c>
      <c r="I647" s="53">
        <v>0</v>
      </c>
      <c r="J647" s="53">
        <v>0</v>
      </c>
      <c r="K647" s="53">
        <v>0</v>
      </c>
      <c r="L647" s="53">
        <v>0</v>
      </c>
      <c r="M647" s="53">
        <v>0</v>
      </c>
      <c r="N647" s="53">
        <v>0</v>
      </c>
      <c r="O647" s="53">
        <v>0</v>
      </c>
      <c r="P647" s="53">
        <v>0</v>
      </c>
      <c r="Q647" s="29"/>
      <c r="R647" s="50"/>
    </row>
    <row r="648" ht="15.6">
      <c r="A648" s="15"/>
      <c r="B648" s="51"/>
      <c r="C648" s="15"/>
      <c r="D648" s="15"/>
      <c r="E648" s="15"/>
      <c r="F648" s="11" t="s">
        <v>37</v>
      </c>
      <c r="G648" s="53">
        <f t="shared" si="144"/>
        <v>0</v>
      </c>
      <c r="H648" s="53">
        <f t="shared" si="144"/>
        <v>0</v>
      </c>
      <c r="I648" s="53">
        <v>0</v>
      </c>
      <c r="J648" s="53">
        <v>0</v>
      </c>
      <c r="K648" s="53">
        <v>0</v>
      </c>
      <c r="L648" s="53">
        <v>0</v>
      </c>
      <c r="M648" s="53">
        <v>0</v>
      </c>
      <c r="N648" s="53">
        <v>0</v>
      </c>
      <c r="O648" s="53">
        <v>0</v>
      </c>
      <c r="P648" s="53">
        <v>0</v>
      </c>
      <c r="Q648" s="29"/>
      <c r="R648" s="50"/>
    </row>
    <row r="649" ht="15.6">
      <c r="A649" s="15"/>
      <c r="B649" s="51"/>
      <c r="C649" s="15"/>
      <c r="D649" s="15"/>
      <c r="E649" s="15"/>
      <c r="F649" s="11" t="s">
        <v>39</v>
      </c>
      <c r="G649" s="53">
        <f t="shared" si="144"/>
        <v>0</v>
      </c>
      <c r="H649" s="53">
        <f t="shared" si="144"/>
        <v>0</v>
      </c>
      <c r="I649" s="53">
        <v>0</v>
      </c>
      <c r="J649" s="53">
        <v>0</v>
      </c>
      <c r="K649" s="53">
        <v>0</v>
      </c>
      <c r="L649" s="53">
        <v>0</v>
      </c>
      <c r="M649" s="53">
        <v>0</v>
      </c>
      <c r="N649" s="53">
        <v>0</v>
      </c>
      <c r="O649" s="53">
        <v>0</v>
      </c>
      <c r="P649" s="53">
        <v>0</v>
      </c>
      <c r="Q649" s="29"/>
      <c r="R649" s="50"/>
    </row>
    <row r="650" ht="15.6">
      <c r="A650" s="15"/>
      <c r="B650" s="51"/>
      <c r="C650" s="15"/>
      <c r="D650" s="15"/>
      <c r="E650" s="15"/>
      <c r="F650" s="11" t="s">
        <v>40</v>
      </c>
      <c r="G650" s="53">
        <f t="shared" si="144"/>
        <v>0</v>
      </c>
      <c r="H650" s="53">
        <f t="shared" si="144"/>
        <v>0</v>
      </c>
      <c r="I650" s="53">
        <v>0</v>
      </c>
      <c r="J650" s="53">
        <v>0</v>
      </c>
      <c r="K650" s="53">
        <v>0</v>
      </c>
      <c r="L650" s="53">
        <v>0</v>
      </c>
      <c r="M650" s="53">
        <v>0</v>
      </c>
      <c r="N650" s="53">
        <v>0</v>
      </c>
      <c r="O650" s="53">
        <v>0</v>
      </c>
      <c r="P650" s="53">
        <v>0</v>
      </c>
      <c r="Q650" s="29"/>
      <c r="R650" s="50"/>
    </row>
    <row r="651" ht="15.6">
      <c r="A651" s="15"/>
      <c r="B651" s="51"/>
      <c r="C651" s="15"/>
      <c r="D651" s="15"/>
      <c r="E651" s="15"/>
      <c r="F651" s="11" t="s">
        <v>41</v>
      </c>
      <c r="G651" s="53">
        <f t="shared" si="144"/>
        <v>0</v>
      </c>
      <c r="H651" s="53">
        <f t="shared" si="144"/>
        <v>0</v>
      </c>
      <c r="I651" s="53">
        <v>0</v>
      </c>
      <c r="J651" s="53">
        <v>0</v>
      </c>
      <c r="K651" s="53">
        <v>0</v>
      </c>
      <c r="L651" s="53">
        <v>0</v>
      </c>
      <c r="M651" s="53">
        <v>0</v>
      </c>
      <c r="N651" s="53">
        <v>0</v>
      </c>
      <c r="O651" s="53">
        <v>0</v>
      </c>
      <c r="P651" s="53">
        <v>0</v>
      </c>
      <c r="Q651" s="29"/>
      <c r="R651" s="50"/>
    </row>
    <row r="652" ht="15.6">
      <c r="A652" s="16"/>
      <c r="B652" s="54"/>
      <c r="C652" s="16"/>
      <c r="D652" s="16"/>
      <c r="E652" s="16"/>
      <c r="F652" s="11" t="s">
        <v>42</v>
      </c>
      <c r="G652" s="53">
        <f t="shared" si="144"/>
        <v>0</v>
      </c>
      <c r="H652" s="53">
        <f t="shared" si="144"/>
        <v>0</v>
      </c>
      <c r="I652" s="53">
        <v>0</v>
      </c>
      <c r="J652" s="53">
        <v>0</v>
      </c>
      <c r="K652" s="53">
        <v>0</v>
      </c>
      <c r="L652" s="53">
        <v>0</v>
      </c>
      <c r="M652" s="53">
        <v>0</v>
      </c>
      <c r="N652" s="53">
        <v>0</v>
      </c>
      <c r="O652" s="53">
        <v>0</v>
      </c>
      <c r="P652" s="53">
        <v>0</v>
      </c>
      <c r="Q652" s="64"/>
      <c r="R652" s="50"/>
    </row>
    <row r="653" ht="15.75" customHeight="1">
      <c r="A653" s="12"/>
      <c r="B653" s="12" t="s">
        <v>113</v>
      </c>
      <c r="C653" s="12"/>
      <c r="D653" s="12"/>
      <c r="E653" s="12"/>
      <c r="F653" s="11" t="s">
        <v>27</v>
      </c>
      <c r="G653" s="53">
        <f>SUM(G654:G664)</f>
        <v>0</v>
      </c>
      <c r="H653" s="53">
        <f>SUM(H654:H664)</f>
        <v>0</v>
      </c>
      <c r="I653" s="53">
        <f t="shared" si="140"/>
        <v>0</v>
      </c>
      <c r="J653" s="53">
        <f t="shared" si="140"/>
        <v>0</v>
      </c>
      <c r="K653" s="53">
        <f t="shared" si="140"/>
        <v>0</v>
      </c>
      <c r="L653" s="53">
        <f t="shared" si="140"/>
        <v>0</v>
      </c>
      <c r="M653" s="53">
        <f t="shared" si="140"/>
        <v>0</v>
      </c>
      <c r="N653" s="53">
        <f t="shared" si="140"/>
        <v>0</v>
      </c>
      <c r="O653" s="53">
        <f>SUM(O654:O664)</f>
        <v>0</v>
      </c>
      <c r="P653" s="53">
        <f>SUM(P654:P664)</f>
        <v>0</v>
      </c>
      <c r="Q653" s="68"/>
      <c r="R653" s="50"/>
    </row>
    <row r="654" ht="15.75" customHeight="1">
      <c r="A654" s="15"/>
      <c r="B654" s="15"/>
      <c r="C654" s="15"/>
      <c r="D654" s="15"/>
      <c r="E654" s="15"/>
      <c r="F654" s="11" t="s">
        <v>30</v>
      </c>
      <c r="G654" s="53">
        <f t="shared" ref="G654:H664" si="145">I654+K654+M654+O654</f>
        <v>0</v>
      </c>
      <c r="H654" s="53">
        <f t="shared" si="145"/>
        <v>0</v>
      </c>
      <c r="I654" s="53">
        <v>0</v>
      </c>
      <c r="J654" s="53">
        <v>0</v>
      </c>
      <c r="K654" s="53">
        <v>0</v>
      </c>
      <c r="L654" s="53">
        <v>0</v>
      </c>
      <c r="M654" s="53">
        <v>0</v>
      </c>
      <c r="N654" s="53">
        <v>0</v>
      </c>
      <c r="O654" s="53">
        <v>0</v>
      </c>
      <c r="P654" s="53">
        <v>0</v>
      </c>
      <c r="Q654" s="26" t="s">
        <v>28</v>
      </c>
      <c r="R654" s="50"/>
    </row>
    <row r="655" ht="15.6">
      <c r="A655" s="15"/>
      <c r="B655" s="15"/>
      <c r="C655" s="15"/>
      <c r="D655" s="15"/>
      <c r="E655" s="15"/>
      <c r="F655" s="11" t="s">
        <v>32</v>
      </c>
      <c r="G655" s="53">
        <f t="shared" si="145"/>
        <v>0</v>
      </c>
      <c r="H655" s="53">
        <f t="shared" si="145"/>
        <v>0</v>
      </c>
      <c r="I655" s="53">
        <v>0</v>
      </c>
      <c r="J655" s="53">
        <v>0</v>
      </c>
      <c r="K655" s="53">
        <v>0</v>
      </c>
      <c r="L655" s="53">
        <v>0</v>
      </c>
      <c r="M655" s="53">
        <v>0</v>
      </c>
      <c r="N655" s="53">
        <v>0</v>
      </c>
      <c r="O655" s="53">
        <v>0</v>
      </c>
      <c r="P655" s="53">
        <v>0</v>
      </c>
      <c r="Q655" s="29"/>
      <c r="R655" s="50"/>
    </row>
    <row r="656" ht="15.6">
      <c r="A656" s="15"/>
      <c r="B656" s="15"/>
      <c r="C656" s="15"/>
      <c r="D656" s="15"/>
      <c r="E656" s="15"/>
      <c r="F656" s="11" t="s">
        <v>33</v>
      </c>
      <c r="G656" s="53">
        <f t="shared" si="145"/>
        <v>0</v>
      </c>
      <c r="H656" s="53">
        <f t="shared" si="145"/>
        <v>0</v>
      </c>
      <c r="I656" s="53">
        <v>0</v>
      </c>
      <c r="J656" s="53">
        <v>0</v>
      </c>
      <c r="K656" s="53">
        <v>0</v>
      </c>
      <c r="L656" s="53">
        <v>0</v>
      </c>
      <c r="M656" s="53">
        <v>0</v>
      </c>
      <c r="N656" s="53">
        <v>0</v>
      </c>
      <c r="O656" s="53">
        <v>0</v>
      </c>
      <c r="P656" s="53">
        <v>0</v>
      </c>
      <c r="Q656" s="29"/>
      <c r="R656" s="50"/>
    </row>
    <row r="657" ht="15.6">
      <c r="A657" s="15"/>
      <c r="B657" s="15"/>
      <c r="C657" s="15"/>
      <c r="D657" s="15"/>
      <c r="E657" s="15"/>
      <c r="F657" s="11" t="s">
        <v>34</v>
      </c>
      <c r="G657" s="53">
        <f t="shared" si="145"/>
        <v>0</v>
      </c>
      <c r="H657" s="53">
        <f t="shared" si="145"/>
        <v>0</v>
      </c>
      <c r="I657" s="53">
        <v>0</v>
      </c>
      <c r="J657" s="53">
        <v>0</v>
      </c>
      <c r="K657" s="53">
        <v>0</v>
      </c>
      <c r="L657" s="53">
        <v>0</v>
      </c>
      <c r="M657" s="53">
        <v>0</v>
      </c>
      <c r="N657" s="53">
        <v>0</v>
      </c>
      <c r="O657" s="53">
        <v>0</v>
      </c>
      <c r="P657" s="53">
        <v>0</v>
      </c>
      <c r="Q657" s="29"/>
      <c r="R657" s="50"/>
    </row>
    <row r="658" ht="15.6">
      <c r="A658" s="15"/>
      <c r="B658" s="15"/>
      <c r="C658" s="15"/>
      <c r="D658" s="15"/>
      <c r="E658" s="15"/>
      <c r="F658" s="11" t="s">
        <v>35</v>
      </c>
      <c r="G658" s="53">
        <f t="shared" si="145"/>
        <v>0</v>
      </c>
      <c r="H658" s="53">
        <f t="shared" si="145"/>
        <v>0</v>
      </c>
      <c r="I658" s="53">
        <v>0</v>
      </c>
      <c r="J658" s="53">
        <v>0</v>
      </c>
      <c r="K658" s="53">
        <v>0</v>
      </c>
      <c r="L658" s="53">
        <v>0</v>
      </c>
      <c r="M658" s="53">
        <v>0</v>
      </c>
      <c r="N658" s="53">
        <v>0</v>
      </c>
      <c r="O658" s="53">
        <v>0</v>
      </c>
      <c r="P658" s="53">
        <v>0</v>
      </c>
      <c r="Q658" s="29"/>
      <c r="R658" s="50"/>
    </row>
    <row r="659" ht="15.6">
      <c r="A659" s="15"/>
      <c r="B659" s="15"/>
      <c r="C659" s="15"/>
      <c r="D659" s="15"/>
      <c r="E659" s="15"/>
      <c r="F659" s="11" t="s">
        <v>36</v>
      </c>
      <c r="G659" s="53">
        <f t="shared" si="145"/>
        <v>0</v>
      </c>
      <c r="H659" s="53">
        <f t="shared" si="145"/>
        <v>0</v>
      </c>
      <c r="I659" s="53">
        <v>0</v>
      </c>
      <c r="J659" s="53">
        <v>0</v>
      </c>
      <c r="K659" s="53">
        <v>0</v>
      </c>
      <c r="L659" s="53">
        <v>0</v>
      </c>
      <c r="M659" s="53">
        <v>0</v>
      </c>
      <c r="N659" s="53">
        <v>0</v>
      </c>
      <c r="O659" s="53">
        <v>0</v>
      </c>
      <c r="P659" s="53">
        <v>0</v>
      </c>
      <c r="Q659" s="29"/>
      <c r="R659" s="50"/>
    </row>
    <row r="660" ht="15.6">
      <c r="A660" s="15"/>
      <c r="B660" s="15"/>
      <c r="C660" s="15"/>
      <c r="D660" s="15"/>
      <c r="E660" s="15"/>
      <c r="F660" s="11" t="s">
        <v>37</v>
      </c>
      <c r="G660" s="53">
        <f t="shared" si="145"/>
        <v>0</v>
      </c>
      <c r="H660" s="53">
        <f t="shared" si="145"/>
        <v>0</v>
      </c>
      <c r="I660" s="53">
        <v>0</v>
      </c>
      <c r="J660" s="53">
        <v>0</v>
      </c>
      <c r="K660" s="53">
        <v>0</v>
      </c>
      <c r="L660" s="53">
        <v>0</v>
      </c>
      <c r="M660" s="53">
        <v>0</v>
      </c>
      <c r="N660" s="53">
        <v>0</v>
      </c>
      <c r="O660" s="53">
        <v>0</v>
      </c>
      <c r="P660" s="53">
        <v>0</v>
      </c>
      <c r="Q660" s="29"/>
      <c r="R660" s="50"/>
    </row>
    <row r="661" ht="15.6">
      <c r="A661" s="15"/>
      <c r="B661" s="15"/>
      <c r="C661" s="15"/>
      <c r="D661" s="15"/>
      <c r="E661" s="15"/>
      <c r="F661" s="11" t="s">
        <v>39</v>
      </c>
      <c r="G661" s="53">
        <f t="shared" si="145"/>
        <v>0</v>
      </c>
      <c r="H661" s="53">
        <f t="shared" si="145"/>
        <v>0</v>
      </c>
      <c r="I661" s="53">
        <v>0</v>
      </c>
      <c r="J661" s="53">
        <v>0</v>
      </c>
      <c r="K661" s="53">
        <v>0</v>
      </c>
      <c r="L661" s="53">
        <v>0</v>
      </c>
      <c r="M661" s="53">
        <v>0</v>
      </c>
      <c r="N661" s="53">
        <v>0</v>
      </c>
      <c r="O661" s="53">
        <v>0</v>
      </c>
      <c r="P661" s="53">
        <v>0</v>
      </c>
      <c r="Q661" s="29"/>
      <c r="R661" s="50"/>
    </row>
    <row r="662" ht="15.6">
      <c r="A662" s="15"/>
      <c r="B662" s="15"/>
      <c r="C662" s="15"/>
      <c r="D662" s="15"/>
      <c r="E662" s="15"/>
      <c r="F662" s="11" t="s">
        <v>40</v>
      </c>
      <c r="G662" s="53">
        <f t="shared" si="145"/>
        <v>0</v>
      </c>
      <c r="H662" s="53">
        <f t="shared" si="145"/>
        <v>0</v>
      </c>
      <c r="I662" s="53">
        <v>0</v>
      </c>
      <c r="J662" s="53">
        <v>0</v>
      </c>
      <c r="K662" s="53">
        <v>0</v>
      </c>
      <c r="L662" s="53">
        <v>0</v>
      </c>
      <c r="M662" s="53">
        <v>0</v>
      </c>
      <c r="N662" s="53">
        <v>0</v>
      </c>
      <c r="O662" s="53">
        <v>0</v>
      </c>
      <c r="P662" s="53">
        <v>0</v>
      </c>
      <c r="Q662" s="29"/>
      <c r="R662" s="50"/>
    </row>
    <row r="663" ht="15.6">
      <c r="A663" s="15"/>
      <c r="B663" s="15"/>
      <c r="C663" s="15"/>
      <c r="D663" s="15"/>
      <c r="E663" s="15"/>
      <c r="F663" s="11" t="s">
        <v>41</v>
      </c>
      <c r="G663" s="53">
        <f t="shared" si="145"/>
        <v>0</v>
      </c>
      <c r="H663" s="53">
        <f t="shared" si="145"/>
        <v>0</v>
      </c>
      <c r="I663" s="53">
        <v>0</v>
      </c>
      <c r="J663" s="53">
        <v>0</v>
      </c>
      <c r="K663" s="53">
        <v>0</v>
      </c>
      <c r="L663" s="53">
        <v>0</v>
      </c>
      <c r="M663" s="53">
        <v>0</v>
      </c>
      <c r="N663" s="53">
        <v>0</v>
      </c>
      <c r="O663" s="53">
        <v>0</v>
      </c>
      <c r="P663" s="53">
        <v>0</v>
      </c>
      <c r="Q663" s="29"/>
      <c r="R663" s="50"/>
    </row>
    <row r="664" ht="15.6">
      <c r="A664" s="16"/>
      <c r="B664" s="16"/>
      <c r="C664" s="16"/>
      <c r="D664" s="16"/>
      <c r="E664" s="16"/>
      <c r="F664" s="11" t="s">
        <v>42</v>
      </c>
      <c r="G664" s="53">
        <f t="shared" si="145"/>
        <v>0</v>
      </c>
      <c r="H664" s="53">
        <f t="shared" si="145"/>
        <v>0</v>
      </c>
      <c r="I664" s="53">
        <v>0</v>
      </c>
      <c r="J664" s="53">
        <v>0</v>
      </c>
      <c r="K664" s="53">
        <v>0</v>
      </c>
      <c r="L664" s="53">
        <v>0</v>
      </c>
      <c r="M664" s="53">
        <v>0</v>
      </c>
      <c r="N664" s="53">
        <v>0</v>
      </c>
      <c r="O664" s="53">
        <v>0</v>
      </c>
      <c r="P664" s="53">
        <v>0</v>
      </c>
      <c r="Q664" s="64"/>
      <c r="R664" s="50"/>
    </row>
    <row r="665" ht="15.75" customHeight="1">
      <c r="A665" s="12"/>
      <c r="B665" s="12" t="s">
        <v>114</v>
      </c>
      <c r="C665" s="12"/>
      <c r="D665" s="12"/>
      <c r="E665" s="12"/>
      <c r="F665" s="11" t="s">
        <v>27</v>
      </c>
      <c r="G665" s="53">
        <f>SUM(G666:G676)</f>
        <v>0</v>
      </c>
      <c r="H665" s="53">
        <f>SUM(H666:H676)</f>
        <v>0</v>
      </c>
      <c r="I665" s="53">
        <f t="shared" si="140"/>
        <v>0</v>
      </c>
      <c r="J665" s="53">
        <f t="shared" si="140"/>
        <v>0</v>
      </c>
      <c r="K665" s="53">
        <f t="shared" si="140"/>
        <v>0</v>
      </c>
      <c r="L665" s="53">
        <f t="shared" si="140"/>
        <v>0</v>
      </c>
      <c r="M665" s="53">
        <f t="shared" si="140"/>
        <v>0</v>
      </c>
      <c r="N665" s="53">
        <f t="shared" si="140"/>
        <v>0</v>
      </c>
      <c r="O665" s="53">
        <f>SUM(O666:O676)</f>
        <v>0</v>
      </c>
      <c r="P665" s="53">
        <f>SUM(P666:P676)</f>
        <v>0</v>
      </c>
      <c r="Q665" s="68"/>
      <c r="R665" s="50"/>
    </row>
    <row r="666" ht="15.75" customHeight="1">
      <c r="A666" s="15"/>
      <c r="B666" s="15"/>
      <c r="C666" s="15"/>
      <c r="D666" s="15"/>
      <c r="E666" s="15"/>
      <c r="F666" s="11" t="s">
        <v>30</v>
      </c>
      <c r="G666" s="53">
        <f t="shared" ref="G666:H676" si="146">I666+K666+M666+O666</f>
        <v>0</v>
      </c>
      <c r="H666" s="53">
        <f t="shared" si="146"/>
        <v>0</v>
      </c>
      <c r="I666" s="53">
        <v>0</v>
      </c>
      <c r="J666" s="53">
        <v>0</v>
      </c>
      <c r="K666" s="53">
        <v>0</v>
      </c>
      <c r="L666" s="53">
        <v>0</v>
      </c>
      <c r="M666" s="53">
        <v>0</v>
      </c>
      <c r="N666" s="53">
        <v>0</v>
      </c>
      <c r="O666" s="53">
        <v>0</v>
      </c>
      <c r="P666" s="53">
        <v>0</v>
      </c>
      <c r="Q666" s="26" t="s">
        <v>28</v>
      </c>
      <c r="R666" s="50"/>
    </row>
    <row r="667" ht="15.6">
      <c r="A667" s="15"/>
      <c r="B667" s="15"/>
      <c r="C667" s="15"/>
      <c r="D667" s="15"/>
      <c r="E667" s="15"/>
      <c r="F667" s="11" t="s">
        <v>32</v>
      </c>
      <c r="G667" s="53">
        <f t="shared" si="146"/>
        <v>0</v>
      </c>
      <c r="H667" s="53">
        <f t="shared" si="146"/>
        <v>0</v>
      </c>
      <c r="I667" s="53">
        <v>0</v>
      </c>
      <c r="J667" s="53">
        <v>0</v>
      </c>
      <c r="K667" s="53">
        <v>0</v>
      </c>
      <c r="L667" s="53">
        <v>0</v>
      </c>
      <c r="M667" s="53">
        <v>0</v>
      </c>
      <c r="N667" s="53">
        <v>0</v>
      </c>
      <c r="O667" s="53">
        <v>0</v>
      </c>
      <c r="P667" s="53">
        <v>0</v>
      </c>
      <c r="Q667" s="29"/>
      <c r="R667" s="50"/>
    </row>
    <row r="668" ht="15.6">
      <c r="A668" s="15"/>
      <c r="B668" s="15"/>
      <c r="C668" s="15"/>
      <c r="D668" s="15"/>
      <c r="E668" s="15"/>
      <c r="F668" s="11" t="s">
        <v>33</v>
      </c>
      <c r="G668" s="53">
        <f t="shared" si="146"/>
        <v>0</v>
      </c>
      <c r="H668" s="53">
        <f t="shared" si="146"/>
        <v>0</v>
      </c>
      <c r="I668" s="53">
        <v>0</v>
      </c>
      <c r="J668" s="53">
        <v>0</v>
      </c>
      <c r="K668" s="53">
        <v>0</v>
      </c>
      <c r="L668" s="53">
        <v>0</v>
      </c>
      <c r="M668" s="53">
        <v>0</v>
      </c>
      <c r="N668" s="53">
        <v>0</v>
      </c>
      <c r="O668" s="53">
        <v>0</v>
      </c>
      <c r="P668" s="53">
        <v>0</v>
      </c>
      <c r="Q668" s="29"/>
      <c r="R668" s="50"/>
    </row>
    <row r="669" ht="15.6">
      <c r="A669" s="15"/>
      <c r="B669" s="15"/>
      <c r="C669" s="15"/>
      <c r="D669" s="15"/>
      <c r="E669" s="15"/>
      <c r="F669" s="11" t="s">
        <v>34</v>
      </c>
      <c r="G669" s="53">
        <f t="shared" si="146"/>
        <v>0</v>
      </c>
      <c r="H669" s="53">
        <f t="shared" si="146"/>
        <v>0</v>
      </c>
      <c r="I669" s="53">
        <v>0</v>
      </c>
      <c r="J669" s="53">
        <v>0</v>
      </c>
      <c r="K669" s="53">
        <v>0</v>
      </c>
      <c r="L669" s="53">
        <v>0</v>
      </c>
      <c r="M669" s="53">
        <v>0</v>
      </c>
      <c r="N669" s="53">
        <v>0</v>
      </c>
      <c r="O669" s="53">
        <v>0</v>
      </c>
      <c r="P669" s="53">
        <v>0</v>
      </c>
      <c r="Q669" s="29"/>
      <c r="R669" s="50"/>
    </row>
    <row r="670" ht="15.6">
      <c r="A670" s="15"/>
      <c r="B670" s="15"/>
      <c r="C670" s="15"/>
      <c r="D670" s="15"/>
      <c r="E670" s="15"/>
      <c r="F670" s="11" t="s">
        <v>35</v>
      </c>
      <c r="G670" s="53">
        <f t="shared" si="146"/>
        <v>0</v>
      </c>
      <c r="H670" s="53">
        <f t="shared" si="146"/>
        <v>0</v>
      </c>
      <c r="I670" s="53">
        <v>0</v>
      </c>
      <c r="J670" s="53">
        <v>0</v>
      </c>
      <c r="K670" s="53">
        <v>0</v>
      </c>
      <c r="L670" s="53">
        <v>0</v>
      </c>
      <c r="M670" s="53">
        <v>0</v>
      </c>
      <c r="N670" s="53">
        <v>0</v>
      </c>
      <c r="O670" s="53">
        <v>0</v>
      </c>
      <c r="P670" s="53">
        <v>0</v>
      </c>
      <c r="Q670" s="29"/>
      <c r="R670" s="50"/>
    </row>
    <row r="671" ht="15.6">
      <c r="A671" s="15"/>
      <c r="B671" s="15"/>
      <c r="C671" s="15"/>
      <c r="D671" s="15"/>
      <c r="E671" s="15"/>
      <c r="F671" s="11" t="s">
        <v>36</v>
      </c>
      <c r="G671" s="53">
        <f t="shared" si="146"/>
        <v>0</v>
      </c>
      <c r="H671" s="53">
        <f t="shared" si="146"/>
        <v>0</v>
      </c>
      <c r="I671" s="53">
        <v>0</v>
      </c>
      <c r="J671" s="53">
        <v>0</v>
      </c>
      <c r="K671" s="53">
        <v>0</v>
      </c>
      <c r="L671" s="53">
        <v>0</v>
      </c>
      <c r="M671" s="53">
        <v>0</v>
      </c>
      <c r="N671" s="53">
        <v>0</v>
      </c>
      <c r="O671" s="53">
        <v>0</v>
      </c>
      <c r="P671" s="53">
        <v>0</v>
      </c>
      <c r="Q671" s="29"/>
      <c r="R671" s="50"/>
    </row>
    <row r="672" ht="15.6">
      <c r="A672" s="15"/>
      <c r="B672" s="15"/>
      <c r="C672" s="15"/>
      <c r="D672" s="15"/>
      <c r="E672" s="15"/>
      <c r="F672" s="11" t="s">
        <v>37</v>
      </c>
      <c r="G672" s="53">
        <f t="shared" si="146"/>
        <v>0</v>
      </c>
      <c r="H672" s="53">
        <f t="shared" si="146"/>
        <v>0</v>
      </c>
      <c r="I672" s="53">
        <v>0</v>
      </c>
      <c r="J672" s="53">
        <v>0</v>
      </c>
      <c r="K672" s="53">
        <v>0</v>
      </c>
      <c r="L672" s="53">
        <v>0</v>
      </c>
      <c r="M672" s="53">
        <v>0</v>
      </c>
      <c r="N672" s="53">
        <v>0</v>
      </c>
      <c r="O672" s="53">
        <v>0</v>
      </c>
      <c r="P672" s="53">
        <v>0</v>
      </c>
      <c r="Q672" s="29"/>
      <c r="R672" s="50"/>
    </row>
    <row r="673" ht="15.6">
      <c r="A673" s="15"/>
      <c r="B673" s="15"/>
      <c r="C673" s="15"/>
      <c r="D673" s="15"/>
      <c r="E673" s="15"/>
      <c r="F673" s="11" t="s">
        <v>39</v>
      </c>
      <c r="G673" s="53">
        <f t="shared" si="146"/>
        <v>0</v>
      </c>
      <c r="H673" s="53">
        <f t="shared" si="146"/>
        <v>0</v>
      </c>
      <c r="I673" s="53">
        <v>0</v>
      </c>
      <c r="J673" s="53">
        <v>0</v>
      </c>
      <c r="K673" s="53">
        <v>0</v>
      </c>
      <c r="L673" s="53">
        <v>0</v>
      </c>
      <c r="M673" s="53">
        <v>0</v>
      </c>
      <c r="N673" s="53">
        <v>0</v>
      </c>
      <c r="O673" s="53">
        <v>0</v>
      </c>
      <c r="P673" s="53">
        <v>0</v>
      </c>
      <c r="Q673" s="29"/>
      <c r="R673" s="50"/>
    </row>
    <row r="674" ht="15.6">
      <c r="A674" s="15"/>
      <c r="B674" s="15"/>
      <c r="C674" s="15"/>
      <c r="D674" s="15"/>
      <c r="E674" s="15"/>
      <c r="F674" s="11" t="s">
        <v>40</v>
      </c>
      <c r="G674" s="53">
        <f t="shared" si="146"/>
        <v>0</v>
      </c>
      <c r="H674" s="53">
        <f t="shared" si="146"/>
        <v>0</v>
      </c>
      <c r="I674" s="53">
        <v>0</v>
      </c>
      <c r="J674" s="53">
        <v>0</v>
      </c>
      <c r="K674" s="53">
        <v>0</v>
      </c>
      <c r="L674" s="53">
        <v>0</v>
      </c>
      <c r="M674" s="53">
        <v>0</v>
      </c>
      <c r="N674" s="53">
        <v>0</v>
      </c>
      <c r="O674" s="53">
        <v>0</v>
      </c>
      <c r="P674" s="53">
        <v>0</v>
      </c>
      <c r="Q674" s="29"/>
      <c r="R674" s="50"/>
    </row>
    <row r="675" ht="15.6">
      <c r="A675" s="15"/>
      <c r="B675" s="15"/>
      <c r="C675" s="15"/>
      <c r="D675" s="15"/>
      <c r="E675" s="15"/>
      <c r="F675" s="11" t="s">
        <v>41</v>
      </c>
      <c r="G675" s="53">
        <f t="shared" si="146"/>
        <v>0</v>
      </c>
      <c r="H675" s="53">
        <f t="shared" si="146"/>
        <v>0</v>
      </c>
      <c r="I675" s="53">
        <v>0</v>
      </c>
      <c r="J675" s="53">
        <v>0</v>
      </c>
      <c r="K675" s="53">
        <v>0</v>
      </c>
      <c r="L675" s="53">
        <v>0</v>
      </c>
      <c r="M675" s="53">
        <v>0</v>
      </c>
      <c r="N675" s="53">
        <v>0</v>
      </c>
      <c r="O675" s="53">
        <v>0</v>
      </c>
      <c r="P675" s="53">
        <v>0</v>
      </c>
      <c r="Q675" s="29"/>
      <c r="R675" s="50"/>
    </row>
    <row r="676" ht="15.6">
      <c r="A676" s="16"/>
      <c r="B676" s="16"/>
      <c r="C676" s="16"/>
      <c r="D676" s="16"/>
      <c r="E676" s="16"/>
      <c r="F676" s="11" t="s">
        <v>42</v>
      </c>
      <c r="G676" s="53">
        <f t="shared" si="146"/>
        <v>0</v>
      </c>
      <c r="H676" s="53">
        <f t="shared" si="146"/>
        <v>0</v>
      </c>
      <c r="I676" s="53">
        <v>0</v>
      </c>
      <c r="J676" s="53">
        <v>0</v>
      </c>
      <c r="K676" s="53">
        <v>0</v>
      </c>
      <c r="L676" s="53">
        <v>0</v>
      </c>
      <c r="M676" s="53">
        <v>0</v>
      </c>
      <c r="N676" s="53">
        <v>0</v>
      </c>
      <c r="O676" s="53">
        <v>0</v>
      </c>
      <c r="P676" s="53">
        <v>0</v>
      </c>
      <c r="Q676" s="64"/>
      <c r="R676" s="50"/>
    </row>
    <row r="677" ht="15.75" customHeight="1">
      <c r="A677" s="12"/>
      <c r="B677" s="48" t="s">
        <v>115</v>
      </c>
      <c r="C677" s="12"/>
      <c r="D677" s="12"/>
      <c r="E677" s="12"/>
      <c r="F677" s="11" t="s">
        <v>27</v>
      </c>
      <c r="G677" s="53">
        <f>SUM(G678:G688)</f>
        <v>0</v>
      </c>
      <c r="H677" s="53">
        <f>SUM(H678:H688)</f>
        <v>0</v>
      </c>
      <c r="I677" s="53">
        <f t="shared" ref="I669:N732" si="147">SUM(I678:I688)</f>
        <v>0</v>
      </c>
      <c r="J677" s="53">
        <f t="shared" si="147"/>
        <v>0</v>
      </c>
      <c r="K677" s="53">
        <f t="shared" si="147"/>
        <v>0</v>
      </c>
      <c r="L677" s="53">
        <f t="shared" si="147"/>
        <v>0</v>
      </c>
      <c r="M677" s="53">
        <f t="shared" si="147"/>
        <v>0</v>
      </c>
      <c r="N677" s="53">
        <f t="shared" si="147"/>
        <v>0</v>
      </c>
      <c r="O677" s="53">
        <f>SUM(O678:O688)</f>
        <v>0</v>
      </c>
      <c r="P677" s="53">
        <f>SUM(P678:P688)</f>
        <v>0</v>
      </c>
      <c r="Q677" s="68"/>
      <c r="R677" s="50"/>
    </row>
    <row r="678" ht="15.75" customHeight="1">
      <c r="A678" s="15"/>
      <c r="B678" s="51"/>
      <c r="C678" s="15"/>
      <c r="D678" s="15"/>
      <c r="E678" s="15"/>
      <c r="F678" s="11" t="s">
        <v>30</v>
      </c>
      <c r="G678" s="53">
        <f t="shared" ref="G678:H688" si="148">I678+K678+M678+O678</f>
        <v>0</v>
      </c>
      <c r="H678" s="53">
        <f t="shared" si="148"/>
        <v>0</v>
      </c>
      <c r="I678" s="53">
        <v>0</v>
      </c>
      <c r="J678" s="53">
        <v>0</v>
      </c>
      <c r="K678" s="53">
        <v>0</v>
      </c>
      <c r="L678" s="53">
        <v>0</v>
      </c>
      <c r="M678" s="53">
        <v>0</v>
      </c>
      <c r="N678" s="53">
        <v>0</v>
      </c>
      <c r="O678" s="53">
        <v>0</v>
      </c>
      <c r="P678" s="53">
        <v>0</v>
      </c>
      <c r="Q678" s="26" t="s">
        <v>28</v>
      </c>
      <c r="R678" s="50"/>
    </row>
    <row r="679" ht="15.6">
      <c r="A679" s="15"/>
      <c r="B679" s="51"/>
      <c r="C679" s="15"/>
      <c r="D679" s="15"/>
      <c r="E679" s="15"/>
      <c r="F679" s="11" t="s">
        <v>32</v>
      </c>
      <c r="G679" s="53">
        <f t="shared" si="148"/>
        <v>0</v>
      </c>
      <c r="H679" s="53">
        <f t="shared" si="148"/>
        <v>0</v>
      </c>
      <c r="I679" s="53">
        <v>0</v>
      </c>
      <c r="J679" s="53">
        <v>0</v>
      </c>
      <c r="K679" s="53">
        <v>0</v>
      </c>
      <c r="L679" s="53">
        <v>0</v>
      </c>
      <c r="M679" s="53">
        <v>0</v>
      </c>
      <c r="N679" s="53">
        <v>0</v>
      </c>
      <c r="O679" s="53">
        <v>0</v>
      </c>
      <c r="P679" s="53">
        <v>0</v>
      </c>
      <c r="Q679" s="29"/>
      <c r="R679" s="50"/>
    </row>
    <row r="680" ht="15.6">
      <c r="A680" s="15"/>
      <c r="B680" s="51"/>
      <c r="C680" s="15"/>
      <c r="D680" s="15"/>
      <c r="E680" s="15"/>
      <c r="F680" s="11" t="s">
        <v>33</v>
      </c>
      <c r="G680" s="53">
        <f t="shared" si="148"/>
        <v>0</v>
      </c>
      <c r="H680" s="53">
        <f t="shared" si="148"/>
        <v>0</v>
      </c>
      <c r="I680" s="53">
        <v>0</v>
      </c>
      <c r="J680" s="53">
        <v>0</v>
      </c>
      <c r="K680" s="53">
        <v>0</v>
      </c>
      <c r="L680" s="53">
        <v>0</v>
      </c>
      <c r="M680" s="53">
        <v>0</v>
      </c>
      <c r="N680" s="53">
        <v>0</v>
      </c>
      <c r="O680" s="53">
        <v>0</v>
      </c>
      <c r="P680" s="53">
        <v>0</v>
      </c>
      <c r="Q680" s="29"/>
      <c r="R680" s="50"/>
    </row>
    <row r="681" ht="15.6">
      <c r="A681" s="15"/>
      <c r="B681" s="51"/>
      <c r="C681" s="15"/>
      <c r="D681" s="15"/>
      <c r="E681" s="15"/>
      <c r="F681" s="11" t="s">
        <v>34</v>
      </c>
      <c r="G681" s="53">
        <f t="shared" si="148"/>
        <v>0</v>
      </c>
      <c r="H681" s="53">
        <f t="shared" si="148"/>
        <v>0</v>
      </c>
      <c r="I681" s="53">
        <v>0</v>
      </c>
      <c r="J681" s="53">
        <v>0</v>
      </c>
      <c r="K681" s="53">
        <v>0</v>
      </c>
      <c r="L681" s="53">
        <v>0</v>
      </c>
      <c r="M681" s="53">
        <v>0</v>
      </c>
      <c r="N681" s="53">
        <v>0</v>
      </c>
      <c r="O681" s="53">
        <v>0</v>
      </c>
      <c r="P681" s="53">
        <v>0</v>
      </c>
      <c r="Q681" s="29"/>
      <c r="R681" s="50"/>
    </row>
    <row r="682" ht="15.6">
      <c r="A682" s="15"/>
      <c r="B682" s="51"/>
      <c r="C682" s="15"/>
      <c r="D682" s="15"/>
      <c r="E682" s="15"/>
      <c r="F682" s="11" t="s">
        <v>35</v>
      </c>
      <c r="G682" s="53">
        <f t="shared" si="148"/>
        <v>0</v>
      </c>
      <c r="H682" s="53">
        <f t="shared" si="148"/>
        <v>0</v>
      </c>
      <c r="I682" s="53">
        <v>0</v>
      </c>
      <c r="J682" s="53">
        <v>0</v>
      </c>
      <c r="K682" s="53">
        <v>0</v>
      </c>
      <c r="L682" s="53">
        <v>0</v>
      </c>
      <c r="M682" s="53">
        <v>0</v>
      </c>
      <c r="N682" s="53">
        <v>0</v>
      </c>
      <c r="O682" s="53">
        <v>0</v>
      </c>
      <c r="P682" s="53">
        <v>0</v>
      </c>
      <c r="Q682" s="29"/>
      <c r="R682" s="50"/>
    </row>
    <row r="683" ht="15.6">
      <c r="A683" s="15"/>
      <c r="B683" s="51"/>
      <c r="C683" s="15"/>
      <c r="D683" s="15"/>
      <c r="E683" s="15"/>
      <c r="F683" s="11" t="s">
        <v>36</v>
      </c>
      <c r="G683" s="53">
        <f t="shared" si="148"/>
        <v>0</v>
      </c>
      <c r="H683" s="53">
        <f t="shared" si="148"/>
        <v>0</v>
      </c>
      <c r="I683" s="53">
        <v>0</v>
      </c>
      <c r="J683" s="53">
        <v>0</v>
      </c>
      <c r="K683" s="53">
        <v>0</v>
      </c>
      <c r="L683" s="53">
        <v>0</v>
      </c>
      <c r="M683" s="53">
        <v>0</v>
      </c>
      <c r="N683" s="53">
        <v>0</v>
      </c>
      <c r="O683" s="53">
        <v>0</v>
      </c>
      <c r="P683" s="53">
        <v>0</v>
      </c>
      <c r="Q683" s="29"/>
      <c r="R683" s="50"/>
    </row>
    <row r="684" ht="15.6">
      <c r="A684" s="15"/>
      <c r="B684" s="51"/>
      <c r="C684" s="15"/>
      <c r="D684" s="15"/>
      <c r="E684" s="15"/>
      <c r="F684" s="11" t="s">
        <v>37</v>
      </c>
      <c r="G684" s="53">
        <f t="shared" si="148"/>
        <v>0</v>
      </c>
      <c r="H684" s="53">
        <f t="shared" si="148"/>
        <v>0</v>
      </c>
      <c r="I684" s="53">
        <v>0</v>
      </c>
      <c r="J684" s="53">
        <v>0</v>
      </c>
      <c r="K684" s="53">
        <v>0</v>
      </c>
      <c r="L684" s="53">
        <v>0</v>
      </c>
      <c r="M684" s="53">
        <v>0</v>
      </c>
      <c r="N684" s="53">
        <v>0</v>
      </c>
      <c r="O684" s="53">
        <v>0</v>
      </c>
      <c r="P684" s="53">
        <v>0</v>
      </c>
      <c r="Q684" s="29"/>
      <c r="R684" s="50"/>
    </row>
    <row r="685" ht="15.6">
      <c r="A685" s="15"/>
      <c r="B685" s="51"/>
      <c r="C685" s="15"/>
      <c r="D685" s="15"/>
      <c r="E685" s="15"/>
      <c r="F685" s="11" t="s">
        <v>39</v>
      </c>
      <c r="G685" s="53">
        <f t="shared" si="148"/>
        <v>0</v>
      </c>
      <c r="H685" s="53">
        <f t="shared" si="148"/>
        <v>0</v>
      </c>
      <c r="I685" s="53">
        <v>0</v>
      </c>
      <c r="J685" s="53">
        <v>0</v>
      </c>
      <c r="K685" s="53">
        <v>0</v>
      </c>
      <c r="L685" s="53">
        <v>0</v>
      </c>
      <c r="M685" s="53">
        <v>0</v>
      </c>
      <c r="N685" s="53">
        <v>0</v>
      </c>
      <c r="O685" s="53">
        <v>0</v>
      </c>
      <c r="P685" s="53">
        <v>0</v>
      </c>
      <c r="Q685" s="29"/>
      <c r="R685" s="50"/>
    </row>
    <row r="686" ht="15.6">
      <c r="A686" s="15"/>
      <c r="B686" s="51"/>
      <c r="C686" s="15"/>
      <c r="D686" s="15"/>
      <c r="E686" s="15"/>
      <c r="F686" s="11" t="s">
        <v>40</v>
      </c>
      <c r="G686" s="53">
        <f t="shared" si="148"/>
        <v>0</v>
      </c>
      <c r="H686" s="53">
        <f t="shared" si="148"/>
        <v>0</v>
      </c>
      <c r="I686" s="53">
        <v>0</v>
      </c>
      <c r="J686" s="53">
        <v>0</v>
      </c>
      <c r="K686" s="53">
        <v>0</v>
      </c>
      <c r="L686" s="53">
        <v>0</v>
      </c>
      <c r="M686" s="53">
        <v>0</v>
      </c>
      <c r="N686" s="53">
        <v>0</v>
      </c>
      <c r="O686" s="53">
        <v>0</v>
      </c>
      <c r="P686" s="53">
        <v>0</v>
      </c>
      <c r="Q686" s="29"/>
      <c r="R686" s="50"/>
    </row>
    <row r="687" ht="15.6">
      <c r="A687" s="15"/>
      <c r="B687" s="51"/>
      <c r="C687" s="15"/>
      <c r="D687" s="15"/>
      <c r="E687" s="15"/>
      <c r="F687" s="11" t="s">
        <v>41</v>
      </c>
      <c r="G687" s="53">
        <f t="shared" si="148"/>
        <v>0</v>
      </c>
      <c r="H687" s="53">
        <f t="shared" si="148"/>
        <v>0</v>
      </c>
      <c r="I687" s="53">
        <v>0</v>
      </c>
      <c r="J687" s="53">
        <v>0</v>
      </c>
      <c r="K687" s="53">
        <v>0</v>
      </c>
      <c r="L687" s="53">
        <v>0</v>
      </c>
      <c r="M687" s="53">
        <v>0</v>
      </c>
      <c r="N687" s="53">
        <v>0</v>
      </c>
      <c r="O687" s="53">
        <v>0</v>
      </c>
      <c r="P687" s="53">
        <v>0</v>
      </c>
      <c r="Q687" s="29"/>
      <c r="R687" s="50"/>
    </row>
    <row r="688" ht="15.6">
      <c r="A688" s="16"/>
      <c r="B688" s="54"/>
      <c r="C688" s="16"/>
      <c r="D688" s="16"/>
      <c r="E688" s="16"/>
      <c r="F688" s="11" t="s">
        <v>42</v>
      </c>
      <c r="G688" s="53">
        <f t="shared" si="148"/>
        <v>0</v>
      </c>
      <c r="H688" s="53">
        <f t="shared" si="148"/>
        <v>0</v>
      </c>
      <c r="I688" s="53">
        <v>0</v>
      </c>
      <c r="J688" s="53">
        <v>0</v>
      </c>
      <c r="K688" s="53">
        <v>0</v>
      </c>
      <c r="L688" s="53">
        <v>0</v>
      </c>
      <c r="M688" s="53">
        <v>0</v>
      </c>
      <c r="N688" s="53">
        <v>0</v>
      </c>
      <c r="O688" s="53">
        <v>0</v>
      </c>
      <c r="P688" s="53">
        <v>0</v>
      </c>
      <c r="Q688" s="64"/>
      <c r="R688" s="50"/>
    </row>
    <row r="689" ht="15.75" customHeight="1">
      <c r="A689" s="12"/>
      <c r="B689" s="48" t="s">
        <v>116</v>
      </c>
      <c r="C689" s="12"/>
      <c r="D689" s="12"/>
      <c r="E689" s="12"/>
      <c r="F689" s="11" t="s">
        <v>27</v>
      </c>
      <c r="G689" s="53">
        <f>SUM(G690:G700)</f>
        <v>0</v>
      </c>
      <c r="H689" s="53">
        <f>SUM(H690:H700)</f>
        <v>0</v>
      </c>
      <c r="I689" s="53">
        <f t="shared" si="147"/>
        <v>0</v>
      </c>
      <c r="J689" s="53">
        <f t="shared" si="147"/>
        <v>0</v>
      </c>
      <c r="K689" s="53">
        <f t="shared" si="147"/>
        <v>0</v>
      </c>
      <c r="L689" s="53">
        <f t="shared" si="147"/>
        <v>0</v>
      </c>
      <c r="M689" s="53">
        <f t="shared" si="147"/>
        <v>0</v>
      </c>
      <c r="N689" s="53">
        <f t="shared" si="147"/>
        <v>0</v>
      </c>
      <c r="O689" s="53">
        <f>SUM(O690:O700)</f>
        <v>0</v>
      </c>
      <c r="P689" s="53">
        <f>SUM(P690:P700)</f>
        <v>0</v>
      </c>
      <c r="Q689" s="68"/>
      <c r="R689" s="50"/>
    </row>
    <row r="690" ht="15.75" customHeight="1">
      <c r="A690" s="15"/>
      <c r="B690" s="51"/>
      <c r="C690" s="15"/>
      <c r="D690" s="15"/>
      <c r="E690" s="15"/>
      <c r="F690" s="11" t="s">
        <v>30</v>
      </c>
      <c r="G690" s="53">
        <f t="shared" ref="G690:H700" si="149">I690+K690+M690+O690</f>
        <v>0</v>
      </c>
      <c r="H690" s="53">
        <f t="shared" si="149"/>
        <v>0</v>
      </c>
      <c r="I690" s="53">
        <v>0</v>
      </c>
      <c r="J690" s="53">
        <v>0</v>
      </c>
      <c r="K690" s="53">
        <v>0</v>
      </c>
      <c r="L690" s="53">
        <v>0</v>
      </c>
      <c r="M690" s="53">
        <v>0</v>
      </c>
      <c r="N690" s="53">
        <v>0</v>
      </c>
      <c r="O690" s="53">
        <v>0</v>
      </c>
      <c r="P690" s="53">
        <v>0</v>
      </c>
      <c r="Q690" s="26" t="s">
        <v>28</v>
      </c>
      <c r="R690" s="50"/>
    </row>
    <row r="691" ht="15.6">
      <c r="A691" s="15"/>
      <c r="B691" s="51"/>
      <c r="C691" s="15"/>
      <c r="D691" s="15"/>
      <c r="E691" s="15"/>
      <c r="F691" s="11" t="s">
        <v>32</v>
      </c>
      <c r="G691" s="53">
        <f t="shared" si="149"/>
        <v>0</v>
      </c>
      <c r="H691" s="53">
        <f t="shared" si="149"/>
        <v>0</v>
      </c>
      <c r="I691" s="53">
        <v>0</v>
      </c>
      <c r="J691" s="53">
        <v>0</v>
      </c>
      <c r="K691" s="53">
        <v>0</v>
      </c>
      <c r="L691" s="53">
        <v>0</v>
      </c>
      <c r="M691" s="53">
        <v>0</v>
      </c>
      <c r="N691" s="53">
        <v>0</v>
      </c>
      <c r="O691" s="53">
        <v>0</v>
      </c>
      <c r="P691" s="53">
        <v>0</v>
      </c>
      <c r="Q691" s="29"/>
      <c r="R691" s="50"/>
    </row>
    <row r="692" ht="15.6">
      <c r="A692" s="15"/>
      <c r="B692" s="51"/>
      <c r="C692" s="15"/>
      <c r="D692" s="15"/>
      <c r="E692" s="15"/>
      <c r="F692" s="11" t="s">
        <v>33</v>
      </c>
      <c r="G692" s="53">
        <f t="shared" si="149"/>
        <v>0</v>
      </c>
      <c r="H692" s="53">
        <f t="shared" si="149"/>
        <v>0</v>
      </c>
      <c r="I692" s="53">
        <v>0</v>
      </c>
      <c r="J692" s="53">
        <v>0</v>
      </c>
      <c r="K692" s="53">
        <v>0</v>
      </c>
      <c r="L692" s="53">
        <v>0</v>
      </c>
      <c r="M692" s="53">
        <v>0</v>
      </c>
      <c r="N692" s="53">
        <v>0</v>
      </c>
      <c r="O692" s="53">
        <v>0</v>
      </c>
      <c r="P692" s="53">
        <v>0</v>
      </c>
      <c r="Q692" s="29"/>
      <c r="R692" s="50"/>
    </row>
    <row r="693" ht="15.6">
      <c r="A693" s="15"/>
      <c r="B693" s="51"/>
      <c r="C693" s="15"/>
      <c r="D693" s="15"/>
      <c r="E693" s="15"/>
      <c r="F693" s="11" t="s">
        <v>34</v>
      </c>
      <c r="G693" s="53">
        <f t="shared" si="149"/>
        <v>0</v>
      </c>
      <c r="H693" s="53">
        <f t="shared" si="149"/>
        <v>0</v>
      </c>
      <c r="I693" s="53">
        <v>0</v>
      </c>
      <c r="J693" s="53">
        <v>0</v>
      </c>
      <c r="K693" s="53">
        <v>0</v>
      </c>
      <c r="L693" s="53">
        <v>0</v>
      </c>
      <c r="M693" s="53">
        <v>0</v>
      </c>
      <c r="N693" s="53">
        <v>0</v>
      </c>
      <c r="O693" s="53">
        <v>0</v>
      </c>
      <c r="P693" s="53">
        <v>0</v>
      </c>
      <c r="Q693" s="29"/>
      <c r="R693" s="50"/>
    </row>
    <row r="694" ht="24.75" customHeight="1">
      <c r="A694" s="15"/>
      <c r="B694" s="51"/>
      <c r="C694" s="15"/>
      <c r="D694" s="15"/>
      <c r="E694" s="15"/>
      <c r="F694" s="11" t="s">
        <v>35</v>
      </c>
      <c r="G694" s="53">
        <f t="shared" si="149"/>
        <v>0</v>
      </c>
      <c r="H694" s="53">
        <f t="shared" si="149"/>
        <v>0</v>
      </c>
      <c r="I694" s="53">
        <v>0</v>
      </c>
      <c r="J694" s="53">
        <v>0</v>
      </c>
      <c r="K694" s="53">
        <v>0</v>
      </c>
      <c r="L694" s="53">
        <v>0</v>
      </c>
      <c r="M694" s="53">
        <v>0</v>
      </c>
      <c r="N694" s="53">
        <v>0</v>
      </c>
      <c r="O694" s="53">
        <v>0</v>
      </c>
      <c r="P694" s="53">
        <v>0</v>
      </c>
      <c r="Q694" s="29"/>
      <c r="R694" s="50"/>
    </row>
    <row r="695" ht="15.6">
      <c r="A695" s="15"/>
      <c r="B695" s="51"/>
      <c r="C695" s="15"/>
      <c r="D695" s="15"/>
      <c r="E695" s="15"/>
      <c r="F695" s="11" t="s">
        <v>36</v>
      </c>
      <c r="G695" s="53">
        <f t="shared" si="149"/>
        <v>0</v>
      </c>
      <c r="H695" s="53">
        <f t="shared" si="149"/>
        <v>0</v>
      </c>
      <c r="I695" s="53">
        <v>0</v>
      </c>
      <c r="J695" s="53">
        <v>0</v>
      </c>
      <c r="K695" s="53">
        <v>0</v>
      </c>
      <c r="L695" s="53">
        <v>0</v>
      </c>
      <c r="M695" s="53">
        <v>0</v>
      </c>
      <c r="N695" s="53">
        <v>0</v>
      </c>
      <c r="O695" s="53">
        <v>0</v>
      </c>
      <c r="P695" s="53">
        <v>0</v>
      </c>
      <c r="Q695" s="29"/>
      <c r="R695" s="50"/>
    </row>
    <row r="696" ht="15.6">
      <c r="A696" s="15"/>
      <c r="B696" s="51"/>
      <c r="C696" s="15"/>
      <c r="D696" s="15"/>
      <c r="E696" s="15"/>
      <c r="F696" s="11" t="s">
        <v>37</v>
      </c>
      <c r="G696" s="53">
        <f t="shared" si="149"/>
        <v>0</v>
      </c>
      <c r="H696" s="53">
        <f t="shared" si="149"/>
        <v>0</v>
      </c>
      <c r="I696" s="53">
        <v>0</v>
      </c>
      <c r="J696" s="53">
        <v>0</v>
      </c>
      <c r="K696" s="53">
        <v>0</v>
      </c>
      <c r="L696" s="53">
        <v>0</v>
      </c>
      <c r="M696" s="53">
        <v>0</v>
      </c>
      <c r="N696" s="53">
        <v>0</v>
      </c>
      <c r="O696" s="53">
        <v>0</v>
      </c>
      <c r="P696" s="53">
        <v>0</v>
      </c>
      <c r="Q696" s="29"/>
      <c r="R696" s="50"/>
    </row>
    <row r="697" ht="15.6">
      <c r="A697" s="15"/>
      <c r="B697" s="51"/>
      <c r="C697" s="15"/>
      <c r="D697" s="15"/>
      <c r="E697" s="15"/>
      <c r="F697" s="11" t="s">
        <v>39</v>
      </c>
      <c r="G697" s="53">
        <f t="shared" si="149"/>
        <v>0</v>
      </c>
      <c r="H697" s="53">
        <f t="shared" si="149"/>
        <v>0</v>
      </c>
      <c r="I697" s="53">
        <v>0</v>
      </c>
      <c r="J697" s="53">
        <v>0</v>
      </c>
      <c r="K697" s="53">
        <v>0</v>
      </c>
      <c r="L697" s="53">
        <v>0</v>
      </c>
      <c r="M697" s="53">
        <v>0</v>
      </c>
      <c r="N697" s="53">
        <v>0</v>
      </c>
      <c r="O697" s="53">
        <v>0</v>
      </c>
      <c r="P697" s="53">
        <v>0</v>
      </c>
      <c r="Q697" s="29"/>
      <c r="R697" s="50"/>
    </row>
    <row r="698" ht="15.6">
      <c r="A698" s="15"/>
      <c r="B698" s="51"/>
      <c r="C698" s="15"/>
      <c r="D698" s="15"/>
      <c r="E698" s="15"/>
      <c r="F698" s="11" t="s">
        <v>40</v>
      </c>
      <c r="G698" s="53">
        <f t="shared" si="149"/>
        <v>0</v>
      </c>
      <c r="H698" s="53">
        <f t="shared" si="149"/>
        <v>0</v>
      </c>
      <c r="I698" s="53">
        <v>0</v>
      </c>
      <c r="J698" s="53">
        <v>0</v>
      </c>
      <c r="K698" s="53">
        <v>0</v>
      </c>
      <c r="L698" s="53">
        <v>0</v>
      </c>
      <c r="M698" s="53">
        <v>0</v>
      </c>
      <c r="N698" s="53">
        <v>0</v>
      </c>
      <c r="O698" s="53">
        <v>0</v>
      </c>
      <c r="P698" s="53">
        <v>0</v>
      </c>
      <c r="Q698" s="29"/>
      <c r="R698" s="50"/>
    </row>
    <row r="699" ht="15.6">
      <c r="A699" s="15"/>
      <c r="B699" s="51"/>
      <c r="C699" s="15"/>
      <c r="D699" s="15"/>
      <c r="E699" s="15"/>
      <c r="F699" s="11" t="s">
        <v>41</v>
      </c>
      <c r="G699" s="53">
        <f t="shared" si="149"/>
        <v>0</v>
      </c>
      <c r="H699" s="53">
        <f t="shared" si="149"/>
        <v>0</v>
      </c>
      <c r="I699" s="53">
        <v>0</v>
      </c>
      <c r="J699" s="53">
        <v>0</v>
      </c>
      <c r="K699" s="53">
        <v>0</v>
      </c>
      <c r="L699" s="53">
        <v>0</v>
      </c>
      <c r="M699" s="53">
        <v>0</v>
      </c>
      <c r="N699" s="53">
        <v>0</v>
      </c>
      <c r="O699" s="53">
        <v>0</v>
      </c>
      <c r="P699" s="53">
        <v>0</v>
      </c>
      <c r="Q699" s="29"/>
      <c r="R699" s="50"/>
    </row>
    <row r="700" ht="15.6">
      <c r="A700" s="16"/>
      <c r="B700" s="54"/>
      <c r="C700" s="16"/>
      <c r="D700" s="16"/>
      <c r="E700" s="16"/>
      <c r="F700" s="11" t="s">
        <v>42</v>
      </c>
      <c r="G700" s="53">
        <f t="shared" si="149"/>
        <v>0</v>
      </c>
      <c r="H700" s="53">
        <f t="shared" si="149"/>
        <v>0</v>
      </c>
      <c r="I700" s="53">
        <v>0</v>
      </c>
      <c r="J700" s="53">
        <v>0</v>
      </c>
      <c r="K700" s="53">
        <v>0</v>
      </c>
      <c r="L700" s="53">
        <v>0</v>
      </c>
      <c r="M700" s="53">
        <v>0</v>
      </c>
      <c r="N700" s="53">
        <v>0</v>
      </c>
      <c r="O700" s="53">
        <v>0</v>
      </c>
      <c r="P700" s="53">
        <v>0</v>
      </c>
      <c r="Q700" s="64"/>
      <c r="R700" s="50"/>
    </row>
    <row r="701" ht="15.75" customHeight="1">
      <c r="A701" s="12"/>
      <c r="B701" s="48" t="s">
        <v>117</v>
      </c>
      <c r="C701" s="12"/>
      <c r="D701" s="12"/>
      <c r="E701" s="12"/>
      <c r="F701" s="11" t="s">
        <v>27</v>
      </c>
      <c r="G701" s="53">
        <f>SUM(G702:G712)</f>
        <v>0</v>
      </c>
      <c r="H701" s="53">
        <f>SUM(H702:H712)</f>
        <v>0</v>
      </c>
      <c r="I701" s="53">
        <f t="shared" si="147"/>
        <v>0</v>
      </c>
      <c r="J701" s="53">
        <f t="shared" si="147"/>
        <v>0</v>
      </c>
      <c r="K701" s="53">
        <f t="shared" si="147"/>
        <v>0</v>
      </c>
      <c r="L701" s="53">
        <f t="shared" si="147"/>
        <v>0</v>
      </c>
      <c r="M701" s="53">
        <f t="shared" si="147"/>
        <v>0</v>
      </c>
      <c r="N701" s="53">
        <f t="shared" si="147"/>
        <v>0</v>
      </c>
      <c r="O701" s="53">
        <f>SUM(O702:O712)</f>
        <v>0</v>
      </c>
      <c r="P701" s="53">
        <f>SUM(P702:P712)</f>
        <v>0</v>
      </c>
      <c r="Q701" s="68"/>
      <c r="R701" s="50"/>
    </row>
    <row r="702" ht="15.75" customHeight="1">
      <c r="A702" s="15"/>
      <c r="B702" s="51"/>
      <c r="C702" s="15"/>
      <c r="D702" s="15"/>
      <c r="E702" s="15"/>
      <c r="F702" s="11" t="s">
        <v>30</v>
      </c>
      <c r="G702" s="53">
        <f t="shared" ref="G702:H712" si="150">I702+K702+M702+O702</f>
        <v>0</v>
      </c>
      <c r="H702" s="53">
        <f t="shared" si="150"/>
        <v>0</v>
      </c>
      <c r="I702" s="53">
        <v>0</v>
      </c>
      <c r="J702" s="53">
        <v>0</v>
      </c>
      <c r="K702" s="53">
        <v>0</v>
      </c>
      <c r="L702" s="53">
        <v>0</v>
      </c>
      <c r="M702" s="53">
        <v>0</v>
      </c>
      <c r="N702" s="53">
        <v>0</v>
      </c>
      <c r="O702" s="53">
        <v>0</v>
      </c>
      <c r="P702" s="53">
        <v>0</v>
      </c>
      <c r="Q702" s="26" t="s">
        <v>28</v>
      </c>
      <c r="R702" s="50"/>
    </row>
    <row r="703" ht="15.6">
      <c r="A703" s="15"/>
      <c r="B703" s="51"/>
      <c r="C703" s="15"/>
      <c r="D703" s="15"/>
      <c r="E703" s="15"/>
      <c r="F703" s="11" t="s">
        <v>32</v>
      </c>
      <c r="G703" s="53">
        <f t="shared" si="150"/>
        <v>0</v>
      </c>
      <c r="H703" s="53">
        <f t="shared" si="150"/>
        <v>0</v>
      </c>
      <c r="I703" s="53">
        <v>0</v>
      </c>
      <c r="J703" s="53">
        <v>0</v>
      </c>
      <c r="K703" s="53">
        <v>0</v>
      </c>
      <c r="L703" s="53">
        <v>0</v>
      </c>
      <c r="M703" s="53">
        <v>0</v>
      </c>
      <c r="N703" s="53">
        <v>0</v>
      </c>
      <c r="O703" s="53">
        <v>0</v>
      </c>
      <c r="P703" s="53">
        <v>0</v>
      </c>
      <c r="Q703" s="29"/>
      <c r="R703" s="50"/>
    </row>
    <row r="704" ht="15.6">
      <c r="A704" s="15"/>
      <c r="B704" s="51"/>
      <c r="C704" s="15"/>
      <c r="D704" s="15"/>
      <c r="E704" s="15"/>
      <c r="F704" s="11" t="s">
        <v>33</v>
      </c>
      <c r="G704" s="53">
        <f t="shared" si="150"/>
        <v>0</v>
      </c>
      <c r="H704" s="53">
        <f t="shared" si="150"/>
        <v>0</v>
      </c>
      <c r="I704" s="53">
        <v>0</v>
      </c>
      <c r="J704" s="53">
        <v>0</v>
      </c>
      <c r="K704" s="53">
        <v>0</v>
      </c>
      <c r="L704" s="53">
        <v>0</v>
      </c>
      <c r="M704" s="53">
        <v>0</v>
      </c>
      <c r="N704" s="53">
        <v>0</v>
      </c>
      <c r="O704" s="53">
        <v>0</v>
      </c>
      <c r="P704" s="53">
        <v>0</v>
      </c>
      <c r="Q704" s="29"/>
      <c r="R704" s="50"/>
    </row>
    <row r="705" ht="15.6">
      <c r="A705" s="15"/>
      <c r="B705" s="51"/>
      <c r="C705" s="15"/>
      <c r="D705" s="15"/>
      <c r="E705" s="15"/>
      <c r="F705" s="11" t="s">
        <v>34</v>
      </c>
      <c r="G705" s="53">
        <f t="shared" si="150"/>
        <v>0</v>
      </c>
      <c r="H705" s="53">
        <f t="shared" si="150"/>
        <v>0</v>
      </c>
      <c r="I705" s="53">
        <v>0</v>
      </c>
      <c r="J705" s="53">
        <v>0</v>
      </c>
      <c r="K705" s="53">
        <v>0</v>
      </c>
      <c r="L705" s="53">
        <v>0</v>
      </c>
      <c r="M705" s="53">
        <v>0</v>
      </c>
      <c r="N705" s="53">
        <v>0</v>
      </c>
      <c r="O705" s="53">
        <v>0</v>
      </c>
      <c r="P705" s="53">
        <v>0</v>
      </c>
      <c r="Q705" s="29"/>
      <c r="R705" s="50"/>
    </row>
    <row r="706" ht="15.6">
      <c r="A706" s="15"/>
      <c r="B706" s="51"/>
      <c r="C706" s="15"/>
      <c r="D706" s="15"/>
      <c r="E706" s="15"/>
      <c r="F706" s="11" t="s">
        <v>35</v>
      </c>
      <c r="G706" s="53">
        <f t="shared" si="150"/>
        <v>0</v>
      </c>
      <c r="H706" s="53">
        <f t="shared" si="150"/>
        <v>0</v>
      </c>
      <c r="I706" s="53">
        <v>0</v>
      </c>
      <c r="J706" s="53">
        <v>0</v>
      </c>
      <c r="K706" s="53">
        <v>0</v>
      </c>
      <c r="L706" s="53">
        <v>0</v>
      </c>
      <c r="M706" s="53">
        <v>0</v>
      </c>
      <c r="N706" s="53">
        <v>0</v>
      </c>
      <c r="O706" s="53">
        <v>0</v>
      </c>
      <c r="P706" s="53">
        <v>0</v>
      </c>
      <c r="Q706" s="29"/>
      <c r="R706" s="50"/>
    </row>
    <row r="707" ht="15.6">
      <c r="A707" s="15"/>
      <c r="B707" s="51"/>
      <c r="C707" s="15"/>
      <c r="D707" s="15"/>
      <c r="E707" s="15"/>
      <c r="F707" s="11" t="s">
        <v>36</v>
      </c>
      <c r="G707" s="53">
        <f t="shared" si="150"/>
        <v>0</v>
      </c>
      <c r="H707" s="53">
        <f t="shared" si="150"/>
        <v>0</v>
      </c>
      <c r="I707" s="53">
        <v>0</v>
      </c>
      <c r="J707" s="53">
        <v>0</v>
      </c>
      <c r="K707" s="53">
        <v>0</v>
      </c>
      <c r="L707" s="53">
        <v>0</v>
      </c>
      <c r="M707" s="53">
        <v>0</v>
      </c>
      <c r="N707" s="53">
        <v>0</v>
      </c>
      <c r="O707" s="53">
        <v>0</v>
      </c>
      <c r="P707" s="53">
        <v>0</v>
      </c>
      <c r="Q707" s="29"/>
      <c r="R707" s="50"/>
    </row>
    <row r="708" ht="15.6">
      <c r="A708" s="15"/>
      <c r="B708" s="51"/>
      <c r="C708" s="15"/>
      <c r="D708" s="15"/>
      <c r="E708" s="15"/>
      <c r="F708" s="11" t="s">
        <v>37</v>
      </c>
      <c r="G708" s="53">
        <f t="shared" si="150"/>
        <v>0</v>
      </c>
      <c r="H708" s="53">
        <f t="shared" si="150"/>
        <v>0</v>
      </c>
      <c r="I708" s="53">
        <v>0</v>
      </c>
      <c r="J708" s="53">
        <v>0</v>
      </c>
      <c r="K708" s="53">
        <v>0</v>
      </c>
      <c r="L708" s="53">
        <v>0</v>
      </c>
      <c r="M708" s="53">
        <v>0</v>
      </c>
      <c r="N708" s="53">
        <v>0</v>
      </c>
      <c r="O708" s="53">
        <v>0</v>
      </c>
      <c r="P708" s="53">
        <v>0</v>
      </c>
      <c r="Q708" s="29"/>
      <c r="R708" s="50"/>
    </row>
    <row r="709" ht="15.6">
      <c r="A709" s="15"/>
      <c r="B709" s="51"/>
      <c r="C709" s="15"/>
      <c r="D709" s="15"/>
      <c r="E709" s="15"/>
      <c r="F709" s="11" t="s">
        <v>39</v>
      </c>
      <c r="G709" s="53">
        <f t="shared" si="150"/>
        <v>0</v>
      </c>
      <c r="H709" s="53">
        <f t="shared" si="150"/>
        <v>0</v>
      </c>
      <c r="I709" s="53">
        <v>0</v>
      </c>
      <c r="J709" s="53">
        <v>0</v>
      </c>
      <c r="K709" s="53">
        <v>0</v>
      </c>
      <c r="L709" s="53">
        <v>0</v>
      </c>
      <c r="M709" s="53">
        <v>0</v>
      </c>
      <c r="N709" s="53">
        <v>0</v>
      </c>
      <c r="O709" s="53">
        <v>0</v>
      </c>
      <c r="P709" s="53">
        <v>0</v>
      </c>
      <c r="Q709" s="29"/>
      <c r="R709" s="50"/>
    </row>
    <row r="710" ht="15.6">
      <c r="A710" s="15"/>
      <c r="B710" s="51"/>
      <c r="C710" s="15"/>
      <c r="D710" s="15"/>
      <c r="E710" s="15"/>
      <c r="F710" s="11" t="s">
        <v>40</v>
      </c>
      <c r="G710" s="53">
        <f t="shared" si="150"/>
        <v>0</v>
      </c>
      <c r="H710" s="53">
        <f t="shared" si="150"/>
        <v>0</v>
      </c>
      <c r="I710" s="53">
        <v>0</v>
      </c>
      <c r="J710" s="53">
        <v>0</v>
      </c>
      <c r="K710" s="53">
        <v>0</v>
      </c>
      <c r="L710" s="53">
        <v>0</v>
      </c>
      <c r="M710" s="53">
        <v>0</v>
      </c>
      <c r="N710" s="53">
        <v>0</v>
      </c>
      <c r="O710" s="53">
        <v>0</v>
      </c>
      <c r="P710" s="53">
        <v>0</v>
      </c>
      <c r="Q710" s="29"/>
      <c r="R710" s="50"/>
    </row>
    <row r="711" ht="15.6">
      <c r="A711" s="15"/>
      <c r="B711" s="51"/>
      <c r="C711" s="15"/>
      <c r="D711" s="15"/>
      <c r="E711" s="15"/>
      <c r="F711" s="11" t="s">
        <v>41</v>
      </c>
      <c r="G711" s="53">
        <f t="shared" si="150"/>
        <v>0</v>
      </c>
      <c r="H711" s="53">
        <f t="shared" si="150"/>
        <v>0</v>
      </c>
      <c r="I711" s="53">
        <v>0</v>
      </c>
      <c r="J711" s="53">
        <v>0</v>
      </c>
      <c r="K711" s="53">
        <v>0</v>
      </c>
      <c r="L711" s="53">
        <v>0</v>
      </c>
      <c r="M711" s="53">
        <v>0</v>
      </c>
      <c r="N711" s="53">
        <v>0</v>
      </c>
      <c r="O711" s="53">
        <v>0</v>
      </c>
      <c r="P711" s="53">
        <v>0</v>
      </c>
      <c r="Q711" s="29"/>
      <c r="R711" s="50"/>
    </row>
    <row r="712" ht="15.6">
      <c r="A712" s="16"/>
      <c r="B712" s="54"/>
      <c r="C712" s="16"/>
      <c r="D712" s="16"/>
      <c r="E712" s="16"/>
      <c r="F712" s="11" t="s">
        <v>42</v>
      </c>
      <c r="G712" s="53">
        <f t="shared" si="150"/>
        <v>0</v>
      </c>
      <c r="H712" s="53">
        <f t="shared" si="150"/>
        <v>0</v>
      </c>
      <c r="I712" s="53">
        <v>0</v>
      </c>
      <c r="J712" s="53">
        <v>0</v>
      </c>
      <c r="K712" s="53">
        <v>0</v>
      </c>
      <c r="L712" s="53">
        <v>0</v>
      </c>
      <c r="M712" s="53">
        <v>0</v>
      </c>
      <c r="N712" s="53">
        <v>0</v>
      </c>
      <c r="O712" s="53">
        <v>0</v>
      </c>
      <c r="P712" s="53">
        <v>0</v>
      </c>
      <c r="Q712" s="64"/>
      <c r="R712" s="50"/>
    </row>
    <row r="713" ht="15.75" customHeight="1">
      <c r="A713" s="12"/>
      <c r="B713" s="12" t="s">
        <v>118</v>
      </c>
      <c r="C713" s="12"/>
      <c r="D713" s="12"/>
      <c r="E713" s="12"/>
      <c r="F713" s="11" t="s">
        <v>27</v>
      </c>
      <c r="G713" s="53">
        <f>SUM(G714:G724)</f>
        <v>0</v>
      </c>
      <c r="H713" s="53">
        <f>SUM(H714:H724)</f>
        <v>0</v>
      </c>
      <c r="I713" s="53">
        <f t="shared" si="147"/>
        <v>0</v>
      </c>
      <c r="J713" s="53">
        <f t="shared" si="147"/>
        <v>0</v>
      </c>
      <c r="K713" s="53">
        <f t="shared" si="147"/>
        <v>0</v>
      </c>
      <c r="L713" s="53">
        <f t="shared" si="147"/>
        <v>0</v>
      </c>
      <c r="M713" s="53">
        <f t="shared" si="147"/>
        <v>0</v>
      </c>
      <c r="N713" s="53">
        <f t="shared" si="147"/>
        <v>0</v>
      </c>
      <c r="O713" s="53">
        <f>SUM(O714:O724)</f>
        <v>0</v>
      </c>
      <c r="P713" s="53">
        <f>SUM(P714:P724)</f>
        <v>0</v>
      </c>
      <c r="Q713" s="68"/>
      <c r="R713" s="50"/>
    </row>
    <row r="714" ht="15.75" customHeight="1">
      <c r="A714" s="15"/>
      <c r="B714" s="15"/>
      <c r="C714" s="15"/>
      <c r="D714" s="15"/>
      <c r="E714" s="15"/>
      <c r="F714" s="11" t="s">
        <v>30</v>
      </c>
      <c r="G714" s="53">
        <f t="shared" ref="G714:H724" si="151">I714+K714+M714+O714</f>
        <v>0</v>
      </c>
      <c r="H714" s="53">
        <f t="shared" si="151"/>
        <v>0</v>
      </c>
      <c r="I714" s="53">
        <v>0</v>
      </c>
      <c r="J714" s="53">
        <v>0</v>
      </c>
      <c r="K714" s="53">
        <v>0</v>
      </c>
      <c r="L714" s="53">
        <v>0</v>
      </c>
      <c r="M714" s="53">
        <v>0</v>
      </c>
      <c r="N714" s="53">
        <v>0</v>
      </c>
      <c r="O714" s="53">
        <v>0</v>
      </c>
      <c r="P714" s="53">
        <v>0</v>
      </c>
      <c r="Q714" s="26" t="s">
        <v>28</v>
      </c>
      <c r="R714" s="50"/>
    </row>
    <row r="715" ht="15.6">
      <c r="A715" s="15"/>
      <c r="B715" s="15"/>
      <c r="C715" s="15"/>
      <c r="D715" s="15"/>
      <c r="E715" s="15"/>
      <c r="F715" s="11" t="s">
        <v>32</v>
      </c>
      <c r="G715" s="53">
        <f t="shared" si="151"/>
        <v>0</v>
      </c>
      <c r="H715" s="53">
        <f t="shared" si="151"/>
        <v>0</v>
      </c>
      <c r="I715" s="53">
        <v>0</v>
      </c>
      <c r="J715" s="53">
        <v>0</v>
      </c>
      <c r="K715" s="53">
        <v>0</v>
      </c>
      <c r="L715" s="53">
        <v>0</v>
      </c>
      <c r="M715" s="53">
        <v>0</v>
      </c>
      <c r="N715" s="53">
        <v>0</v>
      </c>
      <c r="O715" s="53">
        <v>0</v>
      </c>
      <c r="P715" s="53">
        <v>0</v>
      </c>
      <c r="Q715" s="29"/>
      <c r="R715" s="50"/>
    </row>
    <row r="716" ht="15.6">
      <c r="A716" s="15"/>
      <c r="B716" s="15"/>
      <c r="C716" s="15"/>
      <c r="D716" s="15"/>
      <c r="E716" s="15"/>
      <c r="F716" s="11" t="s">
        <v>33</v>
      </c>
      <c r="G716" s="53">
        <f t="shared" si="151"/>
        <v>0</v>
      </c>
      <c r="H716" s="53">
        <f t="shared" si="151"/>
        <v>0</v>
      </c>
      <c r="I716" s="53">
        <v>0</v>
      </c>
      <c r="J716" s="53">
        <v>0</v>
      </c>
      <c r="K716" s="53">
        <v>0</v>
      </c>
      <c r="L716" s="53">
        <v>0</v>
      </c>
      <c r="M716" s="53">
        <v>0</v>
      </c>
      <c r="N716" s="53">
        <v>0</v>
      </c>
      <c r="O716" s="53">
        <v>0</v>
      </c>
      <c r="P716" s="53">
        <v>0</v>
      </c>
      <c r="Q716" s="29"/>
      <c r="R716" s="50"/>
    </row>
    <row r="717" ht="15.6">
      <c r="A717" s="15"/>
      <c r="B717" s="15"/>
      <c r="C717" s="15"/>
      <c r="D717" s="15"/>
      <c r="E717" s="15"/>
      <c r="F717" s="11" t="s">
        <v>34</v>
      </c>
      <c r="G717" s="53">
        <f t="shared" si="151"/>
        <v>0</v>
      </c>
      <c r="H717" s="53">
        <f t="shared" si="151"/>
        <v>0</v>
      </c>
      <c r="I717" s="53">
        <v>0</v>
      </c>
      <c r="J717" s="53">
        <v>0</v>
      </c>
      <c r="K717" s="53">
        <v>0</v>
      </c>
      <c r="L717" s="53">
        <v>0</v>
      </c>
      <c r="M717" s="53">
        <v>0</v>
      </c>
      <c r="N717" s="53">
        <v>0</v>
      </c>
      <c r="O717" s="53">
        <v>0</v>
      </c>
      <c r="P717" s="53">
        <v>0</v>
      </c>
      <c r="Q717" s="29"/>
      <c r="R717" s="50"/>
    </row>
    <row r="718" ht="15.6">
      <c r="A718" s="15"/>
      <c r="B718" s="15"/>
      <c r="C718" s="15"/>
      <c r="D718" s="15"/>
      <c r="E718" s="15"/>
      <c r="F718" s="11" t="s">
        <v>35</v>
      </c>
      <c r="G718" s="53">
        <f t="shared" si="151"/>
        <v>0</v>
      </c>
      <c r="H718" s="53">
        <f t="shared" si="151"/>
        <v>0</v>
      </c>
      <c r="I718" s="53">
        <v>0</v>
      </c>
      <c r="J718" s="53">
        <v>0</v>
      </c>
      <c r="K718" s="53">
        <v>0</v>
      </c>
      <c r="L718" s="53">
        <v>0</v>
      </c>
      <c r="M718" s="53">
        <v>0</v>
      </c>
      <c r="N718" s="53">
        <v>0</v>
      </c>
      <c r="O718" s="53">
        <v>0</v>
      </c>
      <c r="P718" s="53">
        <v>0</v>
      </c>
      <c r="Q718" s="29"/>
      <c r="R718" s="50"/>
    </row>
    <row r="719" ht="15.6">
      <c r="A719" s="15"/>
      <c r="B719" s="15"/>
      <c r="C719" s="15"/>
      <c r="D719" s="15"/>
      <c r="E719" s="15"/>
      <c r="F719" s="11" t="s">
        <v>36</v>
      </c>
      <c r="G719" s="53">
        <f t="shared" si="151"/>
        <v>0</v>
      </c>
      <c r="H719" s="53">
        <f t="shared" si="151"/>
        <v>0</v>
      </c>
      <c r="I719" s="53">
        <v>0</v>
      </c>
      <c r="J719" s="53">
        <v>0</v>
      </c>
      <c r="K719" s="53">
        <v>0</v>
      </c>
      <c r="L719" s="53">
        <v>0</v>
      </c>
      <c r="M719" s="53">
        <v>0</v>
      </c>
      <c r="N719" s="53">
        <v>0</v>
      </c>
      <c r="O719" s="53">
        <v>0</v>
      </c>
      <c r="P719" s="53">
        <v>0</v>
      </c>
      <c r="Q719" s="29"/>
      <c r="R719" s="50"/>
    </row>
    <row r="720" ht="15.6">
      <c r="A720" s="15"/>
      <c r="B720" s="15"/>
      <c r="C720" s="15"/>
      <c r="D720" s="15"/>
      <c r="E720" s="15"/>
      <c r="F720" s="11" t="s">
        <v>37</v>
      </c>
      <c r="G720" s="53">
        <f t="shared" si="151"/>
        <v>0</v>
      </c>
      <c r="H720" s="53">
        <f t="shared" si="151"/>
        <v>0</v>
      </c>
      <c r="I720" s="53">
        <v>0</v>
      </c>
      <c r="J720" s="53">
        <v>0</v>
      </c>
      <c r="K720" s="53">
        <v>0</v>
      </c>
      <c r="L720" s="53">
        <v>0</v>
      </c>
      <c r="M720" s="53">
        <v>0</v>
      </c>
      <c r="N720" s="53">
        <v>0</v>
      </c>
      <c r="O720" s="53">
        <v>0</v>
      </c>
      <c r="P720" s="53">
        <v>0</v>
      </c>
      <c r="Q720" s="29"/>
      <c r="R720" s="50"/>
    </row>
    <row r="721" ht="15.6">
      <c r="A721" s="15"/>
      <c r="B721" s="15"/>
      <c r="C721" s="15"/>
      <c r="D721" s="15"/>
      <c r="E721" s="15"/>
      <c r="F721" s="11" t="s">
        <v>39</v>
      </c>
      <c r="G721" s="53">
        <f t="shared" si="151"/>
        <v>0</v>
      </c>
      <c r="H721" s="53">
        <f t="shared" si="151"/>
        <v>0</v>
      </c>
      <c r="I721" s="53">
        <v>0</v>
      </c>
      <c r="J721" s="53">
        <v>0</v>
      </c>
      <c r="K721" s="53">
        <v>0</v>
      </c>
      <c r="L721" s="53">
        <v>0</v>
      </c>
      <c r="M721" s="53">
        <v>0</v>
      </c>
      <c r="N721" s="53">
        <v>0</v>
      </c>
      <c r="O721" s="53">
        <v>0</v>
      </c>
      <c r="P721" s="53">
        <v>0</v>
      </c>
      <c r="Q721" s="29"/>
      <c r="R721" s="50"/>
    </row>
    <row r="722" ht="15.6">
      <c r="A722" s="15"/>
      <c r="B722" s="15"/>
      <c r="C722" s="15"/>
      <c r="D722" s="15"/>
      <c r="E722" s="15"/>
      <c r="F722" s="11" t="s">
        <v>40</v>
      </c>
      <c r="G722" s="53">
        <f t="shared" si="151"/>
        <v>0</v>
      </c>
      <c r="H722" s="53">
        <f t="shared" si="151"/>
        <v>0</v>
      </c>
      <c r="I722" s="53">
        <v>0</v>
      </c>
      <c r="J722" s="53">
        <v>0</v>
      </c>
      <c r="K722" s="53">
        <v>0</v>
      </c>
      <c r="L722" s="53">
        <v>0</v>
      </c>
      <c r="M722" s="53">
        <v>0</v>
      </c>
      <c r="N722" s="53">
        <v>0</v>
      </c>
      <c r="O722" s="53">
        <v>0</v>
      </c>
      <c r="P722" s="53">
        <v>0</v>
      </c>
      <c r="Q722" s="29"/>
      <c r="R722" s="50"/>
    </row>
    <row r="723" ht="15.6">
      <c r="A723" s="15"/>
      <c r="B723" s="15"/>
      <c r="C723" s="15"/>
      <c r="D723" s="15"/>
      <c r="E723" s="15"/>
      <c r="F723" s="11" t="s">
        <v>41</v>
      </c>
      <c r="G723" s="53">
        <f t="shared" si="151"/>
        <v>0</v>
      </c>
      <c r="H723" s="53">
        <f t="shared" si="151"/>
        <v>0</v>
      </c>
      <c r="I723" s="53">
        <v>0</v>
      </c>
      <c r="J723" s="53">
        <v>0</v>
      </c>
      <c r="K723" s="53">
        <v>0</v>
      </c>
      <c r="L723" s="53">
        <v>0</v>
      </c>
      <c r="M723" s="53">
        <v>0</v>
      </c>
      <c r="N723" s="53">
        <v>0</v>
      </c>
      <c r="O723" s="53">
        <v>0</v>
      </c>
      <c r="P723" s="53">
        <v>0</v>
      </c>
      <c r="Q723" s="29"/>
      <c r="R723" s="50"/>
    </row>
    <row r="724" ht="15.6">
      <c r="A724" s="16"/>
      <c r="B724" s="16"/>
      <c r="C724" s="16"/>
      <c r="D724" s="16"/>
      <c r="E724" s="16"/>
      <c r="F724" s="11" t="s">
        <v>42</v>
      </c>
      <c r="G724" s="53">
        <f t="shared" si="151"/>
        <v>0</v>
      </c>
      <c r="H724" s="53">
        <f t="shared" si="151"/>
        <v>0</v>
      </c>
      <c r="I724" s="53">
        <v>0</v>
      </c>
      <c r="J724" s="53">
        <v>0</v>
      </c>
      <c r="K724" s="53">
        <v>0</v>
      </c>
      <c r="L724" s="53">
        <v>0</v>
      </c>
      <c r="M724" s="53">
        <v>0</v>
      </c>
      <c r="N724" s="53">
        <v>0</v>
      </c>
      <c r="O724" s="53">
        <v>0</v>
      </c>
      <c r="P724" s="53">
        <v>0</v>
      </c>
      <c r="Q724" s="64"/>
      <c r="R724" s="50"/>
    </row>
    <row r="725" ht="15.75" customHeight="1">
      <c r="A725" s="12"/>
      <c r="B725" s="48" t="s">
        <v>119</v>
      </c>
      <c r="C725" s="12"/>
      <c r="D725" s="12"/>
      <c r="E725" s="12"/>
      <c r="F725" s="11" t="s">
        <v>27</v>
      </c>
      <c r="G725" s="53">
        <f>SUM(G726:G736)</f>
        <v>0</v>
      </c>
      <c r="H725" s="53">
        <f>SUM(H726:H736)</f>
        <v>0</v>
      </c>
      <c r="I725" s="53">
        <f t="shared" si="147"/>
        <v>0</v>
      </c>
      <c r="J725" s="53">
        <f t="shared" si="147"/>
        <v>0</v>
      </c>
      <c r="K725" s="53">
        <f t="shared" si="147"/>
        <v>0</v>
      </c>
      <c r="L725" s="53">
        <f t="shared" si="147"/>
        <v>0</v>
      </c>
      <c r="M725" s="53">
        <f t="shared" si="147"/>
        <v>0</v>
      </c>
      <c r="N725" s="53">
        <f t="shared" si="147"/>
        <v>0</v>
      </c>
      <c r="O725" s="53">
        <f>SUM(O726:O736)</f>
        <v>0</v>
      </c>
      <c r="P725" s="53">
        <f>SUM(P726:P736)</f>
        <v>0</v>
      </c>
      <c r="Q725" s="68"/>
      <c r="R725" s="50"/>
    </row>
    <row r="726" ht="15.75" customHeight="1">
      <c r="A726" s="15"/>
      <c r="B726" s="51"/>
      <c r="C726" s="15"/>
      <c r="D726" s="15"/>
      <c r="E726" s="15"/>
      <c r="F726" s="11" t="s">
        <v>30</v>
      </c>
      <c r="G726" s="53">
        <f t="shared" ref="G726:H736" si="152">I726+K726+M726+O726</f>
        <v>0</v>
      </c>
      <c r="H726" s="53">
        <f t="shared" si="152"/>
        <v>0</v>
      </c>
      <c r="I726" s="53">
        <v>0</v>
      </c>
      <c r="J726" s="53">
        <v>0</v>
      </c>
      <c r="K726" s="53">
        <v>0</v>
      </c>
      <c r="L726" s="53">
        <v>0</v>
      </c>
      <c r="M726" s="53">
        <v>0</v>
      </c>
      <c r="N726" s="53">
        <v>0</v>
      </c>
      <c r="O726" s="53">
        <v>0</v>
      </c>
      <c r="P726" s="53">
        <v>0</v>
      </c>
      <c r="Q726" s="26" t="s">
        <v>28</v>
      </c>
      <c r="R726" s="50"/>
    </row>
    <row r="727" ht="15.6">
      <c r="A727" s="15"/>
      <c r="B727" s="51"/>
      <c r="C727" s="15"/>
      <c r="D727" s="15"/>
      <c r="E727" s="15"/>
      <c r="F727" s="11" t="s">
        <v>32</v>
      </c>
      <c r="G727" s="53">
        <f t="shared" si="152"/>
        <v>0</v>
      </c>
      <c r="H727" s="53">
        <f t="shared" si="152"/>
        <v>0</v>
      </c>
      <c r="I727" s="53">
        <v>0</v>
      </c>
      <c r="J727" s="53">
        <v>0</v>
      </c>
      <c r="K727" s="53">
        <v>0</v>
      </c>
      <c r="L727" s="53">
        <v>0</v>
      </c>
      <c r="M727" s="53">
        <v>0</v>
      </c>
      <c r="N727" s="53">
        <v>0</v>
      </c>
      <c r="O727" s="53">
        <v>0</v>
      </c>
      <c r="P727" s="53">
        <v>0</v>
      </c>
      <c r="Q727" s="29"/>
      <c r="R727" s="50"/>
    </row>
    <row r="728" ht="15.6">
      <c r="A728" s="15"/>
      <c r="B728" s="51"/>
      <c r="C728" s="15"/>
      <c r="D728" s="15"/>
      <c r="E728" s="15"/>
      <c r="F728" s="11" t="s">
        <v>33</v>
      </c>
      <c r="G728" s="53">
        <f t="shared" si="152"/>
        <v>0</v>
      </c>
      <c r="H728" s="53">
        <f t="shared" si="152"/>
        <v>0</v>
      </c>
      <c r="I728" s="53">
        <v>0</v>
      </c>
      <c r="J728" s="53">
        <v>0</v>
      </c>
      <c r="K728" s="53">
        <v>0</v>
      </c>
      <c r="L728" s="53">
        <v>0</v>
      </c>
      <c r="M728" s="53">
        <v>0</v>
      </c>
      <c r="N728" s="53">
        <v>0</v>
      </c>
      <c r="O728" s="53">
        <v>0</v>
      </c>
      <c r="P728" s="53">
        <v>0</v>
      </c>
      <c r="Q728" s="29"/>
      <c r="R728" s="50"/>
    </row>
    <row r="729" ht="15.6">
      <c r="A729" s="15"/>
      <c r="B729" s="51"/>
      <c r="C729" s="15"/>
      <c r="D729" s="15"/>
      <c r="E729" s="15"/>
      <c r="F729" s="11" t="s">
        <v>34</v>
      </c>
      <c r="G729" s="53">
        <f t="shared" si="152"/>
        <v>0</v>
      </c>
      <c r="H729" s="53">
        <f t="shared" si="152"/>
        <v>0</v>
      </c>
      <c r="I729" s="53">
        <v>0</v>
      </c>
      <c r="J729" s="53">
        <v>0</v>
      </c>
      <c r="K729" s="53">
        <v>0</v>
      </c>
      <c r="L729" s="53">
        <v>0</v>
      </c>
      <c r="M729" s="53">
        <v>0</v>
      </c>
      <c r="N729" s="53">
        <v>0</v>
      </c>
      <c r="O729" s="53">
        <v>0</v>
      </c>
      <c r="P729" s="53">
        <v>0</v>
      </c>
      <c r="Q729" s="29"/>
      <c r="R729" s="50"/>
    </row>
    <row r="730" ht="15.6">
      <c r="A730" s="15"/>
      <c r="B730" s="51"/>
      <c r="C730" s="15"/>
      <c r="D730" s="15"/>
      <c r="E730" s="15"/>
      <c r="F730" s="11" t="s">
        <v>35</v>
      </c>
      <c r="G730" s="53">
        <f t="shared" si="152"/>
        <v>0</v>
      </c>
      <c r="H730" s="53">
        <f t="shared" si="152"/>
        <v>0</v>
      </c>
      <c r="I730" s="53">
        <v>0</v>
      </c>
      <c r="J730" s="53">
        <v>0</v>
      </c>
      <c r="K730" s="53">
        <v>0</v>
      </c>
      <c r="L730" s="53">
        <v>0</v>
      </c>
      <c r="M730" s="53">
        <v>0</v>
      </c>
      <c r="N730" s="53">
        <v>0</v>
      </c>
      <c r="O730" s="53">
        <v>0</v>
      </c>
      <c r="P730" s="53">
        <v>0</v>
      </c>
      <c r="Q730" s="29"/>
      <c r="R730" s="50"/>
    </row>
    <row r="731" ht="15.6">
      <c r="A731" s="15"/>
      <c r="B731" s="51"/>
      <c r="C731" s="15"/>
      <c r="D731" s="15"/>
      <c r="E731" s="15"/>
      <c r="F731" s="11" t="s">
        <v>36</v>
      </c>
      <c r="G731" s="53">
        <f t="shared" si="152"/>
        <v>0</v>
      </c>
      <c r="H731" s="53">
        <f t="shared" si="152"/>
        <v>0</v>
      </c>
      <c r="I731" s="53">
        <v>0</v>
      </c>
      <c r="J731" s="53">
        <v>0</v>
      </c>
      <c r="K731" s="53">
        <v>0</v>
      </c>
      <c r="L731" s="53">
        <v>0</v>
      </c>
      <c r="M731" s="53">
        <v>0</v>
      </c>
      <c r="N731" s="53">
        <v>0</v>
      </c>
      <c r="O731" s="53">
        <v>0</v>
      </c>
      <c r="P731" s="53">
        <v>0</v>
      </c>
      <c r="Q731" s="29"/>
      <c r="R731" s="50"/>
    </row>
    <row r="732" ht="15.6">
      <c r="A732" s="15"/>
      <c r="B732" s="51"/>
      <c r="C732" s="15"/>
      <c r="D732" s="15"/>
      <c r="E732" s="15"/>
      <c r="F732" s="11" t="s">
        <v>37</v>
      </c>
      <c r="G732" s="53">
        <f t="shared" si="152"/>
        <v>0</v>
      </c>
      <c r="H732" s="53">
        <f t="shared" si="152"/>
        <v>0</v>
      </c>
      <c r="I732" s="53">
        <v>0</v>
      </c>
      <c r="J732" s="53">
        <v>0</v>
      </c>
      <c r="K732" s="53">
        <v>0</v>
      </c>
      <c r="L732" s="53">
        <v>0</v>
      </c>
      <c r="M732" s="53">
        <v>0</v>
      </c>
      <c r="N732" s="53">
        <v>0</v>
      </c>
      <c r="O732" s="53">
        <v>0</v>
      </c>
      <c r="P732" s="53">
        <v>0</v>
      </c>
      <c r="Q732" s="29"/>
      <c r="R732" s="50"/>
    </row>
    <row r="733" ht="15.6">
      <c r="A733" s="15"/>
      <c r="B733" s="51"/>
      <c r="C733" s="15"/>
      <c r="D733" s="15"/>
      <c r="E733" s="15"/>
      <c r="F733" s="11" t="s">
        <v>39</v>
      </c>
      <c r="G733" s="53">
        <f t="shared" si="152"/>
        <v>0</v>
      </c>
      <c r="H733" s="53">
        <f t="shared" si="152"/>
        <v>0</v>
      </c>
      <c r="I733" s="53">
        <v>0</v>
      </c>
      <c r="J733" s="53">
        <v>0</v>
      </c>
      <c r="K733" s="53">
        <v>0</v>
      </c>
      <c r="L733" s="53">
        <v>0</v>
      </c>
      <c r="M733" s="53">
        <v>0</v>
      </c>
      <c r="N733" s="53">
        <v>0</v>
      </c>
      <c r="O733" s="53">
        <v>0</v>
      </c>
      <c r="P733" s="53">
        <v>0</v>
      </c>
      <c r="Q733" s="29"/>
      <c r="R733" s="50"/>
    </row>
    <row r="734" ht="15.6">
      <c r="A734" s="15"/>
      <c r="B734" s="51"/>
      <c r="C734" s="15"/>
      <c r="D734" s="15"/>
      <c r="E734" s="15"/>
      <c r="F734" s="11" t="s">
        <v>40</v>
      </c>
      <c r="G734" s="53">
        <f t="shared" si="152"/>
        <v>0</v>
      </c>
      <c r="H734" s="53">
        <f t="shared" si="152"/>
        <v>0</v>
      </c>
      <c r="I734" s="53">
        <v>0</v>
      </c>
      <c r="J734" s="53">
        <v>0</v>
      </c>
      <c r="K734" s="53">
        <v>0</v>
      </c>
      <c r="L734" s="53">
        <v>0</v>
      </c>
      <c r="M734" s="53">
        <v>0</v>
      </c>
      <c r="N734" s="53">
        <v>0</v>
      </c>
      <c r="O734" s="53">
        <v>0</v>
      </c>
      <c r="P734" s="53">
        <v>0</v>
      </c>
      <c r="Q734" s="29"/>
      <c r="R734" s="50"/>
    </row>
    <row r="735" ht="15.6">
      <c r="A735" s="15"/>
      <c r="B735" s="51"/>
      <c r="C735" s="15"/>
      <c r="D735" s="15"/>
      <c r="E735" s="15"/>
      <c r="F735" s="11" t="s">
        <v>41</v>
      </c>
      <c r="G735" s="53">
        <f t="shared" si="152"/>
        <v>0</v>
      </c>
      <c r="H735" s="53">
        <f t="shared" si="152"/>
        <v>0</v>
      </c>
      <c r="I735" s="53">
        <v>0</v>
      </c>
      <c r="J735" s="53">
        <v>0</v>
      </c>
      <c r="K735" s="53">
        <v>0</v>
      </c>
      <c r="L735" s="53">
        <v>0</v>
      </c>
      <c r="M735" s="53">
        <v>0</v>
      </c>
      <c r="N735" s="53">
        <v>0</v>
      </c>
      <c r="O735" s="53">
        <v>0</v>
      </c>
      <c r="P735" s="53">
        <v>0</v>
      </c>
      <c r="Q735" s="29"/>
      <c r="R735" s="50"/>
    </row>
    <row r="736" ht="15.6">
      <c r="A736" s="16"/>
      <c r="B736" s="54"/>
      <c r="C736" s="16"/>
      <c r="D736" s="16"/>
      <c r="E736" s="16"/>
      <c r="F736" s="11" t="s">
        <v>42</v>
      </c>
      <c r="G736" s="53">
        <f t="shared" si="152"/>
        <v>0</v>
      </c>
      <c r="H736" s="53">
        <f t="shared" si="152"/>
        <v>0</v>
      </c>
      <c r="I736" s="53">
        <v>0</v>
      </c>
      <c r="J736" s="53">
        <v>0</v>
      </c>
      <c r="K736" s="53">
        <v>0</v>
      </c>
      <c r="L736" s="53">
        <v>0</v>
      </c>
      <c r="M736" s="53">
        <v>0</v>
      </c>
      <c r="N736" s="53">
        <v>0</v>
      </c>
      <c r="O736" s="53">
        <v>0</v>
      </c>
      <c r="P736" s="53">
        <v>0</v>
      </c>
      <c r="Q736" s="64"/>
      <c r="R736" s="50"/>
    </row>
    <row r="737" ht="15.75" customHeight="1">
      <c r="A737" s="12"/>
      <c r="B737" s="48" t="s">
        <v>120</v>
      </c>
      <c r="C737" s="12"/>
      <c r="D737" s="12"/>
      <c r="E737" s="12"/>
      <c r="F737" s="11" t="s">
        <v>27</v>
      </c>
      <c r="G737" s="53">
        <f>SUM(G738:G748)</f>
        <v>0</v>
      </c>
      <c r="H737" s="53">
        <f>SUM(H738:H748)</f>
        <v>0</v>
      </c>
      <c r="I737" s="53">
        <f t="shared" ref="I733:N761" si="153">SUM(I738:I748)</f>
        <v>0</v>
      </c>
      <c r="J737" s="53">
        <f t="shared" si="153"/>
        <v>0</v>
      </c>
      <c r="K737" s="53">
        <f t="shared" si="153"/>
        <v>0</v>
      </c>
      <c r="L737" s="53">
        <f t="shared" si="153"/>
        <v>0</v>
      </c>
      <c r="M737" s="53">
        <f t="shared" si="153"/>
        <v>0</v>
      </c>
      <c r="N737" s="53">
        <f t="shared" si="153"/>
        <v>0</v>
      </c>
      <c r="O737" s="53">
        <f>SUM(O738:O748)</f>
        <v>0</v>
      </c>
      <c r="P737" s="53">
        <f>SUM(P738:P748)</f>
        <v>0</v>
      </c>
      <c r="Q737" s="68"/>
      <c r="R737" s="50"/>
    </row>
    <row r="738" ht="15.75" customHeight="1">
      <c r="A738" s="15"/>
      <c r="B738" s="51"/>
      <c r="C738" s="15"/>
      <c r="D738" s="15"/>
      <c r="E738" s="15"/>
      <c r="F738" s="11" t="s">
        <v>30</v>
      </c>
      <c r="G738" s="53">
        <f t="shared" ref="G738:H748" si="154">I738+K738+M738+O738</f>
        <v>0</v>
      </c>
      <c r="H738" s="53">
        <f t="shared" si="154"/>
        <v>0</v>
      </c>
      <c r="I738" s="53">
        <v>0</v>
      </c>
      <c r="J738" s="53">
        <v>0</v>
      </c>
      <c r="K738" s="53">
        <v>0</v>
      </c>
      <c r="L738" s="53">
        <v>0</v>
      </c>
      <c r="M738" s="53">
        <v>0</v>
      </c>
      <c r="N738" s="53">
        <v>0</v>
      </c>
      <c r="O738" s="53">
        <v>0</v>
      </c>
      <c r="P738" s="53">
        <v>0</v>
      </c>
      <c r="Q738" s="26" t="s">
        <v>28</v>
      </c>
      <c r="R738" s="50"/>
    </row>
    <row r="739" ht="15.6">
      <c r="A739" s="15"/>
      <c r="B739" s="51"/>
      <c r="C739" s="15"/>
      <c r="D739" s="15"/>
      <c r="E739" s="15"/>
      <c r="F739" s="11" t="s">
        <v>32</v>
      </c>
      <c r="G739" s="53">
        <f t="shared" si="154"/>
        <v>0</v>
      </c>
      <c r="H739" s="53">
        <f t="shared" si="154"/>
        <v>0</v>
      </c>
      <c r="I739" s="53">
        <v>0</v>
      </c>
      <c r="J739" s="53">
        <v>0</v>
      </c>
      <c r="K739" s="53">
        <v>0</v>
      </c>
      <c r="L739" s="53">
        <v>0</v>
      </c>
      <c r="M739" s="53">
        <v>0</v>
      </c>
      <c r="N739" s="53">
        <v>0</v>
      </c>
      <c r="O739" s="53">
        <v>0</v>
      </c>
      <c r="P739" s="53">
        <v>0</v>
      </c>
      <c r="Q739" s="29"/>
      <c r="R739" s="50"/>
    </row>
    <row r="740" ht="15.6">
      <c r="A740" s="15"/>
      <c r="B740" s="51"/>
      <c r="C740" s="15"/>
      <c r="D740" s="15"/>
      <c r="E740" s="15"/>
      <c r="F740" s="11" t="s">
        <v>33</v>
      </c>
      <c r="G740" s="53">
        <f t="shared" si="154"/>
        <v>0</v>
      </c>
      <c r="H740" s="53">
        <f t="shared" si="154"/>
        <v>0</v>
      </c>
      <c r="I740" s="53">
        <v>0</v>
      </c>
      <c r="J740" s="53">
        <v>0</v>
      </c>
      <c r="K740" s="53">
        <v>0</v>
      </c>
      <c r="L740" s="53">
        <v>0</v>
      </c>
      <c r="M740" s="53">
        <v>0</v>
      </c>
      <c r="N740" s="53">
        <v>0</v>
      </c>
      <c r="O740" s="53">
        <v>0</v>
      </c>
      <c r="P740" s="53">
        <v>0</v>
      </c>
      <c r="Q740" s="29"/>
      <c r="R740" s="50"/>
    </row>
    <row r="741" ht="15.6">
      <c r="A741" s="15"/>
      <c r="B741" s="51"/>
      <c r="C741" s="15"/>
      <c r="D741" s="15"/>
      <c r="E741" s="15"/>
      <c r="F741" s="11" t="s">
        <v>34</v>
      </c>
      <c r="G741" s="53">
        <f t="shared" si="154"/>
        <v>0</v>
      </c>
      <c r="H741" s="53">
        <f t="shared" si="154"/>
        <v>0</v>
      </c>
      <c r="I741" s="53">
        <v>0</v>
      </c>
      <c r="J741" s="53">
        <v>0</v>
      </c>
      <c r="K741" s="53">
        <v>0</v>
      </c>
      <c r="L741" s="53">
        <v>0</v>
      </c>
      <c r="M741" s="53">
        <v>0</v>
      </c>
      <c r="N741" s="53">
        <v>0</v>
      </c>
      <c r="O741" s="53">
        <v>0</v>
      </c>
      <c r="P741" s="53">
        <v>0</v>
      </c>
      <c r="Q741" s="29"/>
      <c r="R741" s="50"/>
    </row>
    <row r="742" ht="15.6">
      <c r="A742" s="15"/>
      <c r="B742" s="51"/>
      <c r="C742" s="15"/>
      <c r="D742" s="15"/>
      <c r="E742" s="15"/>
      <c r="F742" s="11" t="s">
        <v>35</v>
      </c>
      <c r="G742" s="53">
        <f t="shared" si="154"/>
        <v>0</v>
      </c>
      <c r="H742" s="53">
        <f t="shared" si="154"/>
        <v>0</v>
      </c>
      <c r="I742" s="53">
        <v>0</v>
      </c>
      <c r="J742" s="53">
        <v>0</v>
      </c>
      <c r="K742" s="53">
        <v>0</v>
      </c>
      <c r="L742" s="53">
        <v>0</v>
      </c>
      <c r="M742" s="53">
        <v>0</v>
      </c>
      <c r="N742" s="53">
        <v>0</v>
      </c>
      <c r="O742" s="53">
        <v>0</v>
      </c>
      <c r="P742" s="53">
        <v>0</v>
      </c>
      <c r="Q742" s="29"/>
      <c r="R742" s="50"/>
    </row>
    <row r="743" ht="15.6">
      <c r="A743" s="15"/>
      <c r="B743" s="51"/>
      <c r="C743" s="15"/>
      <c r="D743" s="15"/>
      <c r="E743" s="15"/>
      <c r="F743" s="11" t="s">
        <v>36</v>
      </c>
      <c r="G743" s="53">
        <f t="shared" si="154"/>
        <v>0</v>
      </c>
      <c r="H743" s="53">
        <f t="shared" si="154"/>
        <v>0</v>
      </c>
      <c r="I743" s="53">
        <v>0</v>
      </c>
      <c r="J743" s="53">
        <v>0</v>
      </c>
      <c r="K743" s="53">
        <v>0</v>
      </c>
      <c r="L743" s="53">
        <v>0</v>
      </c>
      <c r="M743" s="53">
        <v>0</v>
      </c>
      <c r="N743" s="53">
        <v>0</v>
      </c>
      <c r="O743" s="53">
        <v>0</v>
      </c>
      <c r="P743" s="53">
        <v>0</v>
      </c>
      <c r="Q743" s="29"/>
      <c r="R743" s="50"/>
    </row>
    <row r="744" ht="15.6">
      <c r="A744" s="15"/>
      <c r="B744" s="51"/>
      <c r="C744" s="15"/>
      <c r="D744" s="15"/>
      <c r="E744" s="15"/>
      <c r="F744" s="11" t="s">
        <v>37</v>
      </c>
      <c r="G744" s="53">
        <f t="shared" si="154"/>
        <v>0</v>
      </c>
      <c r="H744" s="53">
        <f t="shared" si="154"/>
        <v>0</v>
      </c>
      <c r="I744" s="53">
        <v>0</v>
      </c>
      <c r="J744" s="53">
        <v>0</v>
      </c>
      <c r="K744" s="53">
        <v>0</v>
      </c>
      <c r="L744" s="53">
        <v>0</v>
      </c>
      <c r="M744" s="53">
        <v>0</v>
      </c>
      <c r="N744" s="53">
        <v>0</v>
      </c>
      <c r="O744" s="53">
        <v>0</v>
      </c>
      <c r="P744" s="53">
        <v>0</v>
      </c>
      <c r="Q744" s="29"/>
      <c r="R744" s="50"/>
    </row>
    <row r="745" ht="15.6">
      <c r="A745" s="15"/>
      <c r="B745" s="51"/>
      <c r="C745" s="15"/>
      <c r="D745" s="15"/>
      <c r="E745" s="15"/>
      <c r="F745" s="11" t="s">
        <v>39</v>
      </c>
      <c r="G745" s="53">
        <f t="shared" si="154"/>
        <v>0</v>
      </c>
      <c r="H745" s="53">
        <f t="shared" si="154"/>
        <v>0</v>
      </c>
      <c r="I745" s="53">
        <v>0</v>
      </c>
      <c r="J745" s="53">
        <v>0</v>
      </c>
      <c r="K745" s="53">
        <v>0</v>
      </c>
      <c r="L745" s="53">
        <v>0</v>
      </c>
      <c r="M745" s="53">
        <v>0</v>
      </c>
      <c r="N745" s="53">
        <v>0</v>
      </c>
      <c r="O745" s="53">
        <v>0</v>
      </c>
      <c r="P745" s="53">
        <v>0</v>
      </c>
      <c r="Q745" s="29"/>
      <c r="R745" s="50"/>
    </row>
    <row r="746" ht="15.6">
      <c r="A746" s="15"/>
      <c r="B746" s="51"/>
      <c r="C746" s="15"/>
      <c r="D746" s="15"/>
      <c r="E746" s="15"/>
      <c r="F746" s="11" t="s">
        <v>40</v>
      </c>
      <c r="G746" s="53">
        <f t="shared" si="154"/>
        <v>0</v>
      </c>
      <c r="H746" s="53">
        <f t="shared" si="154"/>
        <v>0</v>
      </c>
      <c r="I746" s="53">
        <v>0</v>
      </c>
      <c r="J746" s="53">
        <v>0</v>
      </c>
      <c r="K746" s="53">
        <v>0</v>
      </c>
      <c r="L746" s="53">
        <v>0</v>
      </c>
      <c r="M746" s="53">
        <v>0</v>
      </c>
      <c r="N746" s="53">
        <v>0</v>
      </c>
      <c r="O746" s="53">
        <v>0</v>
      </c>
      <c r="P746" s="53">
        <v>0</v>
      </c>
      <c r="Q746" s="29"/>
      <c r="R746" s="50"/>
    </row>
    <row r="747" ht="15.6">
      <c r="A747" s="15"/>
      <c r="B747" s="51"/>
      <c r="C747" s="15"/>
      <c r="D747" s="15"/>
      <c r="E747" s="15"/>
      <c r="F747" s="11" t="s">
        <v>41</v>
      </c>
      <c r="G747" s="53">
        <f t="shared" si="154"/>
        <v>0</v>
      </c>
      <c r="H747" s="53">
        <f t="shared" si="154"/>
        <v>0</v>
      </c>
      <c r="I747" s="53">
        <v>0</v>
      </c>
      <c r="J747" s="53">
        <v>0</v>
      </c>
      <c r="K747" s="53">
        <v>0</v>
      </c>
      <c r="L747" s="53">
        <v>0</v>
      </c>
      <c r="M747" s="53">
        <v>0</v>
      </c>
      <c r="N747" s="53">
        <v>0</v>
      </c>
      <c r="O747" s="53">
        <v>0</v>
      </c>
      <c r="P747" s="53">
        <v>0</v>
      </c>
      <c r="Q747" s="29"/>
      <c r="R747" s="50"/>
    </row>
    <row r="748" ht="15.6">
      <c r="A748" s="16"/>
      <c r="B748" s="54"/>
      <c r="C748" s="16"/>
      <c r="D748" s="16"/>
      <c r="E748" s="16"/>
      <c r="F748" s="11" t="s">
        <v>42</v>
      </c>
      <c r="G748" s="53">
        <f t="shared" si="154"/>
        <v>0</v>
      </c>
      <c r="H748" s="53">
        <f t="shared" si="154"/>
        <v>0</v>
      </c>
      <c r="I748" s="53">
        <v>0</v>
      </c>
      <c r="J748" s="53">
        <v>0</v>
      </c>
      <c r="K748" s="53">
        <v>0</v>
      </c>
      <c r="L748" s="53">
        <v>0</v>
      </c>
      <c r="M748" s="53">
        <v>0</v>
      </c>
      <c r="N748" s="53">
        <v>0</v>
      </c>
      <c r="O748" s="53">
        <v>0</v>
      </c>
      <c r="P748" s="53">
        <v>0</v>
      </c>
      <c r="Q748" s="64"/>
      <c r="R748" s="50"/>
    </row>
    <row r="749" ht="15.75" customHeight="1">
      <c r="A749" s="12"/>
      <c r="B749" s="12" t="s">
        <v>121</v>
      </c>
      <c r="C749" s="12"/>
      <c r="D749" s="12"/>
      <c r="E749" s="12"/>
      <c r="F749" s="11" t="s">
        <v>27</v>
      </c>
      <c r="G749" s="53">
        <f>SUM(G750:G760)</f>
        <v>0</v>
      </c>
      <c r="H749" s="53">
        <f>SUM(H750:H760)</f>
        <v>0</v>
      </c>
      <c r="I749" s="53">
        <f t="shared" si="153"/>
        <v>0</v>
      </c>
      <c r="J749" s="53">
        <f t="shared" si="153"/>
        <v>0</v>
      </c>
      <c r="K749" s="53">
        <f t="shared" si="153"/>
        <v>0</v>
      </c>
      <c r="L749" s="53">
        <f t="shared" si="153"/>
        <v>0</v>
      </c>
      <c r="M749" s="53">
        <f t="shared" si="153"/>
        <v>0</v>
      </c>
      <c r="N749" s="53">
        <f t="shared" si="153"/>
        <v>0</v>
      </c>
      <c r="O749" s="53">
        <f>SUM(O750:O760)</f>
        <v>0</v>
      </c>
      <c r="P749" s="53">
        <f>SUM(P750:P760)</f>
        <v>0</v>
      </c>
      <c r="Q749" s="68"/>
      <c r="R749" s="50"/>
    </row>
    <row r="750" ht="15.75" customHeight="1">
      <c r="A750" s="15"/>
      <c r="B750" s="15"/>
      <c r="C750" s="15"/>
      <c r="D750" s="15"/>
      <c r="E750" s="15"/>
      <c r="F750" s="11" t="s">
        <v>30</v>
      </c>
      <c r="G750" s="53">
        <f t="shared" ref="G750:H760" si="155">I750+K750+M750+O750</f>
        <v>0</v>
      </c>
      <c r="H750" s="53">
        <f t="shared" si="155"/>
        <v>0</v>
      </c>
      <c r="I750" s="53">
        <v>0</v>
      </c>
      <c r="J750" s="53">
        <v>0</v>
      </c>
      <c r="K750" s="53">
        <v>0</v>
      </c>
      <c r="L750" s="53">
        <v>0</v>
      </c>
      <c r="M750" s="53">
        <v>0</v>
      </c>
      <c r="N750" s="53">
        <v>0</v>
      </c>
      <c r="O750" s="53">
        <v>0</v>
      </c>
      <c r="P750" s="53">
        <v>0</v>
      </c>
      <c r="Q750" s="26" t="s">
        <v>28</v>
      </c>
      <c r="R750" s="50"/>
    </row>
    <row r="751" ht="15.6">
      <c r="A751" s="15"/>
      <c r="B751" s="15"/>
      <c r="C751" s="15"/>
      <c r="D751" s="15"/>
      <c r="E751" s="15"/>
      <c r="F751" s="11" t="s">
        <v>32</v>
      </c>
      <c r="G751" s="53">
        <f t="shared" si="155"/>
        <v>0</v>
      </c>
      <c r="H751" s="53">
        <f t="shared" si="155"/>
        <v>0</v>
      </c>
      <c r="I751" s="53">
        <v>0</v>
      </c>
      <c r="J751" s="53">
        <v>0</v>
      </c>
      <c r="K751" s="53">
        <v>0</v>
      </c>
      <c r="L751" s="53">
        <v>0</v>
      </c>
      <c r="M751" s="53">
        <v>0</v>
      </c>
      <c r="N751" s="53">
        <v>0</v>
      </c>
      <c r="O751" s="53">
        <v>0</v>
      </c>
      <c r="P751" s="53">
        <v>0</v>
      </c>
      <c r="Q751" s="29"/>
      <c r="R751" s="50"/>
    </row>
    <row r="752" ht="15.6">
      <c r="A752" s="15"/>
      <c r="B752" s="15"/>
      <c r="C752" s="15"/>
      <c r="D752" s="15"/>
      <c r="E752" s="15"/>
      <c r="F752" s="11" t="s">
        <v>33</v>
      </c>
      <c r="G752" s="53">
        <f t="shared" si="155"/>
        <v>0</v>
      </c>
      <c r="H752" s="53">
        <f t="shared" si="155"/>
        <v>0</v>
      </c>
      <c r="I752" s="53">
        <v>0</v>
      </c>
      <c r="J752" s="53">
        <v>0</v>
      </c>
      <c r="K752" s="53">
        <v>0</v>
      </c>
      <c r="L752" s="53">
        <v>0</v>
      </c>
      <c r="M752" s="53">
        <v>0</v>
      </c>
      <c r="N752" s="53">
        <v>0</v>
      </c>
      <c r="O752" s="53">
        <v>0</v>
      </c>
      <c r="P752" s="53">
        <v>0</v>
      </c>
      <c r="Q752" s="29"/>
      <c r="R752" s="50"/>
    </row>
    <row r="753" ht="15.6">
      <c r="A753" s="15"/>
      <c r="B753" s="15"/>
      <c r="C753" s="15"/>
      <c r="D753" s="15"/>
      <c r="E753" s="15"/>
      <c r="F753" s="11" t="s">
        <v>34</v>
      </c>
      <c r="G753" s="53">
        <f t="shared" si="155"/>
        <v>0</v>
      </c>
      <c r="H753" s="53">
        <f t="shared" si="155"/>
        <v>0</v>
      </c>
      <c r="I753" s="53">
        <v>0</v>
      </c>
      <c r="J753" s="53">
        <v>0</v>
      </c>
      <c r="K753" s="53">
        <v>0</v>
      </c>
      <c r="L753" s="53">
        <v>0</v>
      </c>
      <c r="M753" s="53">
        <v>0</v>
      </c>
      <c r="N753" s="53">
        <v>0</v>
      </c>
      <c r="O753" s="53">
        <v>0</v>
      </c>
      <c r="P753" s="53">
        <v>0</v>
      </c>
      <c r="Q753" s="29"/>
      <c r="R753" s="50"/>
    </row>
    <row r="754" ht="15.6">
      <c r="A754" s="15"/>
      <c r="B754" s="15"/>
      <c r="C754" s="15"/>
      <c r="D754" s="15"/>
      <c r="E754" s="15"/>
      <c r="F754" s="11" t="s">
        <v>35</v>
      </c>
      <c r="G754" s="53">
        <f t="shared" si="155"/>
        <v>0</v>
      </c>
      <c r="H754" s="53">
        <f t="shared" si="155"/>
        <v>0</v>
      </c>
      <c r="I754" s="53">
        <v>0</v>
      </c>
      <c r="J754" s="53">
        <v>0</v>
      </c>
      <c r="K754" s="53">
        <v>0</v>
      </c>
      <c r="L754" s="53">
        <v>0</v>
      </c>
      <c r="M754" s="53">
        <v>0</v>
      </c>
      <c r="N754" s="53">
        <v>0</v>
      </c>
      <c r="O754" s="53">
        <v>0</v>
      </c>
      <c r="P754" s="53">
        <v>0</v>
      </c>
      <c r="Q754" s="29"/>
      <c r="R754" s="50"/>
    </row>
    <row r="755" ht="15.6">
      <c r="A755" s="15"/>
      <c r="B755" s="15"/>
      <c r="C755" s="15"/>
      <c r="D755" s="15"/>
      <c r="E755" s="15"/>
      <c r="F755" s="11" t="s">
        <v>36</v>
      </c>
      <c r="G755" s="53">
        <f t="shared" si="155"/>
        <v>0</v>
      </c>
      <c r="H755" s="53">
        <f t="shared" si="155"/>
        <v>0</v>
      </c>
      <c r="I755" s="53">
        <v>0</v>
      </c>
      <c r="J755" s="53">
        <v>0</v>
      </c>
      <c r="K755" s="53">
        <v>0</v>
      </c>
      <c r="L755" s="53">
        <v>0</v>
      </c>
      <c r="M755" s="53">
        <v>0</v>
      </c>
      <c r="N755" s="53">
        <v>0</v>
      </c>
      <c r="O755" s="53">
        <v>0</v>
      </c>
      <c r="P755" s="53">
        <v>0</v>
      </c>
      <c r="Q755" s="29"/>
      <c r="R755" s="50"/>
    </row>
    <row r="756" ht="15.6">
      <c r="A756" s="15"/>
      <c r="B756" s="15"/>
      <c r="C756" s="15"/>
      <c r="D756" s="15"/>
      <c r="E756" s="15"/>
      <c r="F756" s="11" t="s">
        <v>37</v>
      </c>
      <c r="G756" s="53">
        <f t="shared" si="155"/>
        <v>0</v>
      </c>
      <c r="H756" s="53">
        <f t="shared" si="155"/>
        <v>0</v>
      </c>
      <c r="I756" s="53">
        <v>0</v>
      </c>
      <c r="J756" s="53">
        <v>0</v>
      </c>
      <c r="K756" s="53">
        <v>0</v>
      </c>
      <c r="L756" s="53">
        <v>0</v>
      </c>
      <c r="M756" s="53">
        <v>0</v>
      </c>
      <c r="N756" s="53">
        <v>0</v>
      </c>
      <c r="O756" s="53">
        <v>0</v>
      </c>
      <c r="P756" s="53">
        <v>0</v>
      </c>
      <c r="Q756" s="29"/>
      <c r="R756" s="50"/>
    </row>
    <row r="757" ht="15.6">
      <c r="A757" s="15"/>
      <c r="B757" s="15"/>
      <c r="C757" s="15"/>
      <c r="D757" s="15"/>
      <c r="E757" s="15"/>
      <c r="F757" s="11" t="s">
        <v>39</v>
      </c>
      <c r="G757" s="53">
        <f t="shared" si="155"/>
        <v>0</v>
      </c>
      <c r="H757" s="53">
        <f t="shared" si="155"/>
        <v>0</v>
      </c>
      <c r="I757" s="53">
        <v>0</v>
      </c>
      <c r="J757" s="53">
        <v>0</v>
      </c>
      <c r="K757" s="53">
        <v>0</v>
      </c>
      <c r="L757" s="53">
        <v>0</v>
      </c>
      <c r="M757" s="53">
        <v>0</v>
      </c>
      <c r="N757" s="53">
        <v>0</v>
      </c>
      <c r="O757" s="53">
        <v>0</v>
      </c>
      <c r="P757" s="53">
        <v>0</v>
      </c>
      <c r="Q757" s="29"/>
      <c r="R757" s="50"/>
    </row>
    <row r="758" ht="15.6">
      <c r="A758" s="15"/>
      <c r="B758" s="15"/>
      <c r="C758" s="15"/>
      <c r="D758" s="15"/>
      <c r="E758" s="15"/>
      <c r="F758" s="11" t="s">
        <v>40</v>
      </c>
      <c r="G758" s="53">
        <f t="shared" si="155"/>
        <v>0</v>
      </c>
      <c r="H758" s="53">
        <f t="shared" si="155"/>
        <v>0</v>
      </c>
      <c r="I758" s="53">
        <v>0</v>
      </c>
      <c r="J758" s="53">
        <v>0</v>
      </c>
      <c r="K758" s="53">
        <v>0</v>
      </c>
      <c r="L758" s="53">
        <v>0</v>
      </c>
      <c r="M758" s="53">
        <v>0</v>
      </c>
      <c r="N758" s="53">
        <v>0</v>
      </c>
      <c r="O758" s="53">
        <v>0</v>
      </c>
      <c r="P758" s="53">
        <v>0</v>
      </c>
      <c r="Q758" s="29"/>
      <c r="R758" s="50"/>
    </row>
    <row r="759" ht="15.6">
      <c r="A759" s="15"/>
      <c r="B759" s="15"/>
      <c r="C759" s="15"/>
      <c r="D759" s="15"/>
      <c r="E759" s="15"/>
      <c r="F759" s="11" t="s">
        <v>41</v>
      </c>
      <c r="G759" s="53">
        <f t="shared" si="155"/>
        <v>0</v>
      </c>
      <c r="H759" s="53">
        <f t="shared" si="155"/>
        <v>0</v>
      </c>
      <c r="I759" s="53">
        <v>0</v>
      </c>
      <c r="J759" s="53">
        <v>0</v>
      </c>
      <c r="K759" s="53">
        <v>0</v>
      </c>
      <c r="L759" s="53">
        <v>0</v>
      </c>
      <c r="M759" s="53">
        <v>0</v>
      </c>
      <c r="N759" s="53">
        <v>0</v>
      </c>
      <c r="O759" s="53">
        <v>0</v>
      </c>
      <c r="P759" s="53">
        <v>0</v>
      </c>
      <c r="Q759" s="29"/>
      <c r="R759" s="50"/>
    </row>
    <row r="760" ht="15.6">
      <c r="A760" s="16"/>
      <c r="B760" s="16"/>
      <c r="C760" s="16"/>
      <c r="D760" s="16"/>
      <c r="E760" s="16"/>
      <c r="F760" s="11" t="s">
        <v>42</v>
      </c>
      <c r="G760" s="53">
        <f t="shared" si="155"/>
        <v>0</v>
      </c>
      <c r="H760" s="53">
        <f t="shared" si="155"/>
        <v>0</v>
      </c>
      <c r="I760" s="53">
        <v>0</v>
      </c>
      <c r="J760" s="53">
        <v>0</v>
      </c>
      <c r="K760" s="53">
        <v>0</v>
      </c>
      <c r="L760" s="53">
        <v>0</v>
      </c>
      <c r="M760" s="53">
        <v>0</v>
      </c>
      <c r="N760" s="53">
        <v>0</v>
      </c>
      <c r="O760" s="53">
        <v>0</v>
      </c>
      <c r="P760" s="53">
        <v>0</v>
      </c>
      <c r="Q760" s="64"/>
      <c r="R760" s="50"/>
    </row>
    <row r="761" ht="15.75" customHeight="1">
      <c r="A761" s="11"/>
      <c r="B761" s="12" t="s">
        <v>122</v>
      </c>
      <c r="C761" s="12"/>
      <c r="D761" s="12" t="s">
        <v>61</v>
      </c>
      <c r="E761" s="12" t="s">
        <v>79</v>
      </c>
      <c r="F761" s="11" t="s">
        <v>27</v>
      </c>
      <c r="G761" s="53">
        <f>SUM(G762:G772)</f>
        <v>1175.9000000000001</v>
      </c>
      <c r="H761" s="53">
        <f>SUM(H762:H772)</f>
        <v>0</v>
      </c>
      <c r="I761" s="53">
        <f t="shared" si="153"/>
        <v>1175.9000000000001</v>
      </c>
      <c r="J761" s="53">
        <f t="shared" si="153"/>
        <v>0</v>
      </c>
      <c r="K761" s="53">
        <f t="shared" si="153"/>
        <v>0</v>
      </c>
      <c r="L761" s="53">
        <f t="shared" si="153"/>
        <v>0</v>
      </c>
      <c r="M761" s="53">
        <f t="shared" si="153"/>
        <v>0</v>
      </c>
      <c r="N761" s="53">
        <f t="shared" si="153"/>
        <v>0</v>
      </c>
      <c r="O761" s="53">
        <f>SUM(O762:O772)</f>
        <v>0</v>
      </c>
      <c r="P761" s="53">
        <f>SUM(P762:P772)</f>
        <v>0</v>
      </c>
      <c r="Q761" s="68"/>
      <c r="R761" s="50"/>
    </row>
    <row r="762" ht="15.6">
      <c r="A762" s="11"/>
      <c r="B762" s="15"/>
      <c r="C762" s="15"/>
      <c r="D762" s="15"/>
      <c r="E762" s="15"/>
      <c r="F762" s="11" t="s">
        <v>30</v>
      </c>
      <c r="G762" s="53">
        <f t="shared" ref="G762:H772" si="156">I762+K762+M762+O762</f>
        <v>0</v>
      </c>
      <c r="H762" s="53">
        <f t="shared" si="156"/>
        <v>0</v>
      </c>
      <c r="I762" s="53">
        <v>0</v>
      </c>
      <c r="J762" s="53">
        <v>0</v>
      </c>
      <c r="K762" s="53">
        <v>0</v>
      </c>
      <c r="L762" s="53">
        <v>0</v>
      </c>
      <c r="M762" s="53">
        <v>0</v>
      </c>
      <c r="N762" s="53">
        <v>0</v>
      </c>
      <c r="O762" s="53">
        <v>0</v>
      </c>
      <c r="P762" s="53">
        <v>0</v>
      </c>
      <c r="Q762" s="26" t="s">
        <v>28</v>
      </c>
      <c r="R762" s="50"/>
    </row>
    <row r="763" ht="15.6">
      <c r="A763" s="11"/>
      <c r="B763" s="15"/>
      <c r="C763" s="15"/>
      <c r="D763" s="15"/>
      <c r="E763" s="15"/>
      <c r="F763" s="11" t="s">
        <v>32</v>
      </c>
      <c r="G763" s="53">
        <f t="shared" si="156"/>
        <v>0</v>
      </c>
      <c r="H763" s="53">
        <f t="shared" si="156"/>
        <v>0</v>
      </c>
      <c r="I763" s="53">
        <v>0</v>
      </c>
      <c r="J763" s="53">
        <v>0</v>
      </c>
      <c r="K763" s="53">
        <v>0</v>
      </c>
      <c r="L763" s="53">
        <v>0</v>
      </c>
      <c r="M763" s="53">
        <v>0</v>
      </c>
      <c r="N763" s="53">
        <v>0</v>
      </c>
      <c r="O763" s="53">
        <v>0</v>
      </c>
      <c r="P763" s="53">
        <v>0</v>
      </c>
      <c r="Q763" s="29"/>
      <c r="R763" s="50"/>
    </row>
    <row r="764" ht="15.6">
      <c r="A764" s="11"/>
      <c r="B764" s="15"/>
      <c r="C764" s="15"/>
      <c r="D764" s="15"/>
      <c r="E764" s="15"/>
      <c r="F764" s="11" t="s">
        <v>33</v>
      </c>
      <c r="G764" s="53">
        <f t="shared" si="156"/>
        <v>0</v>
      </c>
      <c r="H764" s="53">
        <f t="shared" si="156"/>
        <v>0</v>
      </c>
      <c r="I764" s="53">
        <v>0</v>
      </c>
      <c r="J764" s="53">
        <v>0</v>
      </c>
      <c r="K764" s="53">
        <v>0</v>
      </c>
      <c r="L764" s="53">
        <v>0</v>
      </c>
      <c r="M764" s="53">
        <v>0</v>
      </c>
      <c r="N764" s="53">
        <v>0</v>
      </c>
      <c r="O764" s="53">
        <v>0</v>
      </c>
      <c r="P764" s="53">
        <v>0</v>
      </c>
      <c r="Q764" s="29"/>
      <c r="R764" s="50"/>
    </row>
    <row r="765" ht="15.6">
      <c r="A765" s="11"/>
      <c r="B765" s="15"/>
      <c r="C765" s="15"/>
      <c r="D765" s="15"/>
      <c r="E765" s="15"/>
      <c r="F765" s="11" t="s">
        <v>34</v>
      </c>
      <c r="G765" s="53">
        <f t="shared" si="156"/>
        <v>0</v>
      </c>
      <c r="H765" s="53">
        <f t="shared" si="156"/>
        <v>0</v>
      </c>
      <c r="I765" s="53">
        <v>0</v>
      </c>
      <c r="J765" s="53">
        <v>0</v>
      </c>
      <c r="K765" s="53">
        <v>0</v>
      </c>
      <c r="L765" s="53">
        <v>0</v>
      </c>
      <c r="M765" s="53">
        <v>0</v>
      </c>
      <c r="N765" s="53">
        <v>0</v>
      </c>
      <c r="O765" s="53">
        <v>0</v>
      </c>
      <c r="P765" s="53">
        <v>0</v>
      </c>
      <c r="Q765" s="29"/>
      <c r="R765" s="50"/>
    </row>
    <row r="766" ht="15.6">
      <c r="A766" s="11"/>
      <c r="B766" s="15"/>
      <c r="C766" s="15"/>
      <c r="D766" s="15"/>
      <c r="E766" s="15"/>
      <c r="F766" s="11" t="s">
        <v>35</v>
      </c>
      <c r="G766" s="53">
        <f t="shared" si="156"/>
        <v>0</v>
      </c>
      <c r="H766" s="53">
        <f t="shared" si="156"/>
        <v>0</v>
      </c>
      <c r="I766" s="53">
        <v>0</v>
      </c>
      <c r="J766" s="53">
        <v>0</v>
      </c>
      <c r="K766" s="53">
        <v>0</v>
      </c>
      <c r="L766" s="53">
        <v>0</v>
      </c>
      <c r="M766" s="53">
        <v>0</v>
      </c>
      <c r="N766" s="53">
        <v>0</v>
      </c>
      <c r="O766" s="53">
        <v>0</v>
      </c>
      <c r="P766" s="53">
        <v>0</v>
      </c>
      <c r="Q766" s="29"/>
      <c r="R766" s="50"/>
    </row>
    <row r="767" ht="15.6">
      <c r="A767" s="11"/>
      <c r="B767" s="15"/>
      <c r="C767" s="15"/>
      <c r="D767" s="15"/>
      <c r="E767" s="15"/>
      <c r="F767" s="11" t="s">
        <v>36</v>
      </c>
      <c r="G767" s="53">
        <f t="shared" si="156"/>
        <v>0</v>
      </c>
      <c r="H767" s="53">
        <f t="shared" si="156"/>
        <v>0</v>
      </c>
      <c r="I767" s="53">
        <v>0</v>
      </c>
      <c r="J767" s="53">
        <v>0</v>
      </c>
      <c r="K767" s="53">
        <v>0</v>
      </c>
      <c r="L767" s="53">
        <v>0</v>
      </c>
      <c r="M767" s="53">
        <v>0</v>
      </c>
      <c r="N767" s="53">
        <v>0</v>
      </c>
      <c r="O767" s="53">
        <v>0</v>
      </c>
      <c r="P767" s="53">
        <v>0</v>
      </c>
      <c r="Q767" s="29"/>
      <c r="R767" s="50"/>
    </row>
    <row r="768" ht="15.6">
      <c r="A768" s="11"/>
      <c r="B768" s="15"/>
      <c r="C768" s="15"/>
      <c r="D768" s="15"/>
      <c r="E768" s="15"/>
      <c r="F768" s="11" t="s">
        <v>37</v>
      </c>
      <c r="G768" s="53">
        <f t="shared" si="156"/>
        <v>0</v>
      </c>
      <c r="H768" s="53">
        <f t="shared" si="156"/>
        <v>0</v>
      </c>
      <c r="I768" s="53">
        <v>0</v>
      </c>
      <c r="J768" s="53">
        <v>0</v>
      </c>
      <c r="K768" s="53">
        <v>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29"/>
      <c r="R768" s="50"/>
    </row>
    <row r="769" ht="15.6">
      <c r="A769" s="11"/>
      <c r="B769" s="15"/>
      <c r="C769" s="15"/>
      <c r="D769" s="15"/>
      <c r="E769" s="15"/>
      <c r="F769" s="11" t="s">
        <v>39</v>
      </c>
      <c r="G769" s="53">
        <f t="shared" si="156"/>
        <v>0</v>
      </c>
      <c r="H769" s="53">
        <f t="shared" si="156"/>
        <v>0</v>
      </c>
      <c r="I769" s="53">
        <v>0</v>
      </c>
      <c r="J769" s="53">
        <v>0</v>
      </c>
      <c r="K769" s="53">
        <v>0</v>
      </c>
      <c r="L769" s="53">
        <v>0</v>
      </c>
      <c r="M769" s="53">
        <v>0</v>
      </c>
      <c r="N769" s="53">
        <v>0</v>
      </c>
      <c r="O769" s="53">
        <v>0</v>
      </c>
      <c r="P769" s="53">
        <v>0</v>
      </c>
      <c r="Q769" s="29"/>
      <c r="R769" s="50"/>
    </row>
    <row r="770" ht="15.6">
      <c r="A770" s="11"/>
      <c r="B770" s="15"/>
      <c r="C770" s="15"/>
      <c r="D770" s="15"/>
      <c r="E770" s="15"/>
      <c r="F770" s="11" t="s">
        <v>40</v>
      </c>
      <c r="G770" s="53">
        <f t="shared" si="156"/>
        <v>0</v>
      </c>
      <c r="H770" s="53">
        <f t="shared" si="156"/>
        <v>0</v>
      </c>
      <c r="I770" s="53">
        <v>0</v>
      </c>
      <c r="J770" s="53">
        <v>0</v>
      </c>
      <c r="K770" s="53">
        <v>0</v>
      </c>
      <c r="L770" s="53">
        <v>0</v>
      </c>
      <c r="M770" s="53">
        <v>0</v>
      </c>
      <c r="N770" s="53">
        <v>0</v>
      </c>
      <c r="O770" s="53">
        <v>0</v>
      </c>
      <c r="P770" s="53">
        <v>0</v>
      </c>
      <c r="Q770" s="29"/>
      <c r="R770" s="50"/>
    </row>
    <row r="771" ht="15.6">
      <c r="A771" s="11"/>
      <c r="B771" s="15"/>
      <c r="C771" s="15"/>
      <c r="D771" s="15"/>
      <c r="E771" s="15"/>
      <c r="F771" s="11" t="s">
        <v>41</v>
      </c>
      <c r="G771" s="53">
        <f t="shared" si="156"/>
        <v>1175.9000000000001</v>
      </c>
      <c r="H771" s="53">
        <f t="shared" si="156"/>
        <v>0</v>
      </c>
      <c r="I771" s="53">
        <v>1175.9000000000001</v>
      </c>
      <c r="J771" s="53">
        <v>0</v>
      </c>
      <c r="K771" s="53">
        <v>0</v>
      </c>
      <c r="L771" s="53">
        <v>0</v>
      </c>
      <c r="M771" s="53">
        <v>0</v>
      </c>
      <c r="N771" s="53">
        <v>0</v>
      </c>
      <c r="O771" s="53">
        <v>0</v>
      </c>
      <c r="P771" s="53">
        <v>0</v>
      </c>
      <c r="Q771" s="29"/>
      <c r="R771" s="50"/>
    </row>
    <row r="772" ht="15.6">
      <c r="A772" s="11"/>
      <c r="B772" s="16"/>
      <c r="C772" s="16"/>
      <c r="D772" s="16"/>
      <c r="E772" s="16"/>
      <c r="F772" s="11" t="s">
        <v>42</v>
      </c>
      <c r="G772" s="53">
        <f t="shared" si="156"/>
        <v>0</v>
      </c>
      <c r="H772" s="53">
        <f t="shared" si="156"/>
        <v>0</v>
      </c>
      <c r="I772" s="53">
        <v>0</v>
      </c>
      <c r="J772" s="53">
        <v>0</v>
      </c>
      <c r="K772" s="53">
        <v>0</v>
      </c>
      <c r="L772" s="53">
        <v>0</v>
      </c>
      <c r="M772" s="53">
        <v>0</v>
      </c>
      <c r="N772" s="53">
        <v>0</v>
      </c>
      <c r="O772" s="53">
        <v>0</v>
      </c>
      <c r="P772" s="53">
        <v>0</v>
      </c>
      <c r="Q772" s="64"/>
      <c r="R772" s="50"/>
      <c r="S772" s="22"/>
    </row>
    <row r="773" s="22" customFormat="1" ht="15.75" customHeight="1">
      <c r="A773" s="12"/>
      <c r="B773" s="37" t="s">
        <v>123</v>
      </c>
      <c r="C773" s="37"/>
      <c r="D773" s="24"/>
      <c r="E773" s="24"/>
      <c r="F773" s="13" t="s">
        <v>27</v>
      </c>
      <c r="G773" s="25">
        <f t="shared" ref="G773:P773" si="157">SUM(G774:G777)</f>
        <v>0</v>
      </c>
      <c r="H773" s="25">
        <f t="shared" si="157"/>
        <v>0</v>
      </c>
      <c r="I773" s="25">
        <f t="shared" si="157"/>
        <v>0</v>
      </c>
      <c r="J773" s="25">
        <f t="shared" si="157"/>
        <v>0</v>
      </c>
      <c r="K773" s="25">
        <f t="shared" si="157"/>
        <v>0</v>
      </c>
      <c r="L773" s="25">
        <f t="shared" si="157"/>
        <v>0</v>
      </c>
      <c r="M773" s="25">
        <f t="shared" si="157"/>
        <v>0</v>
      </c>
      <c r="N773" s="25">
        <f t="shared" si="157"/>
        <v>0</v>
      </c>
      <c r="O773" s="25">
        <f t="shared" si="157"/>
        <v>0</v>
      </c>
      <c r="P773" s="25">
        <f t="shared" si="157"/>
        <v>0</v>
      </c>
      <c r="Q773" s="39" t="s">
        <v>28</v>
      </c>
      <c r="R773" s="21"/>
    </row>
    <row r="774" s="22" customFormat="1" ht="15.75" customHeight="1">
      <c r="A774" s="15"/>
      <c r="B774" s="37" t="s">
        <v>124</v>
      </c>
      <c r="C774" s="24"/>
      <c r="D774" s="28"/>
      <c r="E774" s="28"/>
      <c r="F774" s="13" t="s">
        <v>30</v>
      </c>
      <c r="G774" s="25">
        <f t="shared" ref="G774:H776" si="158">I774+K774+M774+O774</f>
        <v>0</v>
      </c>
      <c r="H774" s="25">
        <f t="shared" si="158"/>
        <v>0</v>
      </c>
      <c r="I774" s="25">
        <f t="shared" ref="I774:P776" si="159">I780+I785+I792</f>
        <v>0</v>
      </c>
      <c r="J774" s="25">
        <f t="shared" si="159"/>
        <v>0</v>
      </c>
      <c r="K774" s="25">
        <f t="shared" si="159"/>
        <v>0</v>
      </c>
      <c r="L774" s="25">
        <f t="shared" si="159"/>
        <v>0</v>
      </c>
      <c r="M774" s="25">
        <f t="shared" si="159"/>
        <v>0</v>
      </c>
      <c r="N774" s="25">
        <f t="shared" si="159"/>
        <v>0</v>
      </c>
      <c r="O774" s="25">
        <f t="shared" si="159"/>
        <v>0</v>
      </c>
      <c r="P774" s="25">
        <f t="shared" si="159"/>
        <v>0</v>
      </c>
      <c r="Q774" s="39"/>
      <c r="R774" s="21"/>
    </row>
    <row r="775" s="22" customFormat="1">
      <c r="A775" s="15"/>
      <c r="B775" s="37"/>
      <c r="C775" s="28"/>
      <c r="D775" s="28"/>
      <c r="E775" s="28"/>
      <c r="F775" s="13" t="s">
        <v>32</v>
      </c>
      <c r="G775" s="25">
        <f t="shared" si="158"/>
        <v>0</v>
      </c>
      <c r="H775" s="25">
        <f t="shared" si="158"/>
        <v>0</v>
      </c>
      <c r="I775" s="25">
        <f t="shared" si="159"/>
        <v>0</v>
      </c>
      <c r="J775" s="25">
        <f t="shared" si="159"/>
        <v>0</v>
      </c>
      <c r="K775" s="25">
        <f t="shared" si="159"/>
        <v>0</v>
      </c>
      <c r="L775" s="25">
        <f t="shared" si="159"/>
        <v>0</v>
      </c>
      <c r="M775" s="25">
        <f t="shared" si="159"/>
        <v>0</v>
      </c>
      <c r="N775" s="25">
        <f t="shared" si="159"/>
        <v>0</v>
      </c>
      <c r="O775" s="25">
        <f t="shared" si="159"/>
        <v>0</v>
      </c>
      <c r="P775" s="25">
        <f t="shared" si="159"/>
        <v>0</v>
      </c>
      <c r="Q775" s="39"/>
      <c r="R775" s="21"/>
    </row>
    <row r="776" s="22" customFormat="1" ht="26.25" customHeight="1">
      <c r="A776" s="15"/>
      <c r="B776" s="37"/>
      <c r="C776" s="28"/>
      <c r="D776" s="28"/>
      <c r="E776" s="28"/>
      <c r="F776" s="13" t="s">
        <v>33</v>
      </c>
      <c r="G776" s="25">
        <f t="shared" si="158"/>
        <v>0</v>
      </c>
      <c r="H776" s="25">
        <f t="shared" si="158"/>
        <v>0</v>
      </c>
      <c r="I776" s="25">
        <f t="shared" si="159"/>
        <v>0</v>
      </c>
      <c r="J776" s="25">
        <f t="shared" si="159"/>
        <v>0</v>
      </c>
      <c r="K776" s="25">
        <f t="shared" si="159"/>
        <v>0</v>
      </c>
      <c r="L776" s="25">
        <f t="shared" si="159"/>
        <v>0</v>
      </c>
      <c r="M776" s="25">
        <f t="shared" si="159"/>
        <v>0</v>
      </c>
      <c r="N776" s="25">
        <f t="shared" si="159"/>
        <v>0</v>
      </c>
      <c r="O776" s="25">
        <f t="shared" si="159"/>
        <v>0</v>
      </c>
      <c r="P776" s="25">
        <f t="shared" si="159"/>
        <v>0</v>
      </c>
      <c r="Q776" s="39"/>
      <c r="R776" s="21"/>
    </row>
    <row r="777" s="22" customFormat="1" ht="49.5" customHeight="1">
      <c r="A777" s="15"/>
      <c r="B777" s="37"/>
      <c r="C777" s="28"/>
      <c r="D777" s="28"/>
      <c r="E777" s="28"/>
      <c r="F777" s="13" t="s">
        <v>34</v>
      </c>
      <c r="G777" s="34" t="s">
        <v>44</v>
      </c>
      <c r="H777" s="35"/>
      <c r="I777" s="35"/>
      <c r="J777" s="35"/>
      <c r="K777" s="35"/>
      <c r="L777" s="35"/>
      <c r="M777" s="35"/>
      <c r="N777" s="35"/>
      <c r="O777" s="35"/>
      <c r="P777" s="36"/>
      <c r="Q777" s="39"/>
      <c r="R777" s="21"/>
    </row>
    <row r="778" s="22" customFormat="1" ht="36.600000000000001" customHeight="1">
      <c r="A778" s="15"/>
      <c r="B778" s="37" t="s">
        <v>125</v>
      </c>
      <c r="C778" s="28"/>
      <c r="D778" s="32"/>
      <c r="E778" s="32"/>
      <c r="F778" s="13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39"/>
      <c r="R778" s="21"/>
      <c r="S778" s="1"/>
    </row>
    <row r="779" ht="15.75" customHeight="1">
      <c r="A779" s="15"/>
      <c r="B779" s="62" t="s">
        <v>126</v>
      </c>
      <c r="C779" s="12"/>
      <c r="D779" s="12"/>
      <c r="E779" s="15"/>
      <c r="F779" s="11" t="s">
        <v>27</v>
      </c>
      <c r="G779" s="25">
        <f t="shared" ref="G779:P779" si="160">SUM(G780:G783)</f>
        <v>0</v>
      </c>
      <c r="H779" s="25">
        <f t="shared" si="160"/>
        <v>0</v>
      </c>
      <c r="I779" s="25">
        <f t="shared" si="160"/>
        <v>0</v>
      </c>
      <c r="J779" s="25">
        <f t="shared" si="160"/>
        <v>0</v>
      </c>
      <c r="K779" s="25">
        <f t="shared" si="160"/>
        <v>0</v>
      </c>
      <c r="L779" s="25">
        <f t="shared" si="160"/>
        <v>0</v>
      </c>
      <c r="M779" s="25">
        <f t="shared" si="160"/>
        <v>0</v>
      </c>
      <c r="N779" s="25">
        <f t="shared" si="160"/>
        <v>0</v>
      </c>
      <c r="O779" s="25">
        <f t="shared" si="160"/>
        <v>0</v>
      </c>
      <c r="P779" s="25">
        <f t="shared" si="160"/>
        <v>0</v>
      </c>
      <c r="Q779" s="39"/>
      <c r="R779" s="21"/>
    </row>
    <row r="780" ht="15.6">
      <c r="A780" s="15"/>
      <c r="B780" s="62"/>
      <c r="C780" s="15"/>
      <c r="D780" s="15"/>
      <c r="E780" s="15"/>
      <c r="F780" s="11" t="s">
        <v>30</v>
      </c>
      <c r="G780" s="25">
        <f t="shared" ref="G780:H782" si="161">I780+K780+M780+O780</f>
        <v>0</v>
      </c>
      <c r="H780" s="25">
        <f t="shared" si="161"/>
        <v>0</v>
      </c>
      <c r="I780" s="53">
        <v>0</v>
      </c>
      <c r="J780" s="53">
        <v>0</v>
      </c>
      <c r="K780" s="53">
        <v>0</v>
      </c>
      <c r="L780" s="53">
        <v>0</v>
      </c>
      <c r="M780" s="53">
        <v>0</v>
      </c>
      <c r="N780" s="53">
        <v>0</v>
      </c>
      <c r="O780" s="53">
        <v>0</v>
      </c>
      <c r="P780" s="53">
        <v>0</v>
      </c>
      <c r="Q780" s="39"/>
      <c r="R780" s="21"/>
    </row>
    <row r="781" ht="15.6">
      <c r="A781" s="15"/>
      <c r="B781" s="62"/>
      <c r="C781" s="15"/>
      <c r="D781" s="15"/>
      <c r="E781" s="15"/>
      <c r="F781" s="11" t="s">
        <v>32</v>
      </c>
      <c r="G781" s="25">
        <f t="shared" si="161"/>
        <v>0</v>
      </c>
      <c r="H781" s="25">
        <f t="shared" si="161"/>
        <v>0</v>
      </c>
      <c r="I781" s="53">
        <v>0</v>
      </c>
      <c r="J781" s="53">
        <v>0</v>
      </c>
      <c r="K781" s="53">
        <v>0</v>
      </c>
      <c r="L781" s="53">
        <v>0</v>
      </c>
      <c r="M781" s="53">
        <v>0</v>
      </c>
      <c r="N781" s="53">
        <v>0</v>
      </c>
      <c r="O781" s="53">
        <v>0</v>
      </c>
      <c r="P781" s="53">
        <v>0</v>
      </c>
      <c r="Q781" s="39"/>
      <c r="R781" s="21"/>
    </row>
    <row r="782" ht="15.6">
      <c r="A782" s="15"/>
      <c r="B782" s="62"/>
      <c r="C782" s="15"/>
      <c r="D782" s="15"/>
      <c r="E782" s="15"/>
      <c r="F782" s="11" t="s">
        <v>33</v>
      </c>
      <c r="G782" s="25">
        <f t="shared" si="161"/>
        <v>0</v>
      </c>
      <c r="H782" s="25">
        <f t="shared" si="161"/>
        <v>0</v>
      </c>
      <c r="I782" s="53"/>
      <c r="J782" s="53">
        <v>0</v>
      </c>
      <c r="K782" s="53">
        <v>0</v>
      </c>
      <c r="L782" s="53">
        <v>0</v>
      </c>
      <c r="M782" s="53">
        <v>0</v>
      </c>
      <c r="N782" s="53">
        <v>0</v>
      </c>
      <c r="O782" s="53">
        <v>0</v>
      </c>
      <c r="P782" s="53">
        <v>0</v>
      </c>
      <c r="Q782" s="39"/>
      <c r="R782" s="21"/>
    </row>
    <row r="783" ht="15.6">
      <c r="A783" s="15"/>
      <c r="B783" s="62"/>
      <c r="C783" s="15"/>
      <c r="D783" s="15"/>
      <c r="E783" s="16"/>
      <c r="F783" s="11" t="s">
        <v>34</v>
      </c>
      <c r="G783" s="34" t="s">
        <v>44</v>
      </c>
      <c r="H783" s="35"/>
      <c r="I783" s="35"/>
      <c r="J783" s="35"/>
      <c r="K783" s="35"/>
      <c r="L783" s="35"/>
      <c r="M783" s="35"/>
      <c r="N783" s="35"/>
      <c r="O783" s="35"/>
      <c r="P783" s="36"/>
      <c r="Q783" s="39"/>
      <c r="R783" s="21"/>
      <c r="S783" s="22"/>
    </row>
    <row r="784" s="22" customFormat="1" ht="15.75" customHeight="1">
      <c r="A784" s="15"/>
      <c r="B784" s="62" t="s">
        <v>127</v>
      </c>
      <c r="C784" s="12"/>
      <c r="D784" s="12"/>
      <c r="E784" s="11"/>
      <c r="F784" s="13" t="s">
        <v>27</v>
      </c>
      <c r="G784" s="25">
        <f>SUM(G785:G790)</f>
        <v>0</v>
      </c>
      <c r="H784" s="25">
        <f>SUM(H785:H790)</f>
        <v>0</v>
      </c>
      <c r="I784" s="25">
        <f t="shared" ref="I784:N791" si="162">SUM(I785:I790)</f>
        <v>0</v>
      </c>
      <c r="J784" s="25">
        <f t="shared" si="162"/>
        <v>0</v>
      </c>
      <c r="K784" s="25">
        <f t="shared" si="162"/>
        <v>0</v>
      </c>
      <c r="L784" s="25">
        <f t="shared" si="162"/>
        <v>0</v>
      </c>
      <c r="M784" s="25">
        <f t="shared" si="162"/>
        <v>0</v>
      </c>
      <c r="N784" s="25">
        <f t="shared" si="162"/>
        <v>0</v>
      </c>
      <c r="O784" s="25">
        <f>SUM(O785:O790)</f>
        <v>0</v>
      </c>
      <c r="P784" s="25">
        <f>SUM(P785:P790)</f>
        <v>0</v>
      </c>
      <c r="Q784" s="39"/>
      <c r="R784" s="21"/>
      <c r="S784" s="1"/>
    </row>
    <row r="785" ht="15.6">
      <c r="A785" s="15"/>
      <c r="B785" s="62"/>
      <c r="C785" s="15"/>
      <c r="D785" s="15"/>
      <c r="E785" s="11"/>
      <c r="F785" s="11" t="s">
        <v>30</v>
      </c>
      <c r="G785" s="25">
        <f t="shared" ref="G785:G790" si="163">I785+K785+M785+O785</f>
        <v>0</v>
      </c>
      <c r="H785" s="25">
        <f t="shared" ref="H785:H790" si="164">J785+L785+N785+P785</f>
        <v>0</v>
      </c>
      <c r="I785" s="53">
        <v>0</v>
      </c>
      <c r="J785" s="53"/>
      <c r="K785" s="53">
        <v>0</v>
      </c>
      <c r="L785" s="53">
        <v>0</v>
      </c>
      <c r="M785" s="53">
        <v>0</v>
      </c>
      <c r="N785" s="53">
        <v>0</v>
      </c>
      <c r="O785" s="53">
        <v>0</v>
      </c>
      <c r="P785" s="53">
        <v>0</v>
      </c>
      <c r="Q785" s="39"/>
      <c r="R785" s="21"/>
    </row>
    <row r="786" ht="15.6">
      <c r="A786" s="15"/>
      <c r="B786" s="62"/>
      <c r="C786" s="15"/>
      <c r="D786" s="15"/>
      <c r="E786" s="11"/>
      <c r="F786" s="11" t="s">
        <v>32</v>
      </c>
      <c r="G786" s="25">
        <f t="shared" si="163"/>
        <v>0</v>
      </c>
      <c r="H786" s="25">
        <f t="shared" si="164"/>
        <v>0</v>
      </c>
      <c r="I786" s="53">
        <v>0</v>
      </c>
      <c r="J786" s="53"/>
      <c r="K786" s="53">
        <v>0</v>
      </c>
      <c r="L786" s="53">
        <v>0</v>
      </c>
      <c r="M786" s="53">
        <v>0</v>
      </c>
      <c r="N786" s="53">
        <v>0</v>
      </c>
      <c r="O786" s="53">
        <v>0</v>
      </c>
      <c r="P786" s="53">
        <v>0</v>
      </c>
      <c r="Q786" s="39"/>
      <c r="R786" s="21"/>
    </row>
    <row r="787" ht="15.6">
      <c r="A787" s="15"/>
      <c r="B787" s="62"/>
      <c r="C787" s="15"/>
      <c r="D787" s="15"/>
      <c r="E787" s="11"/>
      <c r="F787" s="11" t="s">
        <v>33</v>
      </c>
      <c r="G787" s="25">
        <f t="shared" si="163"/>
        <v>0</v>
      </c>
      <c r="H787" s="25">
        <f t="shared" si="164"/>
        <v>0</v>
      </c>
      <c r="I787" s="53"/>
      <c r="J787" s="53"/>
      <c r="K787" s="53">
        <v>0</v>
      </c>
      <c r="L787" s="53">
        <v>0</v>
      </c>
      <c r="M787" s="53">
        <v>0</v>
      </c>
      <c r="N787" s="53">
        <v>0</v>
      </c>
      <c r="O787" s="53">
        <v>0</v>
      </c>
      <c r="P787" s="53">
        <v>0</v>
      </c>
      <c r="Q787" s="39"/>
      <c r="R787" s="21"/>
    </row>
    <row r="788" ht="15.6">
      <c r="A788" s="15"/>
      <c r="B788" s="62"/>
      <c r="C788" s="15"/>
      <c r="D788" s="15"/>
      <c r="E788" s="11"/>
      <c r="F788" s="11" t="s">
        <v>34</v>
      </c>
      <c r="G788" s="34" t="s">
        <v>44</v>
      </c>
      <c r="H788" s="35"/>
      <c r="I788" s="35"/>
      <c r="J788" s="35"/>
      <c r="K788" s="35"/>
      <c r="L788" s="35"/>
      <c r="M788" s="35"/>
      <c r="N788" s="35"/>
      <c r="O788" s="35"/>
      <c r="P788" s="36"/>
      <c r="Q788" s="39"/>
      <c r="R788" s="21"/>
    </row>
    <row r="789" ht="15.6" customHeight="1">
      <c r="A789" s="15"/>
      <c r="B789" s="62"/>
      <c r="C789" s="15"/>
      <c r="D789" s="15"/>
      <c r="E789" s="11"/>
      <c r="F789" s="11" t="s">
        <v>35</v>
      </c>
      <c r="G789" s="25">
        <f t="shared" si="163"/>
        <v>0</v>
      </c>
      <c r="H789" s="25">
        <f t="shared" si="164"/>
        <v>0</v>
      </c>
      <c r="I789" s="53"/>
      <c r="J789" s="53"/>
      <c r="K789" s="53">
        <v>0</v>
      </c>
      <c r="L789" s="53">
        <v>0</v>
      </c>
      <c r="M789" s="53">
        <v>0</v>
      </c>
      <c r="N789" s="53">
        <v>0</v>
      </c>
      <c r="O789" s="53">
        <v>0</v>
      </c>
      <c r="P789" s="53">
        <v>0</v>
      </c>
      <c r="Q789" s="39"/>
      <c r="R789" s="21"/>
    </row>
    <row r="790" ht="15.6" customHeight="1">
      <c r="A790" s="15"/>
      <c r="B790" s="62"/>
      <c r="C790" s="16"/>
      <c r="D790" s="16"/>
      <c r="E790" s="11"/>
      <c r="F790" s="11" t="s">
        <v>36</v>
      </c>
      <c r="G790" s="25">
        <f t="shared" si="163"/>
        <v>0</v>
      </c>
      <c r="H790" s="25">
        <f t="shared" si="164"/>
        <v>0</v>
      </c>
      <c r="I790" s="53"/>
      <c r="J790" s="53"/>
      <c r="K790" s="53">
        <v>0</v>
      </c>
      <c r="L790" s="53">
        <v>0</v>
      </c>
      <c r="M790" s="53">
        <v>0</v>
      </c>
      <c r="N790" s="53">
        <v>0</v>
      </c>
      <c r="O790" s="53">
        <v>0</v>
      </c>
      <c r="P790" s="53">
        <v>0</v>
      </c>
      <c r="Q790" s="39"/>
      <c r="R790" s="21"/>
    </row>
    <row r="791" ht="15.75" customHeight="1">
      <c r="A791" s="15"/>
      <c r="B791" s="62" t="s">
        <v>128</v>
      </c>
      <c r="C791" s="12"/>
      <c r="D791" s="12"/>
      <c r="E791" s="11"/>
      <c r="F791" s="11" t="s">
        <v>27</v>
      </c>
      <c r="G791" s="25">
        <f>SUM(G792:G797)</f>
        <v>0</v>
      </c>
      <c r="H791" s="25">
        <f>SUM(H792:H797)</f>
        <v>0</v>
      </c>
      <c r="I791" s="25">
        <f t="shared" si="162"/>
        <v>0</v>
      </c>
      <c r="J791" s="25">
        <f t="shared" si="162"/>
        <v>0</v>
      </c>
      <c r="K791" s="25">
        <f t="shared" si="162"/>
        <v>0</v>
      </c>
      <c r="L791" s="25">
        <f t="shared" si="162"/>
        <v>0</v>
      </c>
      <c r="M791" s="25">
        <f t="shared" si="162"/>
        <v>0</v>
      </c>
      <c r="N791" s="25">
        <f t="shared" si="162"/>
        <v>0</v>
      </c>
      <c r="O791" s="25">
        <f>SUM(O792:O797)</f>
        <v>0</v>
      </c>
      <c r="P791" s="25">
        <f>SUM(P792:P797)</f>
        <v>0</v>
      </c>
      <c r="Q791" s="39"/>
      <c r="R791" s="21"/>
    </row>
    <row r="792" ht="15.6">
      <c r="A792" s="15"/>
      <c r="B792" s="62"/>
      <c r="C792" s="15"/>
      <c r="D792" s="15"/>
      <c r="E792" s="11"/>
      <c r="F792" s="11" t="s">
        <v>30</v>
      </c>
      <c r="G792" s="25">
        <f t="shared" ref="G792:G797" si="165">I792+K792+M792+O792</f>
        <v>0</v>
      </c>
      <c r="H792" s="25">
        <f t="shared" ref="H792:H797" si="166">J792+L792+N792+P792</f>
        <v>0</v>
      </c>
      <c r="I792" s="53"/>
      <c r="J792" s="53">
        <v>0</v>
      </c>
      <c r="K792" s="53">
        <v>0</v>
      </c>
      <c r="L792" s="53">
        <v>0</v>
      </c>
      <c r="M792" s="53">
        <v>0</v>
      </c>
      <c r="N792" s="53">
        <v>0</v>
      </c>
      <c r="O792" s="53">
        <v>0</v>
      </c>
      <c r="P792" s="53">
        <v>0</v>
      </c>
      <c r="Q792" s="39"/>
      <c r="R792" s="21"/>
    </row>
    <row r="793" ht="15.6">
      <c r="A793" s="15"/>
      <c r="B793" s="62"/>
      <c r="C793" s="15"/>
      <c r="D793" s="15"/>
      <c r="E793" s="11"/>
      <c r="F793" s="11" t="s">
        <v>32</v>
      </c>
      <c r="G793" s="25">
        <f t="shared" si="165"/>
        <v>0</v>
      </c>
      <c r="H793" s="25">
        <f t="shared" si="166"/>
        <v>0</v>
      </c>
      <c r="I793" s="53">
        <v>0</v>
      </c>
      <c r="J793" s="53">
        <v>0</v>
      </c>
      <c r="K793" s="53">
        <v>0</v>
      </c>
      <c r="L793" s="53">
        <v>0</v>
      </c>
      <c r="M793" s="53">
        <v>0</v>
      </c>
      <c r="N793" s="53">
        <v>0</v>
      </c>
      <c r="O793" s="53">
        <v>0</v>
      </c>
      <c r="P793" s="53">
        <v>0</v>
      </c>
      <c r="Q793" s="39"/>
      <c r="R793" s="21"/>
    </row>
    <row r="794" ht="15.6">
      <c r="A794" s="15"/>
      <c r="B794" s="62"/>
      <c r="C794" s="15"/>
      <c r="D794" s="15"/>
      <c r="E794" s="11"/>
      <c r="F794" s="11" t="s">
        <v>33</v>
      </c>
      <c r="G794" s="25">
        <f t="shared" si="165"/>
        <v>0</v>
      </c>
      <c r="H794" s="25">
        <f t="shared" si="166"/>
        <v>0</v>
      </c>
      <c r="I794" s="53"/>
      <c r="J794" s="53">
        <v>0</v>
      </c>
      <c r="K794" s="53">
        <v>0</v>
      </c>
      <c r="L794" s="53">
        <v>0</v>
      </c>
      <c r="M794" s="53">
        <v>0</v>
      </c>
      <c r="N794" s="53">
        <v>0</v>
      </c>
      <c r="O794" s="53">
        <v>0</v>
      </c>
      <c r="P794" s="53">
        <v>0</v>
      </c>
      <c r="Q794" s="39"/>
      <c r="R794" s="21"/>
    </row>
    <row r="795" ht="15.6">
      <c r="A795" s="15"/>
      <c r="B795" s="62"/>
      <c r="C795" s="15"/>
      <c r="D795" s="15"/>
      <c r="E795" s="11"/>
      <c r="F795" s="11" t="s">
        <v>34</v>
      </c>
      <c r="G795" s="34" t="s">
        <v>44</v>
      </c>
      <c r="H795" s="35"/>
      <c r="I795" s="35"/>
      <c r="J795" s="35"/>
      <c r="K795" s="35"/>
      <c r="L795" s="35"/>
      <c r="M795" s="35"/>
      <c r="N795" s="35"/>
      <c r="O795" s="35"/>
      <c r="P795" s="36"/>
      <c r="Q795" s="39"/>
      <c r="R795" s="21"/>
    </row>
    <row r="796" ht="15.6" customHeight="1">
      <c r="A796" s="15"/>
      <c r="B796" s="62"/>
      <c r="C796" s="15"/>
      <c r="D796" s="15"/>
      <c r="E796" s="11"/>
      <c r="F796" s="11" t="s">
        <v>35</v>
      </c>
      <c r="G796" s="25">
        <f t="shared" si="165"/>
        <v>0</v>
      </c>
      <c r="H796" s="25">
        <f t="shared" si="166"/>
        <v>0</v>
      </c>
      <c r="I796" s="53"/>
      <c r="J796" s="53">
        <v>0</v>
      </c>
      <c r="K796" s="53">
        <v>0</v>
      </c>
      <c r="L796" s="53">
        <v>0</v>
      </c>
      <c r="M796" s="53">
        <v>0</v>
      </c>
      <c r="N796" s="53">
        <v>0</v>
      </c>
      <c r="O796" s="53">
        <v>0</v>
      </c>
      <c r="P796" s="53">
        <v>0</v>
      </c>
      <c r="Q796" s="73"/>
      <c r="R796" s="21"/>
    </row>
    <row r="797" ht="15.6" customHeight="1">
      <c r="A797" s="16"/>
      <c r="B797" s="62"/>
      <c r="C797" s="16"/>
      <c r="D797" s="16"/>
      <c r="E797" s="11"/>
      <c r="F797" s="11" t="s">
        <v>36</v>
      </c>
      <c r="G797" s="25">
        <f t="shared" si="165"/>
        <v>0</v>
      </c>
      <c r="H797" s="25">
        <f t="shared" si="166"/>
        <v>0</v>
      </c>
      <c r="I797" s="53"/>
      <c r="J797" s="53">
        <v>0</v>
      </c>
      <c r="K797" s="53">
        <v>0</v>
      </c>
      <c r="L797" s="53">
        <v>0</v>
      </c>
      <c r="M797" s="53">
        <v>0</v>
      </c>
      <c r="N797" s="53">
        <v>0</v>
      </c>
      <c r="O797" s="53">
        <v>0</v>
      </c>
      <c r="P797" s="53">
        <v>0</v>
      </c>
      <c r="Q797" s="73"/>
      <c r="R797" s="21"/>
    </row>
    <row r="798" ht="15.6">
      <c r="A798" s="24"/>
      <c r="B798" s="74" t="s">
        <v>129</v>
      </c>
      <c r="C798" s="75"/>
      <c r="D798" s="24"/>
      <c r="E798" s="11"/>
      <c r="F798" s="13" t="s">
        <v>27</v>
      </c>
      <c r="G798" s="25">
        <f>SUM(G799:G809)</f>
        <v>383586.89999999997</v>
      </c>
      <c r="H798" s="25">
        <f t="shared" ref="H798:P798" si="167">SUM(H799:H809)</f>
        <v>25283.100000000006</v>
      </c>
      <c r="I798" s="25">
        <f>SUM(I799:I809)</f>
        <v>301877.90000000002</v>
      </c>
      <c r="J798" s="25">
        <f>SUM(J799:J809)</f>
        <v>25283.100000000006</v>
      </c>
      <c r="K798" s="25">
        <f t="shared" si="167"/>
        <v>0</v>
      </c>
      <c r="L798" s="25">
        <f t="shared" si="167"/>
        <v>0</v>
      </c>
      <c r="M798" s="25">
        <f t="shared" si="167"/>
        <v>81709</v>
      </c>
      <c r="N798" s="25">
        <f t="shared" si="167"/>
        <v>0</v>
      </c>
      <c r="O798" s="25">
        <f t="shared" si="167"/>
        <v>0</v>
      </c>
      <c r="P798" s="25">
        <f t="shared" si="167"/>
        <v>0</v>
      </c>
      <c r="Q798" s="73"/>
      <c r="R798" s="21"/>
    </row>
    <row r="799" ht="15.6">
      <c r="A799" s="28"/>
      <c r="B799" s="76"/>
      <c r="C799" s="77"/>
      <c r="D799" s="28"/>
      <c r="E799" s="11"/>
      <c r="F799" s="13" t="s">
        <v>30</v>
      </c>
      <c r="G799" s="25">
        <f t="shared" ref="G799:H809" si="168">I799+K799+M799+O799</f>
        <v>339.30000000000001</v>
      </c>
      <c r="H799" s="25">
        <f t="shared" si="168"/>
        <v>339.30000000000001</v>
      </c>
      <c r="I799" s="25">
        <f t="shared" ref="I799:P802" si="169">I774+I42</f>
        <v>339.30000000000001</v>
      </c>
      <c r="J799" s="25">
        <f t="shared" si="169"/>
        <v>339.30000000000001</v>
      </c>
      <c r="K799" s="25">
        <f t="shared" si="169"/>
        <v>0</v>
      </c>
      <c r="L799" s="25">
        <f t="shared" si="169"/>
        <v>0</v>
      </c>
      <c r="M799" s="25">
        <f t="shared" si="169"/>
        <v>0</v>
      </c>
      <c r="N799" s="25">
        <f t="shared" si="169"/>
        <v>0</v>
      </c>
      <c r="O799" s="25">
        <f t="shared" si="169"/>
        <v>0</v>
      </c>
      <c r="P799" s="25">
        <f t="shared" si="169"/>
        <v>0</v>
      </c>
      <c r="Q799" s="73"/>
      <c r="R799" s="21"/>
    </row>
    <row r="800" ht="15.6">
      <c r="A800" s="28"/>
      <c r="B800" s="76"/>
      <c r="C800" s="77"/>
      <c r="D800" s="28"/>
      <c r="E800" s="11"/>
      <c r="F800" s="13" t="s">
        <v>32</v>
      </c>
      <c r="G800" s="25">
        <f t="shared" si="168"/>
        <v>1325.8</v>
      </c>
      <c r="H800" s="25">
        <f t="shared" si="168"/>
        <v>1325.8</v>
      </c>
      <c r="I800" s="25">
        <f t="shared" si="169"/>
        <v>1325.8</v>
      </c>
      <c r="J800" s="25">
        <f t="shared" si="169"/>
        <v>1325.8</v>
      </c>
      <c r="K800" s="25">
        <f t="shared" si="169"/>
        <v>0</v>
      </c>
      <c r="L800" s="25">
        <f t="shared" si="169"/>
        <v>0</v>
      </c>
      <c r="M800" s="25">
        <f t="shared" si="169"/>
        <v>0</v>
      </c>
      <c r="N800" s="25">
        <f t="shared" si="169"/>
        <v>0</v>
      </c>
      <c r="O800" s="25">
        <f t="shared" si="169"/>
        <v>0</v>
      </c>
      <c r="P800" s="25">
        <f t="shared" si="169"/>
        <v>0</v>
      </c>
      <c r="Q800" s="73"/>
      <c r="R800" s="21"/>
    </row>
    <row r="801" ht="15.6">
      <c r="A801" s="28"/>
      <c r="B801" s="76"/>
      <c r="C801" s="77"/>
      <c r="D801" s="28"/>
      <c r="E801" s="11"/>
      <c r="F801" s="13" t="s">
        <v>33</v>
      </c>
      <c r="G801" s="25">
        <f t="shared" si="168"/>
        <v>5941.5</v>
      </c>
      <c r="H801" s="25">
        <f t="shared" si="168"/>
        <v>5941.5</v>
      </c>
      <c r="I801" s="25">
        <f t="shared" si="169"/>
        <v>5941.5</v>
      </c>
      <c r="J801" s="25">
        <f t="shared" si="169"/>
        <v>5941.5</v>
      </c>
      <c r="K801" s="25">
        <f t="shared" si="169"/>
        <v>0</v>
      </c>
      <c r="L801" s="25">
        <f t="shared" si="169"/>
        <v>0</v>
      </c>
      <c r="M801" s="25">
        <f t="shared" si="169"/>
        <v>0</v>
      </c>
      <c r="N801" s="25">
        <f t="shared" si="169"/>
        <v>0</v>
      </c>
      <c r="O801" s="25">
        <f t="shared" si="169"/>
        <v>0</v>
      </c>
      <c r="P801" s="25">
        <f t="shared" si="169"/>
        <v>0</v>
      </c>
      <c r="Q801" s="73"/>
      <c r="R801" s="21"/>
    </row>
    <row r="802" ht="15.6">
      <c r="A802" s="28"/>
      <c r="B802" s="76"/>
      <c r="C802" s="77"/>
      <c r="D802" s="28"/>
      <c r="E802" s="11"/>
      <c r="F802" s="13" t="s">
        <v>34</v>
      </c>
      <c r="G802" s="25">
        <f t="shared" si="168"/>
        <v>9705.7000000000007</v>
      </c>
      <c r="H802" s="25">
        <f t="shared" si="168"/>
        <v>9705.7000000000007</v>
      </c>
      <c r="I802" s="25">
        <f t="shared" si="169"/>
        <v>9705.7000000000007</v>
      </c>
      <c r="J802" s="25">
        <f t="shared" si="169"/>
        <v>9705.7000000000007</v>
      </c>
      <c r="K802" s="25">
        <f t="shared" si="169"/>
        <v>0</v>
      </c>
      <c r="L802" s="25">
        <f t="shared" si="169"/>
        <v>0</v>
      </c>
      <c r="M802" s="25">
        <f t="shared" si="169"/>
        <v>0</v>
      </c>
      <c r="N802" s="25">
        <f t="shared" si="169"/>
        <v>0</v>
      </c>
      <c r="O802" s="25">
        <f t="shared" si="169"/>
        <v>0</v>
      </c>
      <c r="P802" s="25">
        <f t="shared" si="169"/>
        <v>0</v>
      </c>
      <c r="Q802" s="73"/>
      <c r="R802" s="21"/>
    </row>
    <row r="803" ht="15.6">
      <c r="A803" s="28"/>
      <c r="B803" s="76"/>
      <c r="C803" s="77"/>
      <c r="D803" s="28"/>
      <c r="E803" s="11"/>
      <c r="F803" s="13" t="s">
        <v>35</v>
      </c>
      <c r="G803" s="25">
        <f t="shared" si="168"/>
        <v>1149.9000000000001</v>
      </c>
      <c r="H803" s="25">
        <f t="shared" si="168"/>
        <v>1149.9000000000001</v>
      </c>
      <c r="I803" s="25">
        <f t="shared" ref="I803:P809" si="170">I46</f>
        <v>1149.9000000000001</v>
      </c>
      <c r="J803" s="25">
        <f t="shared" si="170"/>
        <v>1149.9000000000001</v>
      </c>
      <c r="K803" s="25">
        <f t="shared" si="170"/>
        <v>0</v>
      </c>
      <c r="L803" s="25">
        <f t="shared" si="170"/>
        <v>0</v>
      </c>
      <c r="M803" s="25">
        <f t="shared" si="170"/>
        <v>0</v>
      </c>
      <c r="N803" s="25">
        <f t="shared" si="170"/>
        <v>0</v>
      </c>
      <c r="O803" s="25">
        <f t="shared" si="170"/>
        <v>0</v>
      </c>
      <c r="P803" s="25">
        <f t="shared" si="170"/>
        <v>0</v>
      </c>
      <c r="Q803" s="73"/>
      <c r="R803" s="21"/>
    </row>
    <row r="804" ht="15.6">
      <c r="A804" s="28"/>
      <c r="B804" s="76"/>
      <c r="C804" s="77"/>
      <c r="D804" s="28"/>
      <c r="E804" s="11"/>
      <c r="F804" s="13" t="s">
        <v>36</v>
      </c>
      <c r="G804" s="25">
        <f t="shared" si="168"/>
        <v>1663.2</v>
      </c>
      <c r="H804" s="25">
        <f t="shared" ref="H804:H809" si="171">J804+L804+N804+P804</f>
        <v>1663.2</v>
      </c>
      <c r="I804" s="25">
        <f t="shared" si="170"/>
        <v>1663.2</v>
      </c>
      <c r="J804" s="25">
        <f t="shared" si="170"/>
        <v>1663.2</v>
      </c>
      <c r="K804" s="25">
        <f t="shared" si="170"/>
        <v>0</v>
      </c>
      <c r="L804" s="25">
        <f t="shared" si="170"/>
        <v>0</v>
      </c>
      <c r="M804" s="25">
        <f t="shared" si="170"/>
        <v>0</v>
      </c>
      <c r="N804" s="25">
        <f t="shared" si="170"/>
        <v>0</v>
      </c>
      <c r="O804" s="25">
        <f t="shared" si="170"/>
        <v>0</v>
      </c>
      <c r="P804" s="25">
        <f t="shared" si="170"/>
        <v>0</v>
      </c>
      <c r="Q804" s="73"/>
      <c r="R804" s="21"/>
    </row>
    <row r="805" ht="15.6">
      <c r="A805" s="28"/>
      <c r="B805" s="76"/>
      <c r="C805" s="77"/>
      <c r="D805" s="28"/>
      <c r="E805" s="11"/>
      <c r="F805" s="13" t="s">
        <v>37</v>
      </c>
      <c r="G805" s="25">
        <f t="shared" si="168"/>
        <v>0</v>
      </c>
      <c r="H805" s="25">
        <f t="shared" si="171"/>
        <v>0</v>
      </c>
      <c r="I805" s="25">
        <f t="shared" si="170"/>
        <v>0</v>
      </c>
      <c r="J805" s="25">
        <f t="shared" si="170"/>
        <v>0</v>
      </c>
      <c r="K805" s="25">
        <f t="shared" si="170"/>
        <v>0</v>
      </c>
      <c r="L805" s="25">
        <f t="shared" si="170"/>
        <v>0</v>
      </c>
      <c r="M805" s="25">
        <f t="shared" si="170"/>
        <v>0</v>
      </c>
      <c r="N805" s="25">
        <f t="shared" si="170"/>
        <v>0</v>
      </c>
      <c r="O805" s="25">
        <f t="shared" si="170"/>
        <v>0</v>
      </c>
      <c r="P805" s="25">
        <f t="shared" si="170"/>
        <v>0</v>
      </c>
      <c r="Q805" s="73"/>
      <c r="R805" s="21"/>
    </row>
    <row r="806" ht="15.6">
      <c r="A806" s="28"/>
      <c r="B806" s="76"/>
      <c r="C806" s="77"/>
      <c r="D806" s="28"/>
      <c r="E806" s="11"/>
      <c r="F806" s="13" t="s">
        <v>39</v>
      </c>
      <c r="G806" s="25">
        <f t="shared" si="168"/>
        <v>909</v>
      </c>
      <c r="H806" s="25">
        <f t="shared" si="171"/>
        <v>909</v>
      </c>
      <c r="I806" s="25">
        <f t="shared" si="170"/>
        <v>909</v>
      </c>
      <c r="J806" s="25">
        <f t="shared" si="170"/>
        <v>909</v>
      </c>
      <c r="K806" s="25">
        <f t="shared" si="170"/>
        <v>0</v>
      </c>
      <c r="L806" s="25">
        <f t="shared" si="170"/>
        <v>0</v>
      </c>
      <c r="M806" s="25">
        <f t="shared" si="170"/>
        <v>0</v>
      </c>
      <c r="N806" s="25">
        <f t="shared" si="170"/>
        <v>0</v>
      </c>
      <c r="O806" s="25">
        <f t="shared" si="170"/>
        <v>0</v>
      </c>
      <c r="P806" s="25">
        <f t="shared" si="170"/>
        <v>0</v>
      </c>
      <c r="Q806" s="73"/>
      <c r="R806" s="21"/>
    </row>
    <row r="807" ht="15.6">
      <c r="A807" s="28"/>
      <c r="B807" s="76"/>
      <c r="C807" s="77"/>
      <c r="D807" s="28"/>
      <c r="E807" s="11"/>
      <c r="F807" s="13" t="s">
        <v>40</v>
      </c>
      <c r="G807" s="25">
        <f t="shared" si="168"/>
        <v>133063</v>
      </c>
      <c r="H807" s="25">
        <f t="shared" si="171"/>
        <v>4248.6999999999998</v>
      </c>
      <c r="I807" s="25">
        <f t="shared" si="170"/>
        <v>51354</v>
      </c>
      <c r="J807" s="25">
        <f t="shared" ref="J807:P808" si="172">J50</f>
        <v>4248.6999999999998</v>
      </c>
      <c r="K807" s="25">
        <f t="shared" si="172"/>
        <v>0</v>
      </c>
      <c r="L807" s="25">
        <f t="shared" si="172"/>
        <v>0</v>
      </c>
      <c r="M807" s="25">
        <f t="shared" si="172"/>
        <v>81709</v>
      </c>
      <c r="N807" s="25">
        <f t="shared" si="172"/>
        <v>0</v>
      </c>
      <c r="O807" s="25">
        <f t="shared" si="172"/>
        <v>0</v>
      </c>
      <c r="P807" s="25">
        <f t="shared" si="172"/>
        <v>0</v>
      </c>
      <c r="Q807" s="73"/>
      <c r="R807" s="21"/>
    </row>
    <row r="808" ht="15.6">
      <c r="A808" s="28"/>
      <c r="B808" s="76"/>
      <c r="C808" s="77"/>
      <c r="D808" s="28"/>
      <c r="E808" s="11"/>
      <c r="F808" s="13" t="s">
        <v>41</v>
      </c>
      <c r="G808" s="25">
        <f t="shared" si="168"/>
        <v>68512.199999999997</v>
      </c>
      <c r="H808" s="25">
        <f t="shared" si="171"/>
        <v>0</v>
      </c>
      <c r="I808" s="25">
        <f t="shared" si="170"/>
        <v>68512.199999999997</v>
      </c>
      <c r="J808" s="25">
        <f t="shared" si="172"/>
        <v>0</v>
      </c>
      <c r="K808" s="25">
        <f t="shared" si="172"/>
        <v>0</v>
      </c>
      <c r="L808" s="25">
        <f t="shared" si="172"/>
        <v>0</v>
      </c>
      <c r="M808" s="25">
        <f t="shared" si="172"/>
        <v>0</v>
      </c>
      <c r="N808" s="25">
        <f t="shared" si="172"/>
        <v>0</v>
      </c>
      <c r="O808" s="25">
        <f t="shared" si="172"/>
        <v>0</v>
      </c>
      <c r="P808" s="25">
        <f t="shared" si="172"/>
        <v>0</v>
      </c>
      <c r="Q808" s="73"/>
      <c r="R808" s="21"/>
    </row>
    <row r="809" ht="25.949999999999999" customHeight="1">
      <c r="A809" s="32"/>
      <c r="B809" s="78"/>
      <c r="C809" s="79"/>
      <c r="D809" s="32"/>
      <c r="E809" s="11"/>
      <c r="F809" s="13" t="s">
        <v>42</v>
      </c>
      <c r="G809" s="25">
        <f t="shared" si="168"/>
        <v>160977.29999999999</v>
      </c>
      <c r="H809" s="25">
        <f t="shared" si="171"/>
        <v>0</v>
      </c>
      <c r="I809" s="25">
        <f t="shared" si="170"/>
        <v>160977.29999999999</v>
      </c>
      <c r="J809" s="25">
        <f t="shared" si="170"/>
        <v>0</v>
      </c>
      <c r="K809" s="25">
        <f t="shared" si="170"/>
        <v>0</v>
      </c>
      <c r="L809" s="25">
        <f t="shared" si="170"/>
        <v>0</v>
      </c>
      <c r="M809" s="25">
        <f t="shared" si="170"/>
        <v>0</v>
      </c>
      <c r="N809" s="25">
        <f t="shared" si="170"/>
        <v>0</v>
      </c>
      <c r="O809" s="25">
        <f t="shared" si="170"/>
        <v>0</v>
      </c>
      <c r="P809" s="25">
        <f t="shared" si="170"/>
        <v>0</v>
      </c>
      <c r="Q809" s="68"/>
      <c r="R809" s="38"/>
    </row>
    <row r="810" ht="15.6" hidden="1">
      <c r="E810" s="77"/>
    </row>
    <row r="811" ht="15.6" hidden="1">
      <c r="E811" s="77"/>
      <c r="H811" s="4">
        <v>2015</v>
      </c>
      <c r="I811" s="80">
        <f t="shared" ref="I811:I815" si="173">I799-J799</f>
        <v>0</v>
      </c>
    </row>
    <row r="812" ht="15.6" hidden="1">
      <c r="E812" s="77"/>
      <c r="H812" s="4">
        <v>2016</v>
      </c>
      <c r="I812" s="80">
        <f t="shared" si="173"/>
        <v>0</v>
      </c>
    </row>
    <row r="813" ht="15.6" hidden="1">
      <c r="E813" s="77"/>
      <c r="I813" s="80">
        <f t="shared" si="173"/>
        <v>0</v>
      </c>
    </row>
    <row r="814" ht="15.6" hidden="1">
      <c r="E814" s="79"/>
      <c r="H814" s="4">
        <v>2017</v>
      </c>
      <c r="I814" s="80">
        <f t="shared" si="173"/>
        <v>0</v>
      </c>
    </row>
    <row r="815" ht="15.6" hidden="1">
      <c r="H815" s="4">
        <v>2018</v>
      </c>
      <c r="I815" s="80">
        <f t="shared" si="173"/>
        <v>0</v>
      </c>
    </row>
    <row r="816" ht="15.6" hidden="1"/>
    <row r="817" ht="15.6" hidden="1"/>
    <row r="819" ht="15.6">
      <c r="I819" s="80"/>
    </row>
  </sheetData>
  <mergeCells count="378">
    <mergeCell ref="A2:Q2"/>
    <mergeCell ref="A3:Q3"/>
    <mergeCell ref="A4:Q4"/>
    <mergeCell ref="A5:Q5"/>
    <mergeCell ref="A7:Q7"/>
    <mergeCell ref="A8:Q8"/>
    <mergeCell ref="A9:Q9"/>
    <mergeCell ref="A10:Q10"/>
    <mergeCell ref="A13:Q13"/>
    <mergeCell ref="A15:Q15"/>
    <mergeCell ref="A17:A19"/>
    <mergeCell ref="B17:B19"/>
    <mergeCell ref="C17:C19"/>
    <mergeCell ref="D17:D19"/>
    <mergeCell ref="E17:E19"/>
    <mergeCell ref="F17:F19"/>
    <mergeCell ref="G17:H18"/>
    <mergeCell ref="I17:P17"/>
    <mergeCell ref="Q17:Q18"/>
    <mergeCell ref="I18:J18"/>
    <mergeCell ref="K18:L18"/>
    <mergeCell ref="M18:N18"/>
    <mergeCell ref="O18:P18"/>
    <mergeCell ref="A21:Q21"/>
    <mergeCell ref="A22:Q22"/>
    <mergeCell ref="A23:P23"/>
    <mergeCell ref="A24:A35"/>
    <mergeCell ref="B24:B35"/>
    <mergeCell ref="Q24:Q39"/>
    <mergeCell ref="D25:D35"/>
    <mergeCell ref="E25:E35"/>
    <mergeCell ref="C27:C32"/>
    <mergeCell ref="A36:A40"/>
    <mergeCell ref="B36:B40"/>
    <mergeCell ref="C36:C40"/>
    <mergeCell ref="G40:P40"/>
    <mergeCell ref="A41:A376"/>
    <mergeCell ref="Q41:Q64"/>
    <mergeCell ref="B42:B52"/>
    <mergeCell ref="D42:D52"/>
    <mergeCell ref="E42:E52"/>
    <mergeCell ref="C43:C49"/>
    <mergeCell ref="B53:B64"/>
    <mergeCell ref="C53:C64"/>
    <mergeCell ref="D53:D64"/>
    <mergeCell ref="E53:E64"/>
    <mergeCell ref="B65:B76"/>
    <mergeCell ref="C65:C66"/>
    <mergeCell ref="D65:D76"/>
    <mergeCell ref="E65:E76"/>
    <mergeCell ref="Q65:Q76"/>
    <mergeCell ref="C68:C76"/>
    <mergeCell ref="B77:B88"/>
    <mergeCell ref="C77:C79"/>
    <mergeCell ref="D77:D88"/>
    <mergeCell ref="E77:E88"/>
    <mergeCell ref="Q77:Q88"/>
    <mergeCell ref="B89:B100"/>
    <mergeCell ref="D89:D100"/>
    <mergeCell ref="E89:E100"/>
    <mergeCell ref="Q89:Q100"/>
    <mergeCell ref="B101:B112"/>
    <mergeCell ref="D101:D112"/>
    <mergeCell ref="E101:E112"/>
    <mergeCell ref="Q101:Q112"/>
    <mergeCell ref="B113:B124"/>
    <mergeCell ref="D113:D124"/>
    <mergeCell ref="E113:E124"/>
    <mergeCell ref="Q113:Q124"/>
    <mergeCell ref="B125:B136"/>
    <mergeCell ref="D125:D136"/>
    <mergeCell ref="E125:E136"/>
    <mergeCell ref="Q125:Q136"/>
    <mergeCell ref="B137:B148"/>
    <mergeCell ref="C137:C148"/>
    <mergeCell ref="D137:D148"/>
    <mergeCell ref="E137:E148"/>
    <mergeCell ref="Q137:Q148"/>
    <mergeCell ref="B149:B160"/>
    <mergeCell ref="D149:D160"/>
    <mergeCell ref="E149:E160"/>
    <mergeCell ref="Q149:Q160"/>
    <mergeCell ref="B161:B172"/>
    <mergeCell ref="C161:C172"/>
    <mergeCell ref="D161:D172"/>
    <mergeCell ref="E161:E172"/>
    <mergeCell ref="Q161:Q172"/>
    <mergeCell ref="B173:B184"/>
    <mergeCell ref="C173:C184"/>
    <mergeCell ref="D173:D184"/>
    <mergeCell ref="E173:E184"/>
    <mergeCell ref="Q173:Q184"/>
    <mergeCell ref="B185:B196"/>
    <mergeCell ref="C185:C196"/>
    <mergeCell ref="D185:D196"/>
    <mergeCell ref="E185:E196"/>
    <mergeCell ref="Q185:Q196"/>
    <mergeCell ref="B197:B208"/>
    <mergeCell ref="C197:C208"/>
    <mergeCell ref="D197:D208"/>
    <mergeCell ref="E197:E208"/>
    <mergeCell ref="Q197:Q208"/>
    <mergeCell ref="B209:B220"/>
    <mergeCell ref="C209:C220"/>
    <mergeCell ref="D209:D220"/>
    <mergeCell ref="E209:E220"/>
    <mergeCell ref="Q209:Q220"/>
    <mergeCell ref="B221:B232"/>
    <mergeCell ref="C221:C232"/>
    <mergeCell ref="D221:D232"/>
    <mergeCell ref="E221:E232"/>
    <mergeCell ref="Q221:Q232"/>
    <mergeCell ref="B233:B244"/>
    <mergeCell ref="D233:D244"/>
    <mergeCell ref="E233:E244"/>
    <mergeCell ref="Q233:Q244"/>
    <mergeCell ref="B245:B256"/>
    <mergeCell ref="D245:D256"/>
    <mergeCell ref="E245:E256"/>
    <mergeCell ref="Q245:Q256"/>
    <mergeCell ref="C246:C252"/>
    <mergeCell ref="B257:B268"/>
    <mergeCell ref="D257:D268"/>
    <mergeCell ref="E257:E268"/>
    <mergeCell ref="Q257:Q268"/>
    <mergeCell ref="B269:B280"/>
    <mergeCell ref="C269:C280"/>
    <mergeCell ref="D269:D280"/>
    <mergeCell ref="E269:E280"/>
    <mergeCell ref="Q269:Q280"/>
    <mergeCell ref="B281:B292"/>
    <mergeCell ref="C281:C292"/>
    <mergeCell ref="D281:D292"/>
    <mergeCell ref="E281:E292"/>
    <mergeCell ref="Q281:Q292"/>
    <mergeCell ref="B293:B304"/>
    <mergeCell ref="C293:C304"/>
    <mergeCell ref="D293:D304"/>
    <mergeCell ref="E293:E304"/>
    <mergeCell ref="Q293:Q304"/>
    <mergeCell ref="B305:B316"/>
    <mergeCell ref="C305:C316"/>
    <mergeCell ref="D305:D316"/>
    <mergeCell ref="E305:E316"/>
    <mergeCell ref="Q305:Q316"/>
    <mergeCell ref="B317:B328"/>
    <mergeCell ref="D317:D328"/>
    <mergeCell ref="E317:E328"/>
    <mergeCell ref="Q317:Q328"/>
    <mergeCell ref="B329:B340"/>
    <mergeCell ref="C329:C340"/>
    <mergeCell ref="D329:D340"/>
    <mergeCell ref="E329:E340"/>
    <mergeCell ref="Q329:Q340"/>
    <mergeCell ref="B341:B352"/>
    <mergeCell ref="D341:D352"/>
    <mergeCell ref="E341:E352"/>
    <mergeCell ref="Q341:Q352"/>
    <mergeCell ref="B353:B364"/>
    <mergeCell ref="D353:D364"/>
    <mergeCell ref="E353:E364"/>
    <mergeCell ref="Q353:Q364"/>
    <mergeCell ref="C356:C364"/>
    <mergeCell ref="B365:B376"/>
    <mergeCell ref="C365:C376"/>
    <mergeCell ref="D365:D376"/>
    <mergeCell ref="E365:E376"/>
    <mergeCell ref="Q366:Q376"/>
    <mergeCell ref="B377:B388"/>
    <mergeCell ref="C377:C388"/>
    <mergeCell ref="D377:D388"/>
    <mergeCell ref="E377:E388"/>
    <mergeCell ref="Q378:Q388"/>
    <mergeCell ref="B389:B400"/>
    <mergeCell ref="C389:C400"/>
    <mergeCell ref="D389:D400"/>
    <mergeCell ref="E389:E400"/>
    <mergeCell ref="Q390:Q400"/>
    <mergeCell ref="B401:B412"/>
    <mergeCell ref="C401:C412"/>
    <mergeCell ref="D401:D412"/>
    <mergeCell ref="E401:E412"/>
    <mergeCell ref="Q402:Q412"/>
    <mergeCell ref="B413:B424"/>
    <mergeCell ref="C413:C424"/>
    <mergeCell ref="D413:D424"/>
    <mergeCell ref="E413:E424"/>
    <mergeCell ref="Q414:Q424"/>
    <mergeCell ref="B425:B436"/>
    <mergeCell ref="C425:C436"/>
    <mergeCell ref="D425:D436"/>
    <mergeCell ref="E425:E436"/>
    <mergeCell ref="Q426:Q436"/>
    <mergeCell ref="B437:B448"/>
    <mergeCell ref="C437:C448"/>
    <mergeCell ref="D437:D448"/>
    <mergeCell ref="E437:E448"/>
    <mergeCell ref="Q438:Q448"/>
    <mergeCell ref="A449:A460"/>
    <mergeCell ref="B449:B460"/>
    <mergeCell ref="C449:C460"/>
    <mergeCell ref="D449:D460"/>
    <mergeCell ref="E449:E460"/>
    <mergeCell ref="Q450:Q460"/>
    <mergeCell ref="A461:A472"/>
    <mergeCell ref="B461:B472"/>
    <mergeCell ref="C461:C472"/>
    <mergeCell ref="D461:D472"/>
    <mergeCell ref="E461:E472"/>
    <mergeCell ref="Q462:Q472"/>
    <mergeCell ref="A473:A484"/>
    <mergeCell ref="B473:B484"/>
    <mergeCell ref="C473:C484"/>
    <mergeCell ref="D473:D484"/>
    <mergeCell ref="E473:E484"/>
    <mergeCell ref="Q474:Q484"/>
    <mergeCell ref="A485:A496"/>
    <mergeCell ref="B485:B496"/>
    <mergeCell ref="C485:C496"/>
    <mergeCell ref="D485:D496"/>
    <mergeCell ref="E485:E496"/>
    <mergeCell ref="Q486:Q496"/>
    <mergeCell ref="A497:A508"/>
    <mergeCell ref="B497:B508"/>
    <mergeCell ref="C497:C508"/>
    <mergeCell ref="D497:D508"/>
    <mergeCell ref="E497:E508"/>
    <mergeCell ref="Q498:Q508"/>
    <mergeCell ref="A509:A520"/>
    <mergeCell ref="B509:B520"/>
    <mergeCell ref="C509:C520"/>
    <mergeCell ref="D509:D520"/>
    <mergeCell ref="E509:E520"/>
    <mergeCell ref="Q510:Q520"/>
    <mergeCell ref="A521:A532"/>
    <mergeCell ref="B521:B532"/>
    <mergeCell ref="C521:C532"/>
    <mergeCell ref="D521:D532"/>
    <mergeCell ref="E521:E532"/>
    <mergeCell ref="Q522:Q532"/>
    <mergeCell ref="A533:A544"/>
    <mergeCell ref="B533:B544"/>
    <mergeCell ref="C533:C544"/>
    <mergeCell ref="D533:D544"/>
    <mergeCell ref="E533:E544"/>
    <mergeCell ref="Q534:Q544"/>
    <mergeCell ref="A545:A556"/>
    <mergeCell ref="B545:B556"/>
    <mergeCell ref="C545:C556"/>
    <mergeCell ref="D545:D556"/>
    <mergeCell ref="E545:E556"/>
    <mergeCell ref="Q546:Q556"/>
    <mergeCell ref="A557:A568"/>
    <mergeCell ref="B557:B568"/>
    <mergeCell ref="C557:C568"/>
    <mergeCell ref="D557:D568"/>
    <mergeCell ref="E557:E568"/>
    <mergeCell ref="Q558:Q568"/>
    <mergeCell ref="A569:A580"/>
    <mergeCell ref="B569:B580"/>
    <mergeCell ref="C569:C580"/>
    <mergeCell ref="D569:D580"/>
    <mergeCell ref="E569:E580"/>
    <mergeCell ref="Q570:Q580"/>
    <mergeCell ref="B581:B592"/>
    <mergeCell ref="D581:D592"/>
    <mergeCell ref="E581:E592"/>
    <mergeCell ref="Q582:Q592"/>
    <mergeCell ref="A593:A604"/>
    <mergeCell ref="B593:B604"/>
    <mergeCell ref="C593:C604"/>
    <mergeCell ref="D593:D604"/>
    <mergeCell ref="E593:E604"/>
    <mergeCell ref="Q594:Q604"/>
    <mergeCell ref="A605:A616"/>
    <mergeCell ref="B605:B616"/>
    <mergeCell ref="C605:C616"/>
    <mergeCell ref="D605:D616"/>
    <mergeCell ref="E605:E616"/>
    <mergeCell ref="Q606:Q616"/>
    <mergeCell ref="A617:A628"/>
    <mergeCell ref="B617:B628"/>
    <mergeCell ref="C617:C628"/>
    <mergeCell ref="D617:D628"/>
    <mergeCell ref="E617:E628"/>
    <mergeCell ref="Q618:Q628"/>
    <mergeCell ref="A629:A640"/>
    <mergeCell ref="B629:B640"/>
    <mergeCell ref="C629:C640"/>
    <mergeCell ref="D629:D640"/>
    <mergeCell ref="E629:E640"/>
    <mergeCell ref="Q630:Q640"/>
    <mergeCell ref="A641:A652"/>
    <mergeCell ref="B641:B652"/>
    <mergeCell ref="C641:C652"/>
    <mergeCell ref="D641:D652"/>
    <mergeCell ref="E641:E652"/>
    <mergeCell ref="Q642:Q652"/>
    <mergeCell ref="B653:B664"/>
    <mergeCell ref="C653:C664"/>
    <mergeCell ref="D653:D664"/>
    <mergeCell ref="E653:E664"/>
    <mergeCell ref="Q654:Q664"/>
    <mergeCell ref="B665:B676"/>
    <mergeCell ref="C665:C676"/>
    <mergeCell ref="D665:D676"/>
    <mergeCell ref="E665:E676"/>
    <mergeCell ref="Q666:Q676"/>
    <mergeCell ref="A677:A688"/>
    <mergeCell ref="B677:B688"/>
    <mergeCell ref="C677:C688"/>
    <mergeCell ref="D677:D688"/>
    <mergeCell ref="E677:E688"/>
    <mergeCell ref="Q678:Q688"/>
    <mergeCell ref="A689:A700"/>
    <mergeCell ref="B689:B700"/>
    <mergeCell ref="C689:C700"/>
    <mergeCell ref="D689:D700"/>
    <mergeCell ref="E689:E700"/>
    <mergeCell ref="Q690:Q700"/>
    <mergeCell ref="A701:A712"/>
    <mergeCell ref="B701:B712"/>
    <mergeCell ref="C701:C712"/>
    <mergeCell ref="D701:D712"/>
    <mergeCell ref="E701:E712"/>
    <mergeCell ref="Q702:Q712"/>
    <mergeCell ref="A713:A724"/>
    <mergeCell ref="B713:B724"/>
    <mergeCell ref="C713:C724"/>
    <mergeCell ref="D713:D724"/>
    <mergeCell ref="E713:E724"/>
    <mergeCell ref="Q714:Q724"/>
    <mergeCell ref="A725:A736"/>
    <mergeCell ref="B725:B736"/>
    <mergeCell ref="C725:C736"/>
    <mergeCell ref="D725:D736"/>
    <mergeCell ref="E725:E736"/>
    <mergeCell ref="Q726:Q736"/>
    <mergeCell ref="B737:B748"/>
    <mergeCell ref="C737:C748"/>
    <mergeCell ref="D737:D748"/>
    <mergeCell ref="E737:E748"/>
    <mergeCell ref="Q738:Q748"/>
    <mergeCell ref="B749:B760"/>
    <mergeCell ref="C749:C760"/>
    <mergeCell ref="D749:D760"/>
    <mergeCell ref="E749:E760"/>
    <mergeCell ref="Q750:Q760"/>
    <mergeCell ref="A761:A772"/>
    <mergeCell ref="B761:B772"/>
    <mergeCell ref="C761:C772"/>
    <mergeCell ref="D761:D772"/>
    <mergeCell ref="E761:E772"/>
    <mergeCell ref="Q762:Q772"/>
    <mergeCell ref="A773:A797"/>
    <mergeCell ref="D773:D778"/>
    <mergeCell ref="E773:E778"/>
    <mergeCell ref="Q773:Q795"/>
    <mergeCell ref="B774:B777"/>
    <mergeCell ref="C774:C777"/>
    <mergeCell ref="G777:P777"/>
    <mergeCell ref="B779:B783"/>
    <mergeCell ref="C779:C783"/>
    <mergeCell ref="G783:P783"/>
    <mergeCell ref="B784:B790"/>
    <mergeCell ref="C784:C790"/>
    <mergeCell ref="D784:D790"/>
    <mergeCell ref="E784:E790"/>
    <mergeCell ref="G788:P788"/>
    <mergeCell ref="B791:B797"/>
    <mergeCell ref="C791:C797"/>
    <mergeCell ref="D791:D797"/>
    <mergeCell ref="E791:E797"/>
    <mergeCell ref="G795:P795"/>
    <mergeCell ref="A798:A809"/>
    <mergeCell ref="B798:C809"/>
    <mergeCell ref="D798:D809"/>
    <mergeCell ref="E798:E809"/>
  </mergeCells>
  <printOptions headings="0" gridLines="0"/>
  <pageMargins left="0.23622000000000001" right="0.15748000000000001" top="0.19684999999999997" bottom="0.19684999999999997" header="0.31496099999999999" footer="0.31496099999999999"/>
  <pageSetup paperSize="9" scale="90" firstPageNumber="1" fitToWidth="1" fitToHeight="47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1</cp:revision>
  <dcterms:created xsi:type="dcterms:W3CDTF">2014-06-24T05:35:00Z</dcterms:created>
  <dcterms:modified xsi:type="dcterms:W3CDTF">2023-03-03T08:15:57Z</dcterms:modified>
  <cp:version>917504</cp:version>
</cp:coreProperties>
</file>