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 hidePivotFieldList="0"/>
  <workbookProtection lockStructure="0" lockWindows="0" workbookPassword="0000"/>
  <bookViews>
    <workbookView xWindow="360" yWindow="15" windowWidth="20955" windowHeight="9720" activeTab="0"/>
  </bookViews>
  <sheets>
    <sheet name="Лист2" sheetId="1" state="visible" r:id="rId1"/>
  </sheets>
  <calcPr/>
</workbook>
</file>

<file path=xl/sharedStrings.xml><?xml version="1.0" encoding="utf-8"?>
<sst xmlns="http://schemas.openxmlformats.org/spreadsheetml/2006/main" count="44" uniqueCount="44">
  <si>
    <t xml:space="preserve">Приложение 3</t>
  </si>
  <si>
    <t xml:space="preserve">к постановлению администрации </t>
  </si>
  <si>
    <t xml:space="preserve">Города Томска  от 01.03.2023 № 164          </t>
  </si>
  <si>
    <t xml:space="preserve">Обоснование потребности в необходимых ресурсах</t>
  </si>
  <si>
    <t xml:space="preserve">№ п/п</t>
  </si>
  <si>
    <t xml:space="preserve">Наименование мероприятия</t>
  </si>
  <si>
    <t xml:space="preserve">Ед. изм.</t>
  </si>
  <si>
    <t xml:space="preserve">Срок исполнения</t>
  </si>
  <si>
    <t xml:space="preserve">Объем в натуральных показателях</t>
  </si>
  <si>
    <t xml:space="preserve">Стоимость единицы натурального показателя, тыс.руб.</t>
  </si>
  <si>
    <t xml:space="preserve">Плановая потребность в средствах, тыс.руб.</t>
  </si>
  <si>
    <t>1.</t>
  </si>
  <si>
    <t xml:space="preserve">Мероприятие 1.1 </t>
  </si>
  <si>
    <t xml:space="preserve">количество пользователей МИБС</t>
  </si>
  <si>
    <t>всего</t>
  </si>
  <si>
    <t xml:space="preserve">Организация библиотечного обслуживания населения </t>
  </si>
  <si>
    <t xml:space="preserve">2015 год</t>
  </si>
  <si>
    <t xml:space="preserve">Количество посещений МИБС, ед.</t>
  </si>
  <si>
    <t xml:space="preserve">2016 год</t>
  </si>
  <si>
    <t xml:space="preserve">2017 год</t>
  </si>
  <si>
    <t xml:space="preserve">2018 год</t>
  </si>
  <si>
    <t xml:space="preserve">2019 год</t>
  </si>
  <si>
    <t xml:space="preserve">2020 год</t>
  </si>
  <si>
    <t xml:space="preserve">2021 год</t>
  </si>
  <si>
    <t xml:space="preserve">2022 год</t>
  </si>
  <si>
    <t xml:space="preserve">2023 год</t>
  </si>
  <si>
    <t xml:space="preserve">2024 год</t>
  </si>
  <si>
    <t xml:space="preserve">2025 год</t>
  </si>
  <si>
    <t>2.</t>
  </si>
  <si>
    <t xml:space="preserve">Мероприятие 1.2.</t>
  </si>
  <si>
    <t xml:space="preserve">количество посетителей музея, чел.</t>
  </si>
  <si>
    <t xml:space="preserve"> Организация  музейного обслуживания  населения</t>
  </si>
  <si>
    <t>3.</t>
  </si>
  <si>
    <t xml:space="preserve">Мероприятие 1.3.</t>
  </si>
  <si>
    <t xml:space="preserve">количество обучающихся, чел.</t>
  </si>
  <si>
    <t xml:space="preserve">Организация предоставления дополнительного образования художественно-эстетической направленности</t>
  </si>
  <si>
    <t>4.</t>
  </si>
  <si>
    <t xml:space="preserve">Мероприятие 1.4.</t>
  </si>
  <si>
    <t xml:space="preserve">количество участников культурно-досуговых мероприятий, чел.</t>
  </si>
  <si>
    <t xml:space="preserve">Организация предоставления  культурно- досуговых услуг</t>
  </si>
  <si>
    <t xml:space="preserve">Мероприятие 1.5.</t>
  </si>
  <si>
    <t xml:space="preserve">количество реализованных проектов МО «Город Томск», ед.</t>
  </si>
  <si>
    <t xml:space="preserve">Реализация регионального проекта «Культурная среда» национального проекта  «Культура»</t>
  </si>
  <si>
    <t>1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</si>
</sst>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8">
    <numFmt numFmtId="160" formatCode="_-* #,##0.00\ &quot;₽&quot;_-;\-* #,##0.00\ &quot;₽&quot;_-;_-* &quot;-&quot;??\ &quot;₽&quot;_-;_-@_-"/>
    <numFmt numFmtId="161" formatCode="_-* #,##0\ &quot;₽&quot;_-;\-* #,##0\ &quot;₽&quot;_-;_-* &quot;-&quot;\ &quot;₽&quot;_-;_-@_-"/>
    <numFmt numFmtId="162" formatCode="_-* #,##0.00\ _₽_-;\-* #,##0.00\ _₽_-;_-* &quot;-&quot;??\ _₽_-;_-@_-"/>
    <numFmt numFmtId="163" formatCode="_-* #,##0\ _₽_-;\-* #,##0\ _₽_-;_-* &quot;-&quot;\ _₽_-;_-@_-"/>
    <numFmt numFmtId="164" formatCode="_-* #,##0_р_._-;\-* #,##0_р_._-;_-* &quot;-&quot;_р_._-;_-@_-"/>
    <numFmt numFmtId="165" formatCode="#,##0.00000"/>
    <numFmt numFmtId="166" formatCode="#,##0.0"/>
    <numFmt numFmtId="167" formatCode="_-* #,##0.0000000_р_._-;\-* #,##0.0000000_р_._-;_-* &quot;-&quot;_р_._-;_-@_-"/>
  </numFmts>
  <fonts count="21">
    <font>
      <name val="Times New Roman"/>
      <color theme="1" tint="0"/>
      <sz val="12.000000"/>
    </font>
    <font>
      <name val="Calibri"/>
      <color theme="1" tint="0"/>
      <sz val="11.000000"/>
      <scheme val="minor"/>
    </font>
    <font>
      <name val="Calibri"/>
      <color theme="0" tint="0"/>
      <sz val="11.000000"/>
      <scheme val="minor"/>
    </font>
    <font>
      <name val="Calibri"/>
      <color rgb="FF3F3F76"/>
      <sz val="11.000000"/>
      <scheme val="minor"/>
    </font>
    <font>
      <name val="Calibri"/>
      <b/>
      <color rgb="FF3F3F3F"/>
      <sz val="11.000000"/>
      <scheme val="minor"/>
    </font>
    <font>
      <name val="Calibri"/>
      <b/>
      <color rgb="FFFA7D00"/>
      <sz val="11.000000"/>
      <scheme val="minor"/>
    </font>
    <font>
      <name val="Times New Roman"/>
      <sz val="12.000000"/>
    </font>
    <font>
      <name val="Calibri"/>
      <b/>
      <color theme="3" tint="0"/>
      <sz val="15.000000"/>
      <scheme val="minor"/>
    </font>
    <font>
      <name val="Calibri"/>
      <b/>
      <color theme="3" tint="0"/>
      <sz val="13.000000"/>
      <scheme val="minor"/>
    </font>
    <font>
      <name val="Calibri"/>
      <b/>
      <color theme="3" tint="0"/>
      <sz val="11.000000"/>
      <scheme val="minor"/>
    </font>
    <font>
      <name val="Calibri"/>
      <b/>
      <color theme="1" tint="0"/>
      <sz val="11.000000"/>
      <scheme val="minor"/>
    </font>
    <font>
      <name val="Calibri"/>
      <b/>
      <color theme="0" tint="0"/>
      <sz val="11.000000"/>
      <scheme val="minor"/>
    </font>
    <font>
      <name val="Cambria"/>
      <b/>
      <color theme="3" tint="0"/>
      <sz val="18.000000"/>
      <scheme val="major"/>
    </font>
    <font>
      <name val="Calibri"/>
      <color rgb="FF9C6500"/>
      <sz val="11.000000"/>
      <scheme val="minor"/>
    </font>
    <font>
      <name val="Calibri"/>
      <color rgb="FF9C0006"/>
      <sz val="11.000000"/>
      <scheme val="minor"/>
    </font>
    <font>
      <name val="Calibri"/>
      <i/>
      <color rgb="FF7F7F7F"/>
      <sz val="11.000000"/>
      <scheme val="minor"/>
    </font>
    <font>
      <name val="Calibri"/>
      <color rgb="FFFA7D00"/>
      <sz val="11.000000"/>
      <scheme val="minor"/>
    </font>
    <font>
      <name val="Calibri"/>
      <color indexed="2"/>
      <sz val="11.000000"/>
      <scheme val="minor"/>
    </font>
    <font>
      <name val="Calibri"/>
      <color rgb="FF006100"/>
      <sz val="11.000000"/>
      <scheme val="minor"/>
    </font>
    <font>
      <name val="Times New Roman"/>
      <sz val="10.000000"/>
    </font>
    <font>
      <name val="Times New Roman"/>
      <b/>
      <sz val="10.000000"/>
    </font>
  </fonts>
  <fills count="34">
    <fill>
      <patternFill patternType="none"/>
    </fill>
    <fill>
      <patternFill patternType="gray125"/>
    </fill>
    <fill>
      <patternFill patternType="solid">
        <fgColor theme="4" tint="0.79998199999999997"/>
        <bgColor indexed="65"/>
      </patternFill>
    </fill>
    <fill>
      <patternFill patternType="solid">
        <fgColor theme="5" tint="0.79998199999999997"/>
        <bgColor indexed="65"/>
      </patternFill>
    </fill>
    <fill>
      <patternFill patternType="solid">
        <fgColor theme="6" tint="0.79998199999999997"/>
        <bgColor indexed="65"/>
      </patternFill>
    </fill>
    <fill>
      <patternFill patternType="solid">
        <fgColor theme="7" tint="0.79998199999999997"/>
        <bgColor indexed="65"/>
      </patternFill>
    </fill>
    <fill>
      <patternFill patternType="solid">
        <fgColor theme="8" tint="0.79998199999999997"/>
        <bgColor indexed="65"/>
      </patternFill>
    </fill>
    <fill>
      <patternFill patternType="solid">
        <fgColor theme="9" tint="0.79998199999999997"/>
        <bgColor indexed="65"/>
      </patternFill>
    </fill>
    <fill>
      <patternFill patternType="solid">
        <fgColor theme="4" tint="0.59999400000000003"/>
        <bgColor indexed="65"/>
      </patternFill>
    </fill>
    <fill>
      <patternFill patternType="solid">
        <fgColor theme="5" tint="0.59999400000000003"/>
        <bgColor indexed="65"/>
      </patternFill>
    </fill>
    <fill>
      <patternFill patternType="solid">
        <fgColor theme="6" tint="0.59999400000000003"/>
        <bgColor indexed="65"/>
      </patternFill>
    </fill>
    <fill>
      <patternFill patternType="solid">
        <fgColor theme="7" tint="0.59999400000000003"/>
        <bgColor indexed="65"/>
      </patternFill>
    </fill>
    <fill>
      <patternFill patternType="solid">
        <fgColor theme="8" tint="0.59999400000000003"/>
        <bgColor indexed="65"/>
      </patternFill>
    </fill>
    <fill>
      <patternFill patternType="solid">
        <fgColor theme="9" tint="0.59999400000000003"/>
        <bgColor indexed="65"/>
      </patternFill>
    </fill>
    <fill>
      <patternFill patternType="solid">
        <fgColor theme="4" tint="0.399976"/>
        <bgColor indexed="65"/>
      </patternFill>
    </fill>
    <fill>
      <patternFill patternType="solid">
        <fgColor theme="5" tint="0.399976"/>
        <bgColor indexed="65"/>
      </patternFill>
    </fill>
    <fill>
      <patternFill patternType="solid">
        <fgColor theme="6" tint="0.399976"/>
        <bgColor indexed="65"/>
      </patternFill>
    </fill>
    <fill>
      <patternFill patternType="solid">
        <fgColor theme="7" tint="0.399976"/>
        <bgColor indexed="65"/>
      </patternFill>
    </fill>
    <fill>
      <patternFill patternType="solid">
        <fgColor theme="8" tint="0.399976"/>
        <bgColor indexed="65"/>
      </patternFill>
    </fill>
    <fill>
      <patternFill patternType="solid">
        <fgColor theme="9" tint="0.399976"/>
        <bgColor indexed="65"/>
      </patternFill>
    </fill>
    <fill>
      <patternFill patternType="solid">
        <fgColor theme="4" tint="0"/>
        <bgColor indexed="65"/>
      </patternFill>
    </fill>
    <fill>
      <patternFill patternType="solid">
        <fgColor theme="5" tint="0"/>
        <bgColor indexed="65"/>
      </patternFill>
    </fill>
    <fill>
      <patternFill patternType="solid">
        <fgColor theme="6" tint="0"/>
        <bgColor indexed="65"/>
      </patternFill>
    </fill>
    <fill>
      <patternFill patternType="solid">
        <fgColor theme="7" tint="0"/>
        <bgColor indexed="65"/>
      </patternFill>
    </fill>
    <fill>
      <patternFill patternType="solid">
        <fgColor theme="8" tint="0"/>
        <bgColor indexed="65"/>
      </patternFill>
    </fill>
    <fill>
      <patternFill patternType="solid">
        <fgColor theme="9" tint="0"/>
        <bgColor indexed="65"/>
      </patternFill>
    </fill>
    <fill>
      <patternFill patternType="solid">
        <fgColor indexed="47"/>
        <bgColor indexed="65"/>
      </patternFill>
    </fill>
    <fill>
      <patternFill patternType="solid">
        <fgColor rgb="FFF2F2F2"/>
        <bgColor indexed="65"/>
      </patternFill>
    </fill>
    <fill>
      <patternFill patternType="solid">
        <fgColor rgb="FFA5A5A5"/>
        <bgColor indexed="65"/>
      </patternFill>
    </fill>
    <fill>
      <patternFill patternType="solid">
        <fgColor rgb="FFFFEB9C"/>
        <bgColor indexed="65"/>
      </patternFill>
    </fill>
    <fill>
      <patternFill patternType="solid">
        <fgColor rgb="FFFFC7CE"/>
        <bgColor indexed="65"/>
      </patternFill>
    </fill>
    <fill>
      <patternFill patternType="solid">
        <fgColor indexed="26"/>
        <bgColor indexed="65"/>
      </patternFill>
    </fill>
    <fill>
      <patternFill patternType="solid">
        <fgColor rgb="FFC6EFCE"/>
        <bgColor indexed="65"/>
      </patternFill>
    </fill>
    <fill>
      <patternFill patternType="solid">
        <fgColor indexed="65"/>
        <bgColor indexed="65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"/>
      </bottom>
      <diagonal/>
    </border>
    <border>
      <left/>
      <right/>
      <top/>
      <bottom style="thick">
        <color theme="4" tint="0.49998500000000001"/>
      </bottom>
      <diagonal/>
    </border>
    <border>
      <left/>
      <right/>
      <top/>
      <bottom style="medium">
        <color theme="4" tint="0.399976"/>
      </bottom>
      <diagonal/>
    </border>
    <border>
      <left/>
      <right/>
      <top style="thin">
        <color theme="4" tint="0"/>
      </top>
      <bottom style="double">
        <color theme="4" tint="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7">
    <xf fontId="0" fillId="0" borderId="0" numFmtId="0" applyNumberFormat="1" applyFont="1" applyFill="1" applyBorder="1"/>
    <xf fontId="1" fillId="2" borderId="0" numFmtId="0" applyNumberFormat="1" applyFont="1" applyFill="1" applyBorder="1"/>
    <xf fontId="1" fillId="3" borderId="0" numFmtId="0" applyNumberFormat="1" applyFont="1" applyFill="1" applyBorder="1"/>
    <xf fontId="1" fillId="4" borderId="0" numFmtId="0" applyNumberFormat="1" applyFont="1" applyFill="1" applyBorder="1"/>
    <xf fontId="1" fillId="5" borderId="0" numFmtId="0" applyNumberFormat="1" applyFont="1" applyFill="1" applyBorder="1"/>
    <xf fontId="1" fillId="6" borderId="0" numFmtId="0" applyNumberFormat="1" applyFont="1" applyFill="1" applyBorder="1"/>
    <xf fontId="1" fillId="7" borderId="0" numFmtId="0" applyNumberFormat="1" applyFont="1" applyFill="1" applyBorder="1"/>
    <xf fontId="1" fillId="8" borderId="0" numFmtId="0" applyNumberFormat="1" applyFont="1" applyFill="1" applyBorder="1"/>
    <xf fontId="1" fillId="9" borderId="0" numFmtId="0" applyNumberFormat="1" applyFont="1" applyFill="1" applyBorder="1"/>
    <xf fontId="1" fillId="10" borderId="0" numFmtId="0" applyNumberFormat="1" applyFont="1" applyFill="1" applyBorder="1"/>
    <xf fontId="1" fillId="11" borderId="0" numFmtId="0" applyNumberFormat="1" applyFont="1" applyFill="1" applyBorder="1"/>
    <xf fontId="1" fillId="12" borderId="0" numFmtId="0" applyNumberFormat="1" applyFont="1" applyFill="1" applyBorder="1"/>
    <xf fontId="1" fillId="13" borderId="0" numFmtId="0" applyNumberFormat="1" applyFont="1" applyFill="1" applyBorder="1"/>
    <xf fontId="2" fillId="14" borderId="0" numFmtId="0" applyNumberFormat="1" applyFont="1" applyFill="1" applyBorder="1"/>
    <xf fontId="2" fillId="15" borderId="0" numFmtId="0" applyNumberFormat="1" applyFont="1" applyFill="1" applyBorder="1"/>
    <xf fontId="2" fillId="16" borderId="0" numFmtId="0" applyNumberFormat="1" applyFont="1" applyFill="1" applyBorder="1"/>
    <xf fontId="2" fillId="17" borderId="0" numFmtId="0" applyNumberFormat="1" applyFont="1" applyFill="1" applyBorder="1"/>
    <xf fontId="2" fillId="18" borderId="0" numFmtId="0" applyNumberFormat="1" applyFont="1" applyFill="1" applyBorder="1"/>
    <xf fontId="2" fillId="19" borderId="0" numFmtId="0" applyNumberFormat="1" applyFont="1" applyFill="1" applyBorder="1"/>
    <xf fontId="2" fillId="20" borderId="0" numFmtId="0" applyNumberFormat="1" applyFont="1" applyFill="1" applyBorder="1"/>
    <xf fontId="2" fillId="21" borderId="0" numFmtId="0" applyNumberFormat="1" applyFont="1" applyFill="1" applyBorder="1"/>
    <xf fontId="2" fillId="22" borderId="0" numFmtId="0" applyNumberFormat="1" applyFont="1" applyFill="1" applyBorder="1"/>
    <xf fontId="2" fillId="23" borderId="0" numFmtId="0" applyNumberFormat="1" applyFont="1" applyFill="1" applyBorder="1"/>
    <xf fontId="2" fillId="24" borderId="0" numFmtId="0" applyNumberFormat="1" applyFont="1" applyFill="1" applyBorder="1"/>
    <xf fontId="2" fillId="25" borderId="0" numFmtId="0" applyNumberFormat="1" applyFont="1" applyFill="1" applyBorder="1"/>
    <xf fontId="3" fillId="26" borderId="1" numFmtId="0" applyNumberFormat="1" applyFont="1" applyFill="1" applyBorder="1"/>
    <xf fontId="4" fillId="27" borderId="2" numFmtId="0" applyNumberFormat="1" applyFont="1" applyFill="1" applyBorder="1"/>
    <xf fontId="5" fillId="27" borderId="1" numFmtId="0" applyNumberFormat="1" applyFont="1" applyFill="1" applyBorder="1"/>
    <xf fontId="6" fillId="0" borderId="0" numFmtId="160" applyNumberFormat="1" applyFont="1" applyFill="1" applyBorder="1"/>
    <xf fontId="6" fillId="0" borderId="0" numFmtId="161" applyNumberFormat="1" applyFont="1" applyFill="1" applyBorder="1"/>
    <xf fontId="7" fillId="0" borderId="3" numFmtId="0" applyNumberFormat="1" applyFont="1" applyFill="1" applyBorder="1"/>
    <xf fontId="8" fillId="0" borderId="4" numFmtId="0" applyNumberFormat="1" applyFont="1" applyFill="1" applyBorder="1"/>
    <xf fontId="9" fillId="0" borderId="5" numFmtId="0" applyNumberFormat="1" applyFont="1" applyFill="1" applyBorder="1"/>
    <xf fontId="9" fillId="0" borderId="0" numFmtId="0" applyNumberFormat="1" applyFont="1" applyFill="1" applyBorder="1"/>
    <xf fontId="10" fillId="0" borderId="6" numFmtId="0" applyNumberFormat="1" applyFont="1" applyFill="1" applyBorder="1"/>
    <xf fontId="11" fillId="28" borderId="7" numFmtId="0" applyNumberFormat="1" applyFont="1" applyFill="1" applyBorder="1"/>
    <xf fontId="12" fillId="0" borderId="0" numFmtId="0" applyNumberFormat="1" applyFont="1" applyFill="1" applyBorder="1"/>
    <xf fontId="13" fillId="29" borderId="0" numFmtId="0" applyNumberFormat="1" applyFont="1" applyFill="1" applyBorder="1"/>
    <xf fontId="14" fillId="30" borderId="0" numFmtId="0" applyNumberFormat="1" applyFont="1" applyFill="1" applyBorder="1"/>
    <xf fontId="15" fillId="0" borderId="0" numFmtId="0" applyNumberFormat="1" applyFont="1" applyFill="1" applyBorder="1"/>
    <xf fontId="6" fillId="31" borderId="8" numFmtId="0" applyNumberFormat="1" applyFont="1" applyFill="1" applyBorder="1"/>
    <xf fontId="6" fillId="0" borderId="0" numFmtId="9" applyNumberFormat="1" applyFont="1" applyFill="1" applyBorder="1"/>
    <xf fontId="16" fillId="0" borderId="9" numFmtId="0" applyNumberFormat="1" applyFont="1" applyFill="1" applyBorder="1"/>
    <xf fontId="17" fillId="0" borderId="0" numFmtId="0" applyNumberFormat="1" applyFont="1" applyFill="1" applyBorder="1"/>
    <xf fontId="6" fillId="0" borderId="0" numFmtId="162" applyNumberFormat="1" applyFont="1" applyFill="1" applyBorder="1"/>
    <xf fontId="6" fillId="0" borderId="0" numFmtId="163" applyNumberFormat="1" applyFont="1" applyFill="1" applyBorder="1"/>
    <xf fontId="18" fillId="32" borderId="0" numFmtId="0" applyNumberFormat="1" applyFont="1" applyFill="1" applyBorder="1"/>
  </cellStyleXfs>
  <cellXfs count="25">
    <xf fontId="0" fillId="0" borderId="0" numFmtId="0" xfId="0"/>
    <xf fontId="6" fillId="0" borderId="0" numFmtId="0" xfId="0" applyFont="1" applyAlignment="1">
      <alignment horizontal="center" vertical="center"/>
    </xf>
    <xf fontId="6" fillId="0" borderId="0" numFmtId="0" xfId="0" applyFont="1"/>
    <xf fontId="6" fillId="0" borderId="0" numFmtId="0" xfId="0" applyFont="1" applyAlignment="1">
      <alignment horizontal="right"/>
    </xf>
    <xf fontId="6" fillId="0" borderId="0" numFmtId="0" xfId="0" applyFont="1" applyAlignment="1">
      <alignment horizontal="center"/>
    </xf>
    <xf fontId="19" fillId="33" borderId="10" numFmtId="0" xfId="0" applyFont="1" applyFill="1" applyBorder="1" applyAlignment="1">
      <alignment horizontal="center" vertical="center" wrapText="1"/>
    </xf>
    <xf fontId="19" fillId="33" borderId="11" numFmtId="0" xfId="0" applyFont="1" applyFill="1" applyBorder="1" applyAlignment="1">
      <alignment horizontal="center" vertical="center" wrapText="1"/>
    </xf>
    <xf fontId="20" fillId="33" borderId="10" numFmtId="0" xfId="0" applyFont="1" applyFill="1" applyBorder="1" applyAlignment="1">
      <alignment horizontal="center" wrapText="1"/>
    </xf>
    <xf fontId="20" fillId="33" borderId="10" numFmtId="164" xfId="0" applyNumberFormat="1" applyFont="1" applyFill="1" applyBorder="1" applyAlignment="1">
      <alignment horizontal="center" vertical="top" wrapText="1"/>
    </xf>
    <xf fontId="20" fillId="33" borderId="10" numFmtId="165" xfId="0" applyNumberFormat="1" applyFont="1" applyFill="1" applyBorder="1" applyAlignment="1">
      <alignment horizontal="center" wrapText="1"/>
    </xf>
    <xf fontId="20" fillId="33" borderId="10" numFmtId="166" xfId="0" applyNumberFormat="1" applyFont="1" applyFill="1" applyBorder="1" applyAlignment="1">
      <alignment horizontal="center" wrapText="1"/>
    </xf>
    <xf fontId="19" fillId="33" borderId="12" numFmtId="0" xfId="0" applyFont="1" applyFill="1" applyBorder="1" applyAlignment="1">
      <alignment horizontal="center" vertical="center" wrapText="1"/>
    </xf>
    <xf fontId="19" fillId="33" borderId="10" numFmtId="164" xfId="0" applyNumberFormat="1" applyFont="1" applyFill="1" applyBorder="1" applyAlignment="1">
      <alignment horizontal="center" vertical="center" wrapText="1"/>
    </xf>
    <xf fontId="19" fillId="33" borderId="10" numFmtId="165" xfId="0" applyNumberFormat="1" applyFont="1" applyFill="1" applyBorder="1" applyAlignment="1">
      <alignment horizontal="center" vertical="center" wrapText="1"/>
    </xf>
    <xf fontId="19" fillId="33" borderId="10" numFmtId="166" xfId="0" applyNumberFormat="1" applyFont="1" applyFill="1" applyBorder="1" applyAlignment="1">
      <alignment horizontal="center" vertical="center" wrapText="1"/>
    </xf>
    <xf fontId="6" fillId="0" borderId="0" numFmtId="166" xfId="0" applyNumberFormat="1" applyFont="1"/>
    <xf fontId="20" fillId="33" borderId="10" numFmtId="167" xfId="0" applyNumberFormat="1" applyFont="1" applyFill="1" applyBorder="1" applyAlignment="1">
      <alignment horizontal="center" vertical="center" wrapText="1"/>
    </xf>
    <xf fontId="19" fillId="33" borderId="10" numFmtId="0" xfId="0" applyFont="1" applyFill="1" applyBorder="1" applyAlignment="1">
      <alignment horizontal="center" wrapText="1"/>
    </xf>
    <xf fontId="19" fillId="33" borderId="10" numFmtId="167" xfId="0" applyNumberFormat="1" applyFont="1" applyFill="1" applyBorder="1" applyAlignment="1">
      <alignment horizontal="center" vertical="center" wrapText="1"/>
    </xf>
    <xf fontId="19" fillId="33" borderId="10" numFmtId="166" xfId="0" applyNumberFormat="1" applyFont="1" applyFill="1" applyBorder="1" applyAlignment="1">
      <alignment horizontal="center" wrapText="1"/>
    </xf>
    <xf fontId="19" fillId="33" borderId="13" numFmtId="0" xfId="0" applyFont="1" applyFill="1" applyBorder="1" applyAlignment="1">
      <alignment horizontal="center" vertical="center" wrapText="1"/>
    </xf>
    <xf fontId="19" fillId="33" borderId="10" numFmtId="164" xfId="0" applyNumberFormat="1" applyFont="1" applyFill="1" applyBorder="1" applyAlignment="1">
      <alignment horizontal="center" vertical="top" wrapText="1"/>
    </xf>
    <xf fontId="19" fillId="33" borderId="10" numFmtId="165" xfId="0" applyNumberFormat="1" applyFont="1" applyFill="1" applyBorder="1" applyAlignment="1">
      <alignment horizontal="center" wrapText="1"/>
    </xf>
    <xf fontId="6" fillId="0" borderId="0" numFmtId="2" xfId="0" applyNumberFormat="1" applyFont="1"/>
    <xf fontId="19" fillId="33" borderId="10" numFmtId="49" xfId="0" applyNumberFormat="1" applyFont="1" applyFill="1" applyBorder="1" applyAlignment="1">
      <alignment horizontal="center" vertical="top" wrapText="1"/>
    </xf>
  </cellXfs>
  <cellStyles count="47">
    <cellStyle name="20% - Акцент1" xfId="1" builtinId="30"/>
    <cellStyle name="20% - Акцент2" xfId="2" builtinId="34"/>
    <cellStyle name="20% - Акцент3" xfId="3" builtinId="38"/>
    <cellStyle name="20% - Акцент4" xfId="4" builtinId="42"/>
    <cellStyle name="20% - Акцент5" xfId="5" builtinId="46"/>
    <cellStyle name="20% - Акцент6" xfId="6" builtinId="50"/>
    <cellStyle name="40% - Акцент1" xfId="7" builtinId="31"/>
    <cellStyle name="40% - Акцент2" xfId="8" builtinId="35"/>
    <cellStyle name="40% - Акцент3" xfId="9" builtinId="39"/>
    <cellStyle name="40% - Акцент4" xfId="10" builtinId="43"/>
    <cellStyle name="40% - Акцент5" xfId="11" builtinId="47"/>
    <cellStyle name="40% - Акцент6" xfId="12" builtinId="51"/>
    <cellStyle name="60% - Акцент1" xfId="13" builtinId="32"/>
    <cellStyle name="60% - Акцент2" xfId="14" builtinId="36"/>
    <cellStyle name="60% - Акцент3" xfId="15" builtinId="40"/>
    <cellStyle name="60% - Акцент4" xfId="16" builtinId="44"/>
    <cellStyle name="60% - Акцент5" xfId="17" builtinId="48"/>
    <cellStyle name="60% - Акцент6" xfId="18" builtinId="52"/>
    <cellStyle name="Акцент1" xfId="19" builtinId="29"/>
    <cellStyle name="Акцент2" xfId="20" builtinId="33"/>
    <cellStyle name="Акцент3" xfId="21" builtinId="37"/>
    <cellStyle name="Акцент4" xfId="22" builtinId="41"/>
    <cellStyle name="Акцент5" xfId="23" builtinId="45"/>
    <cellStyle name="Акцент6" xfId="24" builtinId="49"/>
    <cellStyle name="Ввод " xfId="25" builtinId="20"/>
    <cellStyle name="Вывод" xfId="26" builtinId="21"/>
    <cellStyle name="Вычисление" xfId="27" builtinId="22"/>
    <cellStyle name="Денежный" xfId="28" builtinId="4"/>
    <cellStyle name="Денежный [0]" xfId="29" builtinId="7"/>
    <cellStyle name="Заголовок 1" xfId="30" builtinId="16"/>
    <cellStyle name="Заголовок 2" xfId="31" builtinId="17"/>
    <cellStyle name="Заголовок 3" xfId="32" builtinId="18"/>
    <cellStyle name="Заголовок 4" xfId="33" builtinId="19"/>
    <cellStyle name="Итог" xfId="34" builtinId="25"/>
    <cellStyle name="Контрольная ячейка" xfId="35" builtinId="23"/>
    <cellStyle name="Название" xfId="36" builtinId="15"/>
    <cellStyle name="Нейтральный" xfId="37" builtinId="28"/>
    <cellStyle name="Обычный" xfId="0" builtinId="0"/>
    <cellStyle name="Плохой" xfId="38" builtinId="27"/>
    <cellStyle name="Пояснение" xfId="39" builtinId="53"/>
    <cellStyle name="Примечание" xfId="40" builtinId="10"/>
    <cellStyle name="Процентный" xfId="41" builtinId="5"/>
    <cellStyle name="Связанная ячейка" xfId="42" builtinId="24"/>
    <cellStyle name="Текст предупреждения" xfId="43" builtinId="11"/>
    <cellStyle name="Финансовый" xfId="44" builtinId="3"/>
    <cellStyle name="Финансовый [0]" xfId="45" builtinId="6"/>
    <cellStyle name="Хороший" xfId="46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Theme Office">
  <a:themeElements>
    <a:clrScheme name="Standard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Standard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Standard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1" summaryRight="1" showOutlineSymbols="1"/>
    <pageSetUpPr autoPageBreaks="1" fitToPage="1"/>
  </sheetPr>
  <sheetViews>
    <sheetView zoomScale="120" workbookViewId="0">
      <selection activeCell="E57" activeCellId="0" sqref="E57"/>
    </sheetView>
  </sheetViews>
  <sheetFormatPr baseColWidth="8" defaultRowHeight="15.75" customHeight="1"/>
  <cols>
    <col bestFit="1" customWidth="1" min="1" max="1" style="1" width="5"/>
    <col customWidth="1" min="2" max="2" style="1" width="15.125"/>
    <col customWidth="1" min="3" max="3" style="1" width="14.25"/>
    <col customWidth="1" min="4" max="6" style="2" width="10.375"/>
    <col customWidth="1" min="7" max="7" style="2" width="24.75"/>
    <col customWidth="1" hidden="1" min="8" max="8" style="2" width="10.375"/>
    <col customWidth="1" min="9" max="10" style="2" width="15"/>
    <col customWidth="1" min="11" max="257" style="2" width="9"/>
  </cols>
  <sheetData>
    <row r="1" ht="15.75">
      <c r="G1" s="3" t="s">
        <v>0</v>
      </c>
    </row>
    <row r="2" ht="15.75">
      <c r="G2" s="3" t="s">
        <v>1</v>
      </c>
    </row>
    <row r="3" ht="15.75">
      <c r="G3" s="3" t="s">
        <v>2</v>
      </c>
    </row>
    <row r="4" ht="15.75">
      <c r="E4" s="4"/>
    </row>
    <row r="5" ht="15.75">
      <c r="A5" s="1" t="s">
        <v>3</v>
      </c>
      <c r="B5" s="1"/>
      <c r="C5" s="1"/>
      <c r="D5" s="1"/>
      <c r="E5" s="1"/>
      <c r="F5" s="1"/>
      <c r="G5" s="1"/>
    </row>
    <row r="7" s="1" customFormat="1" ht="60">
      <c r="A7" s="5" t="s">
        <v>4</v>
      </c>
      <c r="B7" s="5" t="s">
        <v>5</v>
      </c>
      <c r="C7" s="5" t="s">
        <v>6</v>
      </c>
      <c r="D7" s="5" t="s">
        <v>7</v>
      </c>
      <c r="E7" s="5" t="s">
        <v>8</v>
      </c>
      <c r="F7" s="5" t="s">
        <v>9</v>
      </c>
      <c r="G7" s="5" t="s">
        <v>10</v>
      </c>
      <c r="I7" s="2"/>
      <c r="J7" s="2"/>
    </row>
    <row r="8" ht="15.75">
      <c r="A8" s="6" t="s">
        <v>11</v>
      </c>
      <c r="B8" s="5" t="s">
        <v>12</v>
      </c>
      <c r="C8" s="5" t="s">
        <v>13</v>
      </c>
      <c r="D8" s="7" t="s">
        <v>14</v>
      </c>
      <c r="E8" s="8">
        <f>SUM(E9)</f>
        <v>67520</v>
      </c>
      <c r="F8" s="9">
        <f t="shared" ref="F8:F9" si="0">G8/E8</f>
        <v>1.4056590639810427</v>
      </c>
      <c r="G8" s="10">
        <f>SUM(G9)</f>
        <v>94910.100000000006</v>
      </c>
    </row>
    <row r="9" ht="28.149999999999999" customHeight="1">
      <c r="A9" s="11"/>
      <c r="B9" s="6" t="s">
        <v>15</v>
      </c>
      <c r="C9" s="5"/>
      <c r="D9" s="5" t="s">
        <v>16</v>
      </c>
      <c r="E9" s="12">
        <v>67520</v>
      </c>
      <c r="F9" s="13">
        <f t="shared" si="0"/>
        <v>1.4056590639810427</v>
      </c>
      <c r="G9" s="14">
        <v>94910.100000000006</v>
      </c>
      <c r="I9" s="15"/>
    </row>
    <row r="10" ht="15.6" customHeight="1">
      <c r="A10" s="11"/>
      <c r="B10" s="11"/>
      <c r="C10" s="6" t="s">
        <v>17</v>
      </c>
      <c r="D10" s="7" t="s">
        <v>14</v>
      </c>
      <c r="E10" s="8">
        <f>SUM(E11:E20)</f>
        <v>7080835</v>
      </c>
      <c r="F10" s="16">
        <f t="shared" ref="F10:F64" si="1">G10/E10</f>
        <v>0.17709951580569244</v>
      </c>
      <c r="G10" s="10">
        <f>SUM(G11:G20)</f>
        <v>1254012.4500000002</v>
      </c>
      <c r="H10" s="15">
        <f>G10+G8</f>
        <v>1348922.5500000003</v>
      </c>
    </row>
    <row r="11" ht="15.6" customHeight="1">
      <c r="A11" s="11"/>
      <c r="B11" s="11"/>
      <c r="C11" s="11"/>
      <c r="D11" s="17" t="s">
        <v>18</v>
      </c>
      <c r="E11" s="12">
        <v>602851</v>
      </c>
      <c r="F11" s="18">
        <f t="shared" si="1"/>
        <v>0.14218733982360485</v>
      </c>
      <c r="G11" s="19">
        <v>85717.779999999999</v>
      </c>
    </row>
    <row r="12" ht="15.75">
      <c r="A12" s="11"/>
      <c r="B12" s="11"/>
      <c r="C12" s="11"/>
      <c r="D12" s="17" t="s">
        <v>19</v>
      </c>
      <c r="E12" s="12">
        <v>626584</v>
      </c>
      <c r="F12" s="18">
        <f t="shared" si="1"/>
        <v>0.16552487774983082</v>
      </c>
      <c r="G12" s="19">
        <v>103715.24000000001</v>
      </c>
    </row>
    <row r="13" ht="15.75">
      <c r="A13" s="11"/>
      <c r="B13" s="11"/>
      <c r="C13" s="11"/>
      <c r="D13" s="17" t="s">
        <v>20</v>
      </c>
      <c r="E13" s="12">
        <v>768400</v>
      </c>
      <c r="F13" s="18">
        <f t="shared" si="1"/>
        <v>0.14651769911504425</v>
      </c>
      <c r="G13" s="19">
        <v>112584.2</v>
      </c>
    </row>
    <row r="14" ht="15.75">
      <c r="A14" s="11"/>
      <c r="B14" s="11"/>
      <c r="C14" s="11"/>
      <c r="D14" s="17" t="s">
        <v>21</v>
      </c>
      <c r="E14" s="12">
        <v>768400</v>
      </c>
      <c r="F14" s="18">
        <f t="shared" si="1"/>
        <v>0.14673646538261323</v>
      </c>
      <c r="G14" s="19">
        <v>112752.3</v>
      </c>
    </row>
    <row r="15" ht="15.75">
      <c r="A15" s="11"/>
      <c r="B15" s="11"/>
      <c r="C15" s="11"/>
      <c r="D15" s="17" t="s">
        <v>22</v>
      </c>
      <c r="E15" s="12">
        <v>490000</v>
      </c>
      <c r="F15" s="18">
        <f t="shared" si="1"/>
        <v>0.25848393877551024</v>
      </c>
      <c r="G15" s="19">
        <v>126657.13</v>
      </c>
    </row>
    <row r="16" ht="15.75">
      <c r="A16" s="11"/>
      <c r="B16" s="11"/>
      <c r="C16" s="11"/>
      <c r="D16" s="17" t="s">
        <v>23</v>
      </c>
      <c r="E16" s="12">
        <v>751000</v>
      </c>
      <c r="F16" s="18">
        <f t="shared" si="1"/>
        <v>0.1767406125166445</v>
      </c>
      <c r="G16" s="19">
        <v>132732.20000000001</v>
      </c>
    </row>
    <row r="17" ht="15.75">
      <c r="A17" s="11"/>
      <c r="B17" s="11"/>
      <c r="C17" s="11"/>
      <c r="D17" s="17" t="s">
        <v>24</v>
      </c>
      <c r="E17" s="12">
        <v>768400</v>
      </c>
      <c r="F17" s="18">
        <f t="shared" si="1"/>
        <v>0.19153565851119209</v>
      </c>
      <c r="G17" s="19">
        <v>147176</v>
      </c>
    </row>
    <row r="18" ht="15.75">
      <c r="A18" s="11"/>
      <c r="B18" s="11"/>
      <c r="C18" s="11"/>
      <c r="D18" s="17" t="s">
        <v>25</v>
      </c>
      <c r="E18" s="12">
        <v>768400</v>
      </c>
      <c r="F18" s="18">
        <f t="shared" si="1"/>
        <v>0.18770952628839147</v>
      </c>
      <c r="G18" s="19">
        <v>144236</v>
      </c>
    </row>
    <row r="19" ht="15.75">
      <c r="A19" s="11"/>
      <c r="B19" s="11"/>
      <c r="C19" s="11"/>
      <c r="D19" s="17" t="s">
        <v>26</v>
      </c>
      <c r="E19" s="12">
        <v>768400</v>
      </c>
      <c r="F19" s="18">
        <f t="shared" si="1"/>
        <v>0.18768974492451845</v>
      </c>
      <c r="G19" s="19">
        <v>144220.79999999999</v>
      </c>
    </row>
    <row r="20" ht="15.75">
      <c r="A20" s="20"/>
      <c r="B20" s="20"/>
      <c r="C20" s="20"/>
      <c r="D20" s="17" t="s">
        <v>27</v>
      </c>
      <c r="E20" s="12">
        <v>768400</v>
      </c>
      <c r="F20" s="18">
        <f t="shared" si="1"/>
        <v>0.18768974492451845</v>
      </c>
      <c r="G20" s="19">
        <v>144220.79999999999</v>
      </c>
    </row>
    <row r="21" ht="15.75">
      <c r="A21" s="5" t="s">
        <v>28</v>
      </c>
      <c r="B21" s="5" t="s">
        <v>29</v>
      </c>
      <c r="C21" s="5" t="s">
        <v>30</v>
      </c>
      <c r="D21" s="7" t="s">
        <v>14</v>
      </c>
      <c r="E21" s="8">
        <f>SUM(E22:E32)</f>
        <v>1332100</v>
      </c>
      <c r="F21" s="9">
        <f t="shared" si="1"/>
        <v>0.21813956760003006</v>
      </c>
      <c r="G21" s="10">
        <f>SUM(G22:G32)-0.10000000000000001</f>
        <v>290583.71800000005</v>
      </c>
    </row>
    <row r="22" ht="15.75">
      <c r="A22" s="5"/>
      <c r="B22" s="5" t="s">
        <v>31</v>
      </c>
      <c r="C22" s="5"/>
      <c r="D22" s="17" t="s">
        <v>16</v>
      </c>
      <c r="E22" s="21">
        <v>60200</v>
      </c>
      <c r="F22" s="22">
        <f t="shared" si="1"/>
        <v>0.31435297342192692</v>
      </c>
      <c r="G22" s="19">
        <v>18924.048999999999</v>
      </c>
    </row>
    <row r="23" ht="15.75">
      <c r="A23" s="5"/>
      <c r="B23" s="5"/>
      <c r="C23" s="5"/>
      <c r="D23" s="17" t="s">
        <v>18</v>
      </c>
      <c r="E23" s="21">
        <v>111900</v>
      </c>
      <c r="F23" s="22">
        <f t="shared" si="1"/>
        <v>0.17727478999106344</v>
      </c>
      <c r="G23" s="19">
        <v>19837.048999999999</v>
      </c>
    </row>
    <row r="24" ht="15.75">
      <c r="A24" s="5"/>
      <c r="B24" s="5"/>
      <c r="C24" s="5"/>
      <c r="D24" s="17" t="s">
        <v>19</v>
      </c>
      <c r="E24" s="21">
        <v>111900</v>
      </c>
      <c r="F24" s="22">
        <f t="shared" si="1"/>
        <v>0.2046891867739053</v>
      </c>
      <c r="G24" s="19">
        <v>22904.720000000001</v>
      </c>
    </row>
    <row r="25" ht="15.75">
      <c r="A25" s="5"/>
      <c r="B25" s="5"/>
      <c r="C25" s="5"/>
      <c r="D25" s="17" t="s">
        <v>20</v>
      </c>
      <c r="E25" s="21">
        <v>126600</v>
      </c>
      <c r="F25" s="22">
        <f t="shared" si="1"/>
        <v>0.19409794628751975</v>
      </c>
      <c r="G25" s="19">
        <v>24572.799999999999</v>
      </c>
    </row>
    <row r="26" ht="15.75">
      <c r="A26" s="5"/>
      <c r="B26" s="5"/>
      <c r="C26" s="5"/>
      <c r="D26" s="17" t="s">
        <v>21</v>
      </c>
      <c r="E26" s="21">
        <v>146300</v>
      </c>
      <c r="F26" s="22">
        <f t="shared" si="1"/>
        <v>0.15563636363636363</v>
      </c>
      <c r="G26" s="19">
        <v>22769.599999999999</v>
      </c>
    </row>
    <row r="27" ht="15.75">
      <c r="A27" s="5"/>
      <c r="B27" s="5"/>
      <c r="C27" s="5"/>
      <c r="D27" s="17" t="s">
        <v>22</v>
      </c>
      <c r="E27" s="21">
        <v>90000</v>
      </c>
      <c r="F27" s="22">
        <f t="shared" si="1"/>
        <v>0.27310333333333331</v>
      </c>
      <c r="G27" s="19">
        <v>24579.299999999999</v>
      </c>
    </row>
    <row r="28" ht="15.75">
      <c r="A28" s="5"/>
      <c r="B28" s="5"/>
      <c r="C28" s="5"/>
      <c r="D28" s="17" t="s">
        <v>23</v>
      </c>
      <c r="E28" s="21">
        <v>100000</v>
      </c>
      <c r="F28" s="22">
        <f t="shared" si="1"/>
        <v>0.30144700000000002</v>
      </c>
      <c r="G28" s="19">
        <v>30144.700000000001</v>
      </c>
    </row>
    <row r="29" ht="15.75">
      <c r="A29" s="5"/>
      <c r="B29" s="5"/>
      <c r="C29" s="5"/>
      <c r="D29" s="17" t="s">
        <v>24</v>
      </c>
      <c r="E29" s="21">
        <v>146300</v>
      </c>
      <c r="F29" s="22">
        <f t="shared" si="1"/>
        <v>0.22387969924812029</v>
      </c>
      <c r="G29" s="19">
        <v>32753.599999999999</v>
      </c>
    </row>
    <row r="30" ht="15.75">
      <c r="A30" s="5"/>
      <c r="B30" s="5"/>
      <c r="C30" s="5"/>
      <c r="D30" s="17" t="s">
        <v>25</v>
      </c>
      <c r="E30" s="21">
        <v>146300</v>
      </c>
      <c r="F30" s="22">
        <f t="shared" si="1"/>
        <v>0.21664114832535883</v>
      </c>
      <c r="G30" s="19">
        <v>31694.599999999999</v>
      </c>
    </row>
    <row r="31" ht="15.75">
      <c r="A31" s="5"/>
      <c r="B31" s="5"/>
      <c r="C31" s="5"/>
      <c r="D31" s="17" t="s">
        <v>26</v>
      </c>
      <c r="E31" s="21">
        <v>146300</v>
      </c>
      <c r="F31" s="22">
        <f t="shared" si="1"/>
        <v>0.21327204374572797</v>
      </c>
      <c r="G31" s="19">
        <v>31201.700000000001</v>
      </c>
    </row>
    <row r="32" ht="15.75">
      <c r="A32" s="5"/>
      <c r="B32" s="5"/>
      <c r="C32" s="5"/>
      <c r="D32" s="17" t="s">
        <v>27</v>
      </c>
      <c r="E32" s="21">
        <v>146300</v>
      </c>
      <c r="F32" s="22">
        <f t="shared" si="1"/>
        <v>0.21327204374572797</v>
      </c>
      <c r="G32" s="19">
        <v>31201.700000000001</v>
      </c>
    </row>
    <row r="33" ht="15.75">
      <c r="A33" s="5" t="s">
        <v>32</v>
      </c>
      <c r="B33" s="5" t="s">
        <v>33</v>
      </c>
      <c r="C33" s="5" t="s">
        <v>34</v>
      </c>
      <c r="D33" s="17" t="s">
        <v>14</v>
      </c>
      <c r="E33" s="8">
        <f>SUM(E34:E44)</f>
        <v>73365</v>
      </c>
      <c r="F33" s="9">
        <f t="shared" si="1"/>
        <v>36.652103046411774</v>
      </c>
      <c r="G33" s="10">
        <f>SUM(G34:G44)</f>
        <v>2688981.54</v>
      </c>
    </row>
    <row r="34" ht="15.75">
      <c r="A34" s="5"/>
      <c r="B34" s="5" t="s">
        <v>35</v>
      </c>
      <c r="C34" s="5"/>
      <c r="D34" s="17" t="s">
        <v>16</v>
      </c>
      <c r="E34" s="21">
        <v>9000</v>
      </c>
      <c r="F34" s="22">
        <f t="shared" si="1"/>
        <v>20.037955555555556</v>
      </c>
      <c r="G34" s="19">
        <v>180341.60000000001</v>
      </c>
    </row>
    <row r="35" ht="15.75">
      <c r="A35" s="5"/>
      <c r="B35" s="5"/>
      <c r="C35" s="5"/>
      <c r="D35" s="17" t="s">
        <v>18</v>
      </c>
      <c r="E35" s="21">
        <v>6150</v>
      </c>
      <c r="F35" s="22">
        <f t="shared" si="1"/>
        <v>29.483697560975607</v>
      </c>
      <c r="G35" s="19">
        <v>181324.73999999999</v>
      </c>
    </row>
    <row r="36" ht="15.75">
      <c r="A36" s="5"/>
      <c r="B36" s="5"/>
      <c r="C36" s="5"/>
      <c r="D36" s="17" t="s">
        <v>19</v>
      </c>
      <c r="E36" s="21">
        <v>6630</v>
      </c>
      <c r="F36" s="22">
        <f t="shared" si="1"/>
        <v>29.82209653092006</v>
      </c>
      <c r="G36" s="19">
        <v>197720.5</v>
      </c>
    </row>
    <row r="37" ht="15.75">
      <c r="A37" s="5"/>
      <c r="B37" s="5"/>
      <c r="C37" s="5"/>
      <c r="D37" s="17" t="s">
        <v>20</v>
      </c>
      <c r="E37" s="21">
        <v>6630</v>
      </c>
      <c r="F37" s="22">
        <f t="shared" si="1"/>
        <v>33.346546003016591</v>
      </c>
      <c r="G37" s="19">
        <v>221087.60000000001</v>
      </c>
    </row>
    <row r="38" ht="15.75">
      <c r="A38" s="5"/>
      <c r="B38" s="5"/>
      <c r="C38" s="5"/>
      <c r="D38" s="17" t="s">
        <v>21</v>
      </c>
      <c r="E38" s="21">
        <v>6630</v>
      </c>
      <c r="F38" s="22">
        <f t="shared" si="1"/>
        <v>34.419095022624433</v>
      </c>
      <c r="G38" s="19">
        <v>228198.60000000001</v>
      </c>
    </row>
    <row r="39" ht="15.75">
      <c r="A39" s="5"/>
      <c r="B39" s="5"/>
      <c r="C39" s="5"/>
      <c r="D39" s="17" t="s">
        <v>22</v>
      </c>
      <c r="E39" s="21">
        <v>5836</v>
      </c>
      <c r="F39" s="22">
        <f t="shared" si="1"/>
        <v>42.131939684715562</v>
      </c>
      <c r="G39" s="19">
        <v>245882</v>
      </c>
    </row>
    <row r="40" ht="15.75">
      <c r="A40" s="5"/>
      <c r="B40" s="5"/>
      <c r="C40" s="5"/>
      <c r="D40" s="17" t="s">
        <v>23</v>
      </c>
      <c r="E40" s="21">
        <v>5969</v>
      </c>
      <c r="F40" s="22">
        <f t="shared" si="1"/>
        <v>42.617909197520518</v>
      </c>
      <c r="G40" s="19">
        <v>254386.29999999999</v>
      </c>
    </row>
    <row r="41" ht="15.75">
      <c r="A41" s="5"/>
      <c r="B41" s="5"/>
      <c r="C41" s="5"/>
      <c r="D41" s="17" t="s">
        <v>24</v>
      </c>
      <c r="E41" s="21">
        <v>6630</v>
      </c>
      <c r="F41" s="22">
        <f t="shared" si="1"/>
        <v>42.937481146304677</v>
      </c>
      <c r="G41" s="19">
        <v>284675.5</v>
      </c>
    </row>
    <row r="42" ht="15.75">
      <c r="A42" s="5"/>
      <c r="B42" s="5"/>
      <c r="C42" s="5"/>
      <c r="D42" s="17" t="s">
        <v>25</v>
      </c>
      <c r="E42" s="21">
        <v>6630</v>
      </c>
      <c r="F42" s="22">
        <f t="shared" si="1"/>
        <v>45.072021116138764</v>
      </c>
      <c r="G42" s="19">
        <v>298827.5</v>
      </c>
    </row>
    <row r="43" ht="15.75">
      <c r="A43" s="5"/>
      <c r="B43" s="5"/>
      <c r="C43" s="5"/>
      <c r="D43" s="17" t="s">
        <v>26</v>
      </c>
      <c r="E43" s="21">
        <v>6630</v>
      </c>
      <c r="F43" s="22">
        <f t="shared" si="1"/>
        <v>44.987722473604826</v>
      </c>
      <c r="G43" s="19">
        <v>298268.59999999998</v>
      </c>
    </row>
    <row r="44" ht="15.75">
      <c r="A44" s="5"/>
      <c r="B44" s="5"/>
      <c r="C44" s="5"/>
      <c r="D44" s="17" t="s">
        <v>27</v>
      </c>
      <c r="E44" s="21">
        <v>6630</v>
      </c>
      <c r="F44" s="22">
        <f t="shared" si="1"/>
        <v>44.987722473604826</v>
      </c>
      <c r="G44" s="19">
        <f>G43</f>
        <v>298268.59999999998</v>
      </c>
    </row>
    <row r="45" ht="15.75">
      <c r="A45" s="5" t="s">
        <v>36</v>
      </c>
      <c r="B45" s="5" t="s">
        <v>37</v>
      </c>
      <c r="C45" s="5" t="s">
        <v>38</v>
      </c>
      <c r="D45" s="17" t="s">
        <v>14</v>
      </c>
      <c r="E45" s="8">
        <f>SUM(E46:E56)</f>
        <v>4447308</v>
      </c>
      <c r="F45" s="9">
        <f t="shared" si="1"/>
        <v>0.46917986566255365</v>
      </c>
      <c r="G45" s="10">
        <f>SUM(G46:G56)</f>
        <v>2086587.3700000001</v>
      </c>
      <c r="H45" s="23"/>
      <c r="I45" s="23"/>
    </row>
    <row r="46" ht="15.75">
      <c r="A46" s="5"/>
      <c r="B46" s="5" t="s">
        <v>39</v>
      </c>
      <c r="C46" s="5"/>
      <c r="D46" s="17" t="s">
        <v>16</v>
      </c>
      <c r="E46" s="21">
        <v>239992</v>
      </c>
      <c r="F46" s="22">
        <f t="shared" si="1"/>
        <v>0.53885712857095236</v>
      </c>
      <c r="G46" s="19">
        <v>129321.39999999999</v>
      </c>
    </row>
    <row r="47" ht="15.75">
      <c r="A47" s="5"/>
      <c r="B47" s="5"/>
      <c r="C47" s="5"/>
      <c r="D47" s="17" t="s">
        <v>18</v>
      </c>
      <c r="E47" s="21">
        <v>269403</v>
      </c>
      <c r="F47" s="22">
        <f t="shared" si="1"/>
        <v>0.47755730262840429</v>
      </c>
      <c r="G47" s="19">
        <v>128655.37</v>
      </c>
    </row>
    <row r="48" ht="15.75">
      <c r="A48" s="5"/>
      <c r="B48" s="5"/>
      <c r="C48" s="5"/>
      <c r="D48" s="17" t="s">
        <v>19</v>
      </c>
      <c r="E48" s="21">
        <v>288261</v>
      </c>
      <c r="F48" s="22">
        <f t="shared" si="1"/>
        <v>0.52632371357901353</v>
      </c>
      <c r="G48" s="19">
        <v>151718.60000000001</v>
      </c>
    </row>
    <row r="49" ht="15.75">
      <c r="A49" s="5"/>
      <c r="B49" s="5"/>
      <c r="C49" s="5"/>
      <c r="D49" s="17" t="s">
        <v>20</v>
      </c>
      <c r="E49" s="21">
        <v>309015</v>
      </c>
      <c r="F49" s="22">
        <f t="shared" si="1"/>
        <v>0.56582237108230993</v>
      </c>
      <c r="G49" s="19">
        <v>174847.60000000001</v>
      </c>
    </row>
    <row r="50" ht="15.75">
      <c r="A50" s="5"/>
      <c r="B50" s="5"/>
      <c r="C50" s="5"/>
      <c r="D50" s="17" t="s">
        <v>21</v>
      </c>
      <c r="E50" s="21">
        <v>330846</v>
      </c>
      <c r="F50" s="22">
        <f t="shared" si="1"/>
        <v>0.54477158557153482</v>
      </c>
      <c r="G50" s="19">
        <v>180235.5</v>
      </c>
    </row>
    <row r="51" ht="15.75">
      <c r="A51" s="5"/>
      <c r="B51" s="5"/>
      <c r="C51" s="5"/>
      <c r="D51" s="17" t="s">
        <v>22</v>
      </c>
      <c r="E51" s="21">
        <v>353791</v>
      </c>
      <c r="F51" s="22">
        <f t="shared" si="1"/>
        <v>0.53038319233671849</v>
      </c>
      <c r="G51" s="19">
        <v>187644.79999999999</v>
      </c>
    </row>
    <row r="52" ht="15.75">
      <c r="A52" s="5"/>
      <c r="B52" s="5"/>
      <c r="C52" s="5"/>
      <c r="D52" s="17" t="s">
        <v>23</v>
      </c>
      <c r="E52" s="21">
        <v>256000</v>
      </c>
      <c r="F52" s="22">
        <f t="shared" si="1"/>
        <v>0.82142578124999999</v>
      </c>
      <c r="G52" s="19">
        <v>210285</v>
      </c>
    </row>
    <row r="53" ht="15.75">
      <c r="A53" s="5"/>
      <c r="B53" s="5"/>
      <c r="C53" s="5"/>
      <c r="D53" s="17" t="s">
        <v>24</v>
      </c>
      <c r="E53" s="21">
        <v>600000</v>
      </c>
      <c r="F53" s="22">
        <f t="shared" si="1"/>
        <v>0.35865033333333335</v>
      </c>
      <c r="G53" s="19">
        <v>215190.20000000001</v>
      </c>
    </row>
    <row r="54" ht="15.75">
      <c r="A54" s="5"/>
      <c r="B54" s="5"/>
      <c r="C54" s="5"/>
      <c r="D54" s="17" t="s">
        <v>25</v>
      </c>
      <c r="E54" s="21">
        <v>600000</v>
      </c>
      <c r="F54" s="22">
        <f t="shared" si="1"/>
        <v>0.39431216666666663</v>
      </c>
      <c r="G54" s="19">
        <v>236587.29999999999</v>
      </c>
    </row>
    <row r="55" ht="15.75">
      <c r="A55" s="5"/>
      <c r="B55" s="5"/>
      <c r="C55" s="5"/>
      <c r="D55" s="17" t="s">
        <v>26</v>
      </c>
      <c r="E55" s="21">
        <v>600000</v>
      </c>
      <c r="F55" s="22">
        <f t="shared" si="1"/>
        <v>0.39341799999999999</v>
      </c>
      <c r="G55" s="19">
        <v>236050.79999999999</v>
      </c>
    </row>
    <row r="56" ht="15.75">
      <c r="A56" s="5"/>
      <c r="B56" s="5"/>
      <c r="C56" s="5"/>
      <c r="D56" s="17" t="s">
        <v>27</v>
      </c>
      <c r="E56" s="21">
        <v>600000</v>
      </c>
      <c r="F56" s="22">
        <f t="shared" si="1"/>
        <v>0.39341799999999999</v>
      </c>
      <c r="G56" s="19">
        <v>236050.79999999999</v>
      </c>
    </row>
    <row r="57" ht="15.75">
      <c r="A57" s="5">
        <v>5</v>
      </c>
      <c r="B57" s="5" t="s">
        <v>40</v>
      </c>
      <c r="C57" s="5" t="s">
        <v>41</v>
      </c>
      <c r="D57" s="17" t="s">
        <v>14</v>
      </c>
      <c r="E57" s="8">
        <f>SUM(E58:E64)</f>
        <v>0</v>
      </c>
      <c r="F57" s="9"/>
      <c r="G57" s="10">
        <f>SUM(G58:G64)</f>
        <v>40260</v>
      </c>
      <c r="H57" s="23"/>
      <c r="I57" s="23"/>
    </row>
    <row r="58" ht="15.75">
      <c r="A58" s="5"/>
      <c r="B58" s="5" t="s">
        <v>42</v>
      </c>
      <c r="C58" s="5"/>
      <c r="D58" s="17" t="s">
        <v>21</v>
      </c>
      <c r="E58" s="24" t="s">
        <v>43</v>
      </c>
      <c r="F58" s="19">
        <f t="shared" si="1"/>
        <v>5000</v>
      </c>
      <c r="G58" s="19">
        <v>5000</v>
      </c>
    </row>
    <row r="59" ht="15.75">
      <c r="A59" s="5"/>
      <c r="B59" s="5"/>
      <c r="C59" s="5"/>
      <c r="D59" s="17" t="s">
        <v>22</v>
      </c>
      <c r="E59" s="24" t="s">
        <v>43</v>
      </c>
      <c r="F59" s="19">
        <f t="shared" si="1"/>
        <v>5260</v>
      </c>
      <c r="G59" s="19">
        <v>5260</v>
      </c>
    </row>
    <row r="60" ht="15.75">
      <c r="A60" s="5"/>
      <c r="B60" s="5"/>
      <c r="C60" s="5"/>
      <c r="D60" s="17" t="s">
        <v>23</v>
      </c>
      <c r="E60" s="24" t="s">
        <v>43</v>
      </c>
      <c r="F60" s="19">
        <f t="shared" si="1"/>
        <v>6000</v>
      </c>
      <c r="G60" s="19">
        <v>6000</v>
      </c>
    </row>
    <row r="61" ht="15.75">
      <c r="A61" s="5"/>
      <c r="B61" s="5"/>
      <c r="C61" s="5"/>
      <c r="D61" s="17" t="s">
        <v>24</v>
      </c>
      <c r="E61" s="24" t="s">
        <v>43</v>
      </c>
      <c r="F61" s="19">
        <f t="shared" si="1"/>
        <v>6000</v>
      </c>
      <c r="G61" s="19">
        <v>6000</v>
      </c>
    </row>
    <row r="62" ht="15.75">
      <c r="A62" s="5"/>
      <c r="B62" s="5"/>
      <c r="C62" s="5"/>
      <c r="D62" s="17" t="s">
        <v>25</v>
      </c>
      <c r="E62" s="24" t="s">
        <v>43</v>
      </c>
      <c r="F62" s="19">
        <f t="shared" si="1"/>
        <v>6000</v>
      </c>
      <c r="G62" s="19">
        <v>6000</v>
      </c>
    </row>
    <row r="63" ht="15.75">
      <c r="A63" s="5"/>
      <c r="B63" s="5"/>
      <c r="C63" s="5"/>
      <c r="D63" s="17" t="s">
        <v>26</v>
      </c>
      <c r="E63" s="24" t="s">
        <v>43</v>
      </c>
      <c r="F63" s="19">
        <f t="shared" si="1"/>
        <v>6000</v>
      </c>
      <c r="G63" s="19">
        <v>6000</v>
      </c>
    </row>
    <row r="64" ht="15.75">
      <c r="A64" s="5"/>
      <c r="B64" s="5"/>
      <c r="C64" s="5"/>
      <c r="D64" s="17" t="s">
        <v>27</v>
      </c>
      <c r="E64" s="24" t="s">
        <v>43</v>
      </c>
      <c r="F64" s="19">
        <f t="shared" si="1"/>
        <v>6000</v>
      </c>
      <c r="G64" s="19">
        <v>6000</v>
      </c>
    </row>
    <row r="66" ht="15.75" hidden="1">
      <c r="G66" s="15">
        <f>G57+G45+G33+G21+G10+G8</f>
        <v>6455335.1780000003</v>
      </c>
    </row>
  </sheetData>
  <mergeCells count="17">
    <mergeCell ref="A5:G5"/>
    <mergeCell ref="A8:A20"/>
    <mergeCell ref="C8:C9"/>
    <mergeCell ref="B9:B20"/>
    <mergeCell ref="C10:C20"/>
    <mergeCell ref="A21:A32"/>
    <mergeCell ref="C21:C32"/>
    <mergeCell ref="B22:B32"/>
    <mergeCell ref="A33:A44"/>
    <mergeCell ref="C33:C44"/>
    <mergeCell ref="B34:B44"/>
    <mergeCell ref="A45:A56"/>
    <mergeCell ref="C45:C56"/>
    <mergeCell ref="B46:B56"/>
    <mergeCell ref="A57:A64"/>
    <mergeCell ref="C57:C64"/>
    <mergeCell ref="B58:B64"/>
  </mergeCells>
  <printOptions headings="0" gridLines="0"/>
  <pageMargins left="0.34999999999999998" right="0.18000000000000005" top="0.38000000000000006" bottom="0.28999999999999998" header="0.31496099999999999" footer="0.31496099999999999"/>
  <pageSetup paperSize="9" scale="99" firstPageNumber="1" fitToWidth="1" fitToHeight="4" pageOrder="downThenOver" orientation="portrait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Р7-Офис/7.2.2.36</Application>
  <Company>Grizli777</Company>
  <DocSecurity>0</DocSecurity>
  <HyperlinksChanged>false</HyperlinksChanged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Володина Лидия Михайловна</dc:creator>
  <cp:revision>2</cp:revision>
  <dcterms:created xsi:type="dcterms:W3CDTF">2014-06-24T05:35:00Z</dcterms:created>
  <dcterms:modified xsi:type="dcterms:W3CDTF">2023-03-03T08:02:42Z</dcterms:modified>
  <cp:version>786432</cp:version>
</cp:coreProperties>
</file>