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3"/>
  </bookViews>
  <sheets>
    <sheet name="Паспорт подпрограммы" sheetId="1" state="visible" r:id="rId2"/>
    <sheet name="Показатели цели, задач, меропри" sheetId="2" state="visible" r:id="rId3"/>
    <sheet name="Перечень мероприятий" sheetId="3" state="visible" r:id="rId4"/>
    <sheet name="Экономический расчет расходов" sheetId="4" state="visible" r:id="rId5"/>
  </sheets>
  <externalReferences>
    <externalReference r:id="rId1"/>
  </externalReferences>
  <definedNames>
    <definedName name="_xlnm.Print_Area" localSheetId="2">'Перечень мероприятий'!$A$1:$Q$297</definedName>
  </definedNames>
  <calcPr/>
</workbook>
</file>

<file path=xl/sharedStrings.xml><?xml version="1.0" encoding="utf-8"?>
<sst xmlns="http://schemas.openxmlformats.org/spreadsheetml/2006/main" count="193" uniqueCount="193">
  <si>
    <t xml:space="preserve">Приложение 11 к постановлению</t>
  </si>
  <si>
    <t xml:space="preserve">администрации Города Томска</t>
  </si>
  <si>
    <t xml:space="preserve">от 27.03.2023 № 227</t>
  </si>
  <si>
    <t xml:space="preserve">ПОДПРОГРАММА 4 «ПРОФИЛАКТИКА ТЕРРОРИЗМА И ЭКСТРЕМИСТСКОЙ ДЕЯТЕЛЬНОСТИ» НА 2017-2025 ГОДЫ»</t>
  </si>
  <si>
    <t xml:space="preserve">(далее - подпрограмма)</t>
  </si>
  <si>
    <t xml:space="preserve">I. ПАСПОРТ ПОДПРОГРАММЫ</t>
  </si>
  <si>
    <t xml:space="preserve">Куратор подпрограммы</t>
  </si>
  <si>
    <t xml:space="preserve">Заместитель Мэра Города Томска по безопасности и общим вопросам.</t>
  </si>
  <si>
    <t xml:space="preserve">Ответственный исполнитель подпрограммы</t>
  </si>
  <si>
    <t>КОБ</t>
  </si>
  <si>
    <t>Соисполнители</t>
  </si>
  <si>
    <t xml:space="preserve"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УК;
УФКиС;
УИПиОС.</t>
  </si>
  <si>
    <t>Участники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</si>
  <si>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 (по согласованию).
</t>
  </si>
  <si>
    <t xml:space="preserve">Цель подпрограммы                                                                                                                                 </t>
  </si>
  <si>
    <t xml:space="preserve">Цель: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
</t>
  </si>
  <si>
    <t xml:space="preserve">Задачи подпрограммы</t>
  </si>
  <si>
    <t xml:space="preserve">Задача 1: 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</si>
  <si>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 xml:space="preserve">Показатели цели и задач подпрограммы, единицы измерения</t>
  </si>
  <si>
    <t xml:space="preserve">Год разработки программы - 2016</t>
  </si>
  <si>
    <t xml:space="preserve">в соответствии с потребностью</t>
  </si>
  <si>
    <t xml:space="preserve">в соответствии с утвержд. финансированием</t>
  </si>
  <si>
    <t xml:space="preserve">Цель: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</si>
  <si>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r>
      <t xml:space="preserve">Показатель 1: </t>
    </r>
    <r>
      <rPr>
        <sz val="10"/>
        <color indexed="64"/>
        <rFont val="Times New Roman"/>
      </rPr>
      <t xml:space="preserve">Количество проведённых мероприятий по профилактике терроризма и экстремистской деятельности, шт.</t>
    </r>
  </si>
  <si>
    <t xml:space="preserve">не менее 12</t>
  </si>
  <si>
    <r>
      <t xml:space="preserve">Показатель 1: </t>
    </r>
    <r>
      <rPr>
        <sz val="10"/>
        <color indexed="64"/>
        <rFont val="Times New Roman"/>
      </rPr>
      <t xml:space="preserve">Количество проведённых информационно-пропагандистских мероприятий по разъяснению сути терроризма и экстремизма, шт.</t>
    </r>
  </si>
  <si>
    <t xml:space="preserve">не менее 4</t>
  </si>
  <si>
    <t xml:space="preserve">не менее 6</t>
  </si>
  <si>
    <r>
      <t xml:space="preserve">Показатель 2: </t>
    </r>
    <r>
      <rPr>
        <sz val="10"/>
        <color indexed="64"/>
        <rFont val="Times New Roman"/>
      </rPr>
      <t xml:space="preserve">Количество распространённых буклетов по вопросам профилактики терроризма, предупреждения и пресечения экстремистской деятельности, шт.</t>
    </r>
  </si>
  <si>
    <t xml:space="preserve">Объемы и источники финансирования подпрограммы (с разбивкой по годам, тыс. рублей)</t>
  </si>
  <si>
    <t>Годы:</t>
  </si>
  <si>
    <t xml:space="preserve">Всего по источникам</t>
  </si>
  <si>
    <t xml:space="preserve">местный бюджет</t>
  </si>
  <si>
    <t xml:space="preserve">федеральный бюджет</t>
  </si>
  <si>
    <t xml:space="preserve">областной бюджет</t>
  </si>
  <si>
    <t xml:space="preserve">внебюджетные источники</t>
  </si>
  <si>
    <t>план</t>
  </si>
  <si>
    <t>Итого</t>
  </si>
  <si>
    <t xml:space="preserve">Сроки реализации подпрограммы </t>
  </si>
  <si>
    <t>2017-2025г.г.</t>
  </si>
  <si>
    <t xml:space="preserve">Укрупненный перечень мероприятий (основное мероприятие)</t>
  </si>
  <si>
    <t xml:space="preserve">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</si>
  <si>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 xml:space="preserve">Организация управления подпрограммой и контроль за её реализацией:</t>
  </si>
  <si>
    <t xml:space="preserve">- управление подпрограммой осуществляет</t>
  </si>
  <si>
    <t xml:space="preserve">КОБ;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 УК; УФКиС; УИПиОС.</t>
  </si>
  <si>
    <t xml:space="preserve">Приложение 12 к постановлению
администрации Города Томска
от 27.03.2023 № 227</t>
  </si>
  <si>
    <t xml:space="preserve">Приложение 1 к подпрограмме</t>
  </si>
  <si>
    <t xml:space="preserve">ПОКАЗАТЕЛИ ЦЕЛИ, ЗАДАЧ И МЕРОПРИЯТИЙ ПОДПРОГРАММЫ</t>
  </si>
  <si>
    <t xml:space="preserve">Таблица 1</t>
  </si>
  <si>
    <t xml:space="preserve">№ п/п</t>
  </si>
  <si>
    <t xml:space="preserve">Цель, задачи и мероприятия (ведомственные целевые программы) подпрограммы </t>
  </si>
  <si>
    <t xml:space="preserve">Наименование показателей целей, задач, мероприятий подпрограммы (единицы измерения)</t>
  </si>
  <si>
    <t xml:space="preserve">Метод сбора информации о достижении показателя</t>
  </si>
  <si>
    <t xml:space="preserve">Ответственный орган (подразделение) за  достижение  значения показателя</t>
  </si>
  <si>
    <t xml:space="preserve">Фактическое значение показателей на момент разработки муниципальной программы - 2016</t>
  </si>
  <si>
    <t xml:space="preserve">Плановые значения показателей по годам реализации муниципальной программы</t>
  </si>
  <si>
    <t xml:space="preserve">в соответствии с утвержд финансированием</t>
  </si>
  <si>
    <t xml:space="preserve">в соответствии с утвержденным финансированием</t>
  </si>
  <si>
    <t xml:space="preserve">Цель подпрограммы</t>
  </si>
  <si>
    <t xml:space="preserve">1. Количество проведённых мероприятий по профилактике терроризма и экстремистской деятельности, шт.</t>
  </si>
  <si>
    <t xml:space="preserve">Отчетность КОБ</t>
  </si>
  <si>
    <t xml:space="preserve"> КОБ
</t>
  </si>
  <si>
    <t>1.1.</t>
  </si>
  <si>
    <t xml:space="preserve">Задача 1 подпрограммы: 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</si>
  <si>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 xml:space="preserve">1. Количество проведённых информационно-пропагандистских мероприятий по разъяснению сути терроризма и экстремизма, шт.</t>
  </si>
  <si>
    <t xml:space="preserve">Информация УИПиОС</t>
  </si>
  <si>
    <t xml:space="preserve">КОБ,
УИПиОС
</t>
  </si>
  <si>
    <t xml:space="preserve">2. Количество распространённых буклетов по вопросам профилактики терроризма, предупреждения и пресечения экстремистской деятельности, шт.</t>
  </si>
  <si>
    <t xml:space="preserve">Бухгалтерская отчетность</t>
  </si>
  <si>
    <t xml:space="preserve">ККОБ,
УИПиОС</t>
  </si>
  <si>
    <t>1.1.1.</t>
  </si>
  <si>
    <t xml:space="preserve">Мероприятие 1.1. Формирование общественного мнения населения Города Томска через СМИ по вопросам профилактики терроризма и экстремистской деятельности.</t>
  </si>
  <si>
    <t xml:space="preserve">Количество размещенных:
телесюжетов и телепрограмм;</t>
  </si>
  <si>
    <t>УИПиОС</t>
  </si>
  <si>
    <t xml:space="preserve">публикаций в сети Интернет.</t>
  </si>
  <si>
    <t xml:space="preserve">Количество прокатов аудио роликов, ед.</t>
  </si>
  <si>
    <t xml:space="preserve">Показатель введен с 01.01.2019</t>
  </si>
  <si>
    <t xml:space="preserve">не менее 240</t>
  </si>
  <si>
    <t xml:space="preserve">не менее 200</t>
  </si>
  <si>
    <t>1.1.2.</t>
  </si>
  <si>
    <t xml:space="preserve">Мероприятие 1.2. Разработка макетов, изготовление буклетов по вопросам профилактики терроризма, предупреждения и пресечения экстремистской деятельности и их распространение среди населения муниципального образования «Город Томск».</t>
  </si>
  <si>
    <t xml:space="preserve">Количество буклетов, шт.</t>
  </si>
  <si>
    <t>1.1.3.</t>
  </si>
  <si>
    <t xml:space="preserve">Мероприятие 1.3. Проведение классных часов в образовательных учреждениях, посвященных Дню солидарности в борьбе с терроризмом (3 сентября).</t>
  </si>
  <si>
    <t xml:space="preserve">Количество проведенных мероприятий, ед.</t>
  </si>
  <si>
    <t xml:space="preserve">Отчетность ДО</t>
  </si>
  <si>
    <t>ДО</t>
  </si>
  <si>
    <t xml:space="preserve">не менее 65</t>
  </si>
  <si>
    <t>1.1.4.</t>
  </si>
  <si>
    <t xml:space="preserve">Мероприятие 1.4. Обследование мест массового пребывания людей на предмет определения состояния их антитеррористической защищенности.</t>
  </si>
  <si>
    <t xml:space="preserve">Доля проведенных обследований, %.</t>
  </si>
  <si>
    <t xml:space="preserve">Отчеты межведомственных комиссий по обследованию мест массового пребывания людей</t>
  </si>
  <si>
    <t xml:space="preserve">КОБ,
Администрация
Кировского,
Ленинского,
Октябрьского,
Советского районов
Города Томска,
</t>
  </si>
  <si>
    <t>1.1.5.</t>
  </si>
  <si>
    <t xml:space="preserve">Мероприятие 1.5. Проведение мониторинга межрасовых, межнациональных (межэтнических) и межконфессиональных отношений, социально-политической ситуации на территории муниципального образования «Город Томск» в целях предотвращения возникновения конфликтов либо их обострения, а также выявления причин и условий экстремистских проявлений и минимизации их последствий.</t>
  </si>
  <si>
    <t xml:space="preserve">Количество мониторингов, ед.</t>
  </si>
  <si>
    <t xml:space="preserve">Фактическое участие УМВД России по Томской области и администрации Города Томска в мониторинге</t>
  </si>
  <si>
    <t>1.1.6.</t>
  </si>
  <si>
    <t xml:space="preserve">Мероприятие 1.6. Организация рабочих встреч с лидерами национальных диаспор, общин, землячеств, в целях предупреждения возможных межнациональных конфликтов, экстремистских проявлений, оказания содействия нормализации межэтнических отношений.</t>
  </si>
  <si>
    <t xml:space="preserve">Количество мероприятий, шт.</t>
  </si>
  <si>
    <t>1.1.7.</t>
  </si>
  <si>
    <t xml:space="preserve">Мероприятие 1.7. Проведение в образовательных учреждениях профилактических мероприятий по разъяснению уголовной и административной ответственности граждан за нарушение требований законодательства о противодействии терроризму и экстремизму.</t>
  </si>
  <si>
    <t xml:space="preserve">Отчетность ДО,
УК,
УФКиС
</t>
  </si>
  <si>
    <t xml:space="preserve">ДО,
УК,
УФКиС</t>
  </si>
  <si>
    <t>1.1.8.</t>
  </si>
  <si>
    <t xml:space="preserve">Мероприятие 1.8. Проведение ежегодных мероприятий, направленных на предупреждение экстремистской деятельности, в том числе по мотивам межнациональной и межконфессиональной вражды, со стороны общественных объединений и молодежных структур радикальной направленности, националистических организаций, неформальных молодежных группирований, религиозных организаций деструктивного толка и их отдельных представителей.</t>
  </si>
  <si>
    <t xml:space="preserve">Информация
УИПиОС, КОБ
</t>
  </si>
  <si>
    <t xml:space="preserve">УИПиОС, КОБ </t>
  </si>
  <si>
    <t>1.1.9.</t>
  </si>
  <si>
    <t xml:space="preserve"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видеонаблюдения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оповещения и управления эвакуацией (далее - СОУЭ),                                                                                                            - систем контроля доступа                                                                                                                              - обеспечение охраны объектов.</t>
  </si>
  <si>
    <t xml:space="preserve">Количество учреждений, где требуется установка  системы видеонаблюдения, СОУЭ, систем контроля доступа, обеспечение охраны объектов, ед.</t>
  </si>
  <si>
    <t xml:space="preserve">23                            0                                       0</t>
  </si>
  <si>
    <t xml:space="preserve">2                                              0                                           0</t>
  </si>
  <si>
    <t xml:space="preserve">2                                                                                        21                                           0</t>
  </si>
  <si>
    <t xml:space="preserve">0                                                                                        18                                           0</t>
  </si>
  <si>
    <t xml:space="preserve">0                                                                                        1                                           0</t>
  </si>
  <si>
    <t xml:space="preserve">0                                                                                        15                                           0</t>
  </si>
  <si>
    <t xml:space="preserve">0                                                                                       0                                           0</t>
  </si>
  <si>
    <t xml:space="preserve">0                                                                                        12                                           0</t>
  </si>
  <si>
    <t xml:space="preserve">0                                                                                        9                                           0</t>
  </si>
  <si>
    <t xml:space="preserve">0                                                                                       6                                           0</t>
  </si>
  <si>
    <t xml:space="preserve">0                                                                                       3                                           0</t>
  </si>
  <si>
    <t xml:space="preserve">Показатель введён с 01.01.2020 года</t>
  </si>
  <si>
    <t>1.1.10.</t>
  </si>
  <si>
    <t xml:space="preserve">Мероприятие 1.10.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учреждениях.                                                                    </t>
  </si>
  <si>
    <t xml:space="preserve">Количество учреждений, где установлена система контроля доступа, ед.</t>
  </si>
  <si>
    <t>1.1.11.</t>
  </si>
  <si>
    <r>
      <t xml:space="preserve">Мероприятие 1.11.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образования.</t>
    </r>
    <r>
      <rPr>
        <b/>
        <sz val="10"/>
        <color indexed="64"/>
        <rFont val="Times New Roman"/>
      </rPr>
      <t xml:space="preserve">   </t>
    </r>
    <r>
      <rPr>
        <sz val="10"/>
        <color indexed="64"/>
        <rFont val="Times New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</si>
  <si>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Приложение 13 к постановлению
администрации Города Томска
от 27.03.2023 № 227</t>
  </si>
  <si>
    <t xml:space="preserve">Приложение 2 к подпрограмме</t>
  </si>
  <si>
    <t xml:space="preserve">ПЕРЕЧЕНЬ МЕРОПРИЯТИЙ И РЕСУРСНОЕ ОБЕСПЕЧЕНИЕ ПОДПРОГРАММЫ</t>
  </si>
  <si>
    <t xml:space="preserve">Таблица 2</t>
  </si>
  <si>
    <t xml:space="preserve">Наименования целей, задач, ведомственных целевых программ, мероприятий подпрограммы</t>
  </si>
  <si>
    <t xml:space="preserve">Код бюджетной классификации (КЦСР, КВР)</t>
  </si>
  <si>
    <t xml:space="preserve">Уровень приоритетности мероприятий</t>
  </si>
  <si>
    <t xml:space="preserve">Критерий уровня приоритетности мероприятий</t>
  </si>
  <si>
    <t xml:space="preserve">Срок исполнения</t>
  </si>
  <si>
    <t xml:space="preserve">Объем финансирования                    (тыс. руб.)</t>
  </si>
  <si>
    <t xml:space="preserve">В том числе за счет средств</t>
  </si>
  <si>
    <t xml:space="preserve">Ответственный исполнитель, соисполнители, участники</t>
  </si>
  <si>
    <t xml:space="preserve">местного бюджета</t>
  </si>
  <si>
    <t xml:space="preserve">федерального бюджета</t>
  </si>
  <si>
    <t xml:space="preserve">областного бюджета</t>
  </si>
  <si>
    <t xml:space="preserve">внебюджетных источников</t>
  </si>
  <si>
    <t>потребность</t>
  </si>
  <si>
    <t>утверждено</t>
  </si>
  <si>
    <t xml:space="preserve">Цель подпрограммы: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</t>
  </si>
  <si>
    <t xml:space="preserve">Основное мероприятие: «Организация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деятельности»</t>
  </si>
  <si>
    <t>всего</t>
  </si>
  <si>
    <t xml:space="preserve">Задача 1 подпрограммы: 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</t>
  </si>
  <si>
    <t xml:space="preserve">1530199990                244
</t>
  </si>
  <si>
    <t>II</t>
  </si>
  <si>
    <t>Г</t>
  </si>
  <si>
    <t xml:space="preserve">УИПиОС
КОБ</t>
  </si>
  <si>
    <t xml:space="preserve">в т.ч. прочая закупка товаров, работ и услуг для муниципальных нужд (прочие работы, услуги).</t>
  </si>
  <si>
    <t xml:space="preserve">1530199990               244
</t>
  </si>
  <si>
    <t>I</t>
  </si>
  <si>
    <t>Е</t>
  </si>
  <si>
    <t xml:space="preserve">УИПиОС, КОБ</t>
  </si>
  <si>
    <t xml:space="preserve">ДО
УК
УФКиС</t>
  </si>
  <si>
    <t xml:space="preserve"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видеонаблюдения
- систем оповещения и управления эвакуацией (далее - СОУЭ),
- систем контроля доступа
- обеспечение охраны объектов.</t>
  </si>
  <si>
    <t xml:space="preserve">1530199990                                              244
</t>
  </si>
  <si>
    <t xml:space="preserve">КОБ                                                       Администрация
Ленинского района
Города Томска</t>
  </si>
  <si>
    <r>
      <t xml:space="preserve">Мероприятие 1.10. Проведение мероприятий по обеспечению выполнения требования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учреждениях, в т.ч.:
</t>
    </r>
    <r>
      <rPr>
        <b/>
        <sz val="9"/>
        <color indexed="64"/>
        <rFont val="Times New Roman"/>
      </rPr>
      <t xml:space="preserve">2021 г. – 8 ед.:</t>
    </r>
    <r>
      <rPr>
        <sz val="9"/>
        <color indexed="64"/>
        <rFont val="Times New Roman"/>
      </rPr>
      <t xml:space="preserve">
МАОУ СОШ № 4 им. И.С. Черных г. Томска по адресу: г. Томск, ул. Лебедева, 6
МАОУ гимназия № 6 г. Томска по адресу: г. Томск, ул. Герцена, 7
МАОУ лицей № 7 г. Томска по адресу: г. Томск, ул. Интернационалистов, 12
МАОУ СОШ № 12 г. Томска по адресу: г. Томск,  пер. Юрточный,  8а
МАОУ гимназия № 13 г. Томска по адресу: г. Томск, ул. Сергея Лазо,  26/1
МАОУ гимназия № 26 г. Томска по адресу: г. Томск,  ул. Беринга,  4
МАОУ СОШ № 40 г. Томска по адресу: г. Томск, ул. Никитина,  26
МБОУ СОШ № 49 г.Томска по адресу: г. Томск, ул. Мокрушина, 10
</t>
    </r>
    <r>
      <rPr>
        <b/>
        <sz val="9"/>
        <color indexed="64"/>
        <rFont val="Times New Roman"/>
      </rPr>
      <t xml:space="preserve">2022 г. – 8 ед.:</t>
    </r>
    <r>
      <rPr>
        <sz val="9"/>
        <color indexed="64"/>
        <rFont val="Times New Roman"/>
      </rPr>
      <t xml:space="preserve">
МАОУ СОШ № 4 им. И.С. Черных г. Томска по адресу: г. Томск, ул. Лебедева, 6
МАОУ гимназия № 6 г. Томска по адресу: г. Томск, ул. Герцена, 7
МАОУ лицей № 7 г. Томска по адресу: г. Томск, ул. Интернационалистов, 12
МАОУ СОШ № 12 г. Томска по адресу: г. Томск,  пер. Юрточный,  8а
МАОУ гимназия № 13 г. Томска по адресу: г. Томск, ул. Сергея Лазо,  26/1
МАОУ гимназия № 26 г. Томска по адресу: г. Томск,  ул. Беринга,  4
МАОУ СОШ № 40 г. Томска по адресу: г. Томск, ул. Никитина,  26
МБОУ СОШ № 49 г.Томска по адресу: г. Томск, ул. Мокрушина, 10</t>
    </r>
  </si>
  <si>
    <t xml:space="preserve">1530199990 
622</t>
  </si>
  <si>
    <t xml:space="preserve">из них субсидии бюджетным учреждениям на реализацию муниципальных программ:</t>
  </si>
  <si>
    <t xml:space="preserve">1530199990 
612</t>
  </si>
  <si>
    <t xml:space="preserve">из них субсидии автономным учреждениям на реализацию муниципальных программ:</t>
  </si>
  <si>
    <r>
      <t xml:space="preserve">Мероприятие 1.11.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образования, в т.ч.:                                               </t>
    </r>
    <r>
      <rPr>
        <b/>
        <sz val="10"/>
        <color indexed="64"/>
        <rFont val="Times New Roman"/>
      </rPr>
      <t xml:space="preserve">2021 г. - 1 ед.:                                                                                                                                                                 </t>
    </r>
    <r>
      <rPr>
        <sz val="10"/>
        <color indexed="64"/>
        <rFont val="Times New Roman"/>
      </rPr>
      <t xml:space="preserve"> 
МАОУ ДО ДТДиМ по адресу: г. Томск, ул. Вершинина, 17
</t>
    </r>
    <r>
      <rPr>
        <b/>
        <sz val="10"/>
        <color indexed="64"/>
        <rFont val="Times New Roman"/>
      </rPr>
      <t xml:space="preserve">2022 г. - 1 ед.:     </t>
    </r>
    <r>
      <rPr>
        <sz val="10"/>
        <color indexed="64"/>
        <rFont val="Times New Roman"/>
      </rPr>
      <t xml:space="preserve">                                                                                                                                                             
МАОУ ДО ДТДиМ по адресу: г. Томск, ул. Вершинина, 17</t>
    </r>
  </si>
  <si>
    <t xml:space="preserve">Итого по задаче 1</t>
  </si>
  <si>
    <t xml:space="preserve">ВСЕГО ПО ПОДПРОГРАММЕ</t>
  </si>
  <si>
    <t xml:space="preserve">Управление информационной политики и общественных связей администрации Города Томска.</t>
  </si>
  <si>
    <t xml:space="preserve">Администрация Кировского района Города Томска.</t>
  </si>
  <si>
    <t xml:space="preserve">Администрация Ленинского района Города Томска.</t>
  </si>
  <si>
    <t xml:space="preserve">Администрации Октябрьского района Города Томска.</t>
  </si>
  <si>
    <t xml:space="preserve">Администрация Советского района Города Томска.</t>
  </si>
  <si>
    <t xml:space="preserve">Департамент образования администрации Города Томска.</t>
  </si>
  <si>
    <t xml:space="preserve">Администрация Города Томска (обеспечение антитеррористической безопасности административных и подведомственных учреждений).</t>
  </si>
  <si>
    <t xml:space="preserve">Проверка по ГРБСам</t>
  </si>
  <si>
    <t xml:space="preserve">Приложение 14 к постановлению
администрации Города Томска
от 27.03.2023 № 227</t>
  </si>
  <si>
    <t xml:space="preserve">Приложение 3 к подпрограмме</t>
  </si>
  <si>
    <t xml:space="preserve">ЭКОНОМИЧЕСКИЙ РАСЧЕТ РАСХОДОВ НА ИСПОЛНЕНИЕ МЕРОПРИЯТИЙ ПОДПРОГРАММЫ</t>
  </si>
  <si>
    <t xml:space="preserve">Таблица 3</t>
  </si>
  <si>
    <t xml:space="preserve">Подпрограммные мероприятия</t>
  </si>
  <si>
    <t xml:space="preserve">Ед. изм.</t>
  </si>
  <si>
    <t xml:space="preserve">Объем в натуральных показателях</t>
  </si>
  <si>
    <t xml:space="preserve">Стоимость единицы натурального показателя, тыс. рублей</t>
  </si>
  <si>
    <t xml:space="preserve">Плановая потребность в средствах, тыс. рублей</t>
  </si>
  <si>
    <t xml:space="preserve">Монтаж пунктов управления КСЭОН.</t>
  </si>
  <si>
    <t>шт.</t>
  </si>
  <si>
    <t xml:space="preserve">Оборудование радиотрансляционных узлов на базе общеобразовательных учреждений и учреждений здравоохранения.</t>
  </si>
  <si>
    <t xml:space="preserve">Монтаж оборудования системы контроля уровня воды.</t>
  </si>
  <si>
    <t xml:space="preserve">Монтаж оборудования сопряжения с системами мониторинга потенциально-опасных объектов.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</si>
</sst>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5">
    <font>
      <name val="Calibri"/>
      <color theme="1"/>
      <sz val="11.000000"/>
      <scheme val="minor"/>
    </font>
    <font>
      <name val="Calibri"/>
      <color theme="1"/>
      <sz val="10.000000"/>
      <scheme val="minor"/>
    </font>
    <font>
      <name val="Times New Roman"/>
      <color indexed="64"/>
      <sz val="10.000000"/>
    </font>
    <font>
      <name val="Times New Roman"/>
      <color theme="1"/>
      <sz val="12.000000"/>
    </font>
    <font>
      <name val="Times New Roman"/>
      <b/>
      <color indexed="64"/>
      <sz val="14.000000"/>
    </font>
    <font>
      <name val="Times New Roman"/>
      <color indexed="64"/>
      <sz val="12.000000"/>
    </font>
    <font>
      <name val="Times New Roman"/>
      <b/>
      <i/>
      <color indexed="64"/>
      <sz val="10.000000"/>
    </font>
    <font>
      <name val="Times New Roman"/>
      <i/>
      <color indexed="64"/>
      <sz val="10.000000"/>
    </font>
    <font>
      <name val="Times New Roman"/>
      <b/>
      <color indexed="64"/>
      <sz val="10.000000"/>
    </font>
    <font>
      <name val="Times New Roman"/>
      <sz val="12.000000"/>
    </font>
    <font>
      <name val="Times New Roman"/>
      <color indexed="64"/>
      <sz val="9.000000"/>
    </font>
    <font>
      <name val="Times New Roman"/>
      <sz val="10.000000"/>
    </font>
    <font>
      <name val="Times New Roman"/>
      <color indexed="64"/>
      <sz val="11.000000"/>
    </font>
    <font>
      <name val="Times New Roman"/>
      <color theme="1"/>
      <sz val="10.000000"/>
    </font>
    <font>
      <name val="Times New Roman"/>
      <b/>
      <color indexed="64"/>
      <sz val="12.000000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fontId="0" fillId="0" borderId="0" numFmtId="0" applyNumberFormat="1" applyFont="1" applyFill="1" applyBorder="1"/>
  </cellStyleXfs>
  <cellXfs count="239">
    <xf fontId="0" fillId="0" borderId="0" numFmtId="0" xfId="0"/>
    <xf fontId="1" fillId="0" borderId="0" numFmtId="0" xfId="0" applyFont="1"/>
    <xf fontId="2" fillId="0" borderId="0" numFmtId="0" xfId="0" applyFont="1"/>
    <xf fontId="3" fillId="0" borderId="0" numFmtId="0" xfId="0" applyFont="1"/>
    <xf fontId="4" fillId="0" borderId="0" numFmtId="0" xfId="0" applyFont="1" applyAlignment="1">
      <alignment horizontal="center" wrapText="1"/>
    </xf>
    <xf fontId="2" fillId="0" borderId="0" numFmtId="0" xfId="0" applyFont="1" applyAlignment="1">
      <alignment horizontal="center"/>
    </xf>
    <xf fontId="5" fillId="0" borderId="0" numFmtId="0" xfId="0" applyFont="1" applyAlignment="1">
      <alignment horizontal="center"/>
    </xf>
    <xf fontId="2" fillId="2" borderId="1" numFmtId="0" xfId="0" applyFont="1" applyFill="1" applyBorder="1" applyAlignment="1">
      <alignment vertical="top" wrapText="1"/>
    </xf>
    <xf fontId="2" fillId="2" borderId="2" numFmtId="0" xfId="0" applyFont="1" applyFill="1" applyBorder="1" applyAlignment="1">
      <alignment vertical="top" wrapText="1"/>
    </xf>
    <xf fontId="2" fillId="2" borderId="3" numFmtId="0" xfId="0" applyFont="1" applyFill="1" applyBorder="1" applyAlignment="1">
      <alignment vertical="top" wrapText="1"/>
    </xf>
    <xf fontId="2" fillId="2" borderId="1" numFmtId="0" xfId="0" applyFont="1" applyFill="1" applyBorder="1" applyAlignment="1">
      <alignment horizontal="left" vertical="top" wrapText="1"/>
    </xf>
    <xf fontId="2" fillId="2" borderId="2" numFmtId="0" xfId="0" applyFont="1" applyFill="1" applyBorder="1" applyAlignment="1">
      <alignment horizontal="left" vertical="top" wrapText="1"/>
    </xf>
    <xf fontId="2" fillId="2" borderId="3" numFmtId="0" xfId="0" applyFont="1" applyFill="1" applyBorder="1" applyAlignment="1">
      <alignment horizontal="left" vertical="top" wrapText="1"/>
    </xf>
    <xf fontId="2" fillId="2" borderId="4" numFmtId="0" xfId="0" applyFont="1" applyFill="1" applyBorder="1" applyAlignment="1">
      <alignment vertical="top" wrapText="1"/>
    </xf>
    <xf fontId="2" fillId="2" borderId="5" numFmtId="0" xfId="0" applyFont="1" applyFill="1" applyBorder="1" applyAlignment="1">
      <alignment vertical="top" wrapText="1"/>
    </xf>
    <xf fontId="2" fillId="2" borderId="6" numFmtId="0" xfId="0" applyFont="1" applyFill="1" applyBorder="1" applyAlignment="1">
      <alignment vertical="top" wrapText="1"/>
    </xf>
    <xf fontId="2" fillId="2" borderId="4" numFmtId="0" xfId="0" applyFont="1" applyFill="1" applyBorder="1" applyAlignment="1">
      <alignment horizontal="left" vertical="top" wrapText="1"/>
    </xf>
    <xf fontId="2" fillId="2" borderId="5" numFmtId="0" xfId="0" applyFont="1" applyFill="1" applyBorder="1" applyAlignment="1">
      <alignment horizontal="left" vertical="top" wrapText="1"/>
    </xf>
    <xf fontId="2" fillId="2" borderId="6" numFmtId="0" xfId="0" applyFont="1" applyFill="1" applyBorder="1" applyAlignment="1">
      <alignment horizontal="left" vertical="top" wrapText="1"/>
    </xf>
    <xf fontId="2" fillId="2" borderId="7" numFmtId="0" xfId="0" applyFont="1" applyFill="1" applyBorder="1" applyAlignment="1">
      <alignment vertical="top" wrapText="1"/>
    </xf>
    <xf fontId="2" fillId="2" borderId="8" numFmtId="0" xfId="0" applyFont="1" applyFill="1" applyBorder="1" applyAlignment="1">
      <alignment vertical="top" wrapText="1"/>
    </xf>
    <xf fontId="2" fillId="2" borderId="9" numFmtId="0" xfId="0" applyFont="1" applyFill="1" applyBorder="1" applyAlignment="1">
      <alignment vertical="top" wrapText="1"/>
    </xf>
    <xf fontId="2" fillId="2" borderId="10" numFmtId="0" xfId="0" applyFont="1" applyFill="1" applyBorder="1" applyAlignment="1">
      <alignment horizontal="left" vertical="top" wrapText="1"/>
    </xf>
    <xf fontId="2" fillId="2" borderId="0" numFmtId="0" xfId="0" applyFont="1" applyFill="1" applyAlignment="1">
      <alignment horizontal="left" vertical="top" wrapText="1"/>
    </xf>
    <xf fontId="2" fillId="2" borderId="11" numFmtId="0" xfId="0" applyFont="1" applyFill="1" applyBorder="1" applyAlignment="1">
      <alignment horizontal="left" vertical="top" wrapText="1"/>
    </xf>
    <xf fontId="2" fillId="0" borderId="0" numFmtId="0" xfId="0" applyFont="1" applyAlignment="1">
      <alignment horizontal="left" vertical="top"/>
    </xf>
    <xf fontId="2" fillId="2" borderId="12" numFmtId="0" xfId="0" applyFont="1" applyFill="1" applyBorder="1" applyAlignment="1">
      <alignment horizontal="center" vertical="center" wrapText="1"/>
    </xf>
    <xf fontId="2" fillId="2" borderId="13" numFmtId="0" xfId="0" applyFont="1" applyFill="1" applyBorder="1" applyAlignment="1">
      <alignment horizontal="center" vertical="center" wrapText="1"/>
    </xf>
    <xf fontId="2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2" borderId="7" numFmtId="0" xfId="0" applyFont="1" applyFill="1" applyBorder="1" applyAlignment="1">
      <alignment horizontal="left" vertical="top" wrapText="1"/>
    </xf>
    <xf fontId="2" fillId="2" borderId="8" numFmtId="0" xfId="0" applyFont="1" applyFill="1" applyBorder="1" applyAlignment="1">
      <alignment horizontal="left" vertical="top" wrapText="1"/>
    </xf>
    <xf fontId="2" fillId="2" borderId="9" numFmtId="0" xfId="0" applyFont="1" applyFill="1" applyBorder="1" applyAlignment="1">
      <alignment horizontal="left" vertical="top" wrapText="1"/>
    </xf>
    <xf fontId="2" fillId="2" borderId="15" numFmtId="0" xfId="0" applyFont="1" applyFill="1" applyBorder="1" applyAlignment="1">
      <alignment horizontal="center" vertical="center" wrapText="1"/>
    </xf>
    <xf fontId="2" fillId="2" borderId="16" numFmtId="0" xfId="0" applyFont="1" applyFill="1" applyBorder="1" applyAlignment="1">
      <alignment horizontal="center" textRotation="90" vertical="center" wrapText="1"/>
    </xf>
    <xf fontId="2" fillId="2" borderId="17" numFmtId="0" xfId="0" applyFont="1" applyFill="1" applyBorder="1" applyAlignment="1">
      <alignment horizontal="center" textRotation="90" vertical="center" wrapText="1"/>
    </xf>
    <xf fontId="6" fillId="2" borderId="1" numFmtId="0" xfId="0" applyFont="1" applyFill="1" applyBorder="1" applyAlignment="1">
      <alignment horizontal="left" vertical="top" wrapText="1"/>
    </xf>
    <xf fontId="6" fillId="2" borderId="2" numFmtId="0" xfId="0" applyFont="1" applyFill="1" applyBorder="1" applyAlignment="1">
      <alignment horizontal="left" vertical="top" wrapText="1"/>
    </xf>
    <xf fontId="6" fillId="2" borderId="0" numFmtId="0" xfId="0" applyFont="1" applyFill="1" applyAlignment="1">
      <alignment horizontal="left" vertical="top" wrapText="1"/>
    </xf>
    <xf fontId="6" fillId="2" borderId="11" numFmtId="0" xfId="0" applyFont="1" applyFill="1" applyBorder="1" applyAlignment="1">
      <alignment horizontal="left" vertical="top" wrapText="1"/>
    </xf>
    <xf fontId="7" fillId="0" borderId="7" numFmtId="0" xfId="0" applyFont="1" applyBorder="1" applyAlignment="1">
      <alignment horizontal="left" vertical="top" wrapText="1"/>
    </xf>
    <xf fontId="7" fillId="0" borderId="8" numFmtId="0" xfId="0" applyFont="1" applyBorder="1" applyAlignment="1">
      <alignment horizontal="left" vertical="top" wrapText="1"/>
    </xf>
    <xf fontId="2" fillId="0" borderId="18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horizontal="center" vertical="center" wrapText="1"/>
    </xf>
    <xf fontId="6" fillId="0" borderId="1" numFmtId="0" xfId="0" applyFont="1" applyBorder="1" applyAlignment="1">
      <alignment horizontal="left" vertical="top" wrapText="1"/>
    </xf>
    <xf fontId="6" fillId="0" borderId="2" numFmtId="0" xfId="0" applyFont="1" applyBorder="1" applyAlignment="1">
      <alignment horizontal="left" vertical="top" wrapText="1"/>
    </xf>
    <xf fontId="6" fillId="0" borderId="5" numFmtId="0" xfId="0" applyFont="1" applyBorder="1" applyAlignment="1">
      <alignment horizontal="left" vertical="top" wrapText="1"/>
    </xf>
    <xf fontId="6" fillId="0" borderId="6" numFmtId="0" xfId="0" applyFont="1" applyBorder="1" applyAlignment="1">
      <alignment horizontal="left" vertical="top" wrapText="1"/>
    </xf>
    <xf fontId="7" fillId="0" borderId="1" numFmtId="0" xfId="0" applyFont="1" applyBorder="1" applyAlignment="1">
      <alignment vertical="top" wrapText="1"/>
    </xf>
    <xf fontId="7" fillId="0" borderId="2" numFmtId="0" xfId="0" applyFont="1" applyBorder="1" applyAlignment="1">
      <alignment vertical="top" wrapText="1"/>
    </xf>
    <xf fontId="2" fillId="0" borderId="19" numFmtId="0" xfId="0" applyFont="1" applyBorder="1" applyAlignment="1">
      <alignment horizontal="center" vertical="center" wrapText="1"/>
    </xf>
    <xf fontId="7" fillId="0" borderId="1" numFmtId="0" xfId="0" applyFont="1" applyBorder="1" applyAlignment="1">
      <alignment horizontal="left" vertical="top" wrapText="1"/>
    </xf>
    <xf fontId="7" fillId="0" borderId="2" numFmtId="0" xfId="0" applyFont="1" applyBorder="1" applyAlignment="1">
      <alignment horizontal="left" vertical="top" wrapText="1"/>
    </xf>
    <xf fontId="7" fillId="0" borderId="3" numFmtId="0" xfId="0" applyFont="1" applyBorder="1" applyAlignment="1">
      <alignment horizontal="left" vertical="top" wrapText="1"/>
    </xf>
    <xf fontId="2" fillId="0" borderId="19" numFmtId="0" xfId="0" applyFont="1" applyBorder="1" applyAlignment="1">
      <alignment horizontal="center" vertical="top" wrapText="1"/>
    </xf>
    <xf fontId="2" fillId="2" borderId="19" numFmtId="0" xfId="0" applyFont="1" applyFill="1" applyBorder="1" applyAlignment="1">
      <alignment horizontal="center" vertical="top" wrapText="1"/>
    </xf>
    <xf fontId="2" fillId="2" borderId="1" numFmtId="0" xfId="0" applyFont="1" applyFill="1" applyBorder="1" applyAlignment="1">
      <alignment horizontal="center" vertical="top" wrapText="1"/>
    </xf>
    <xf fontId="2" fillId="2" borderId="3" numFmtId="0" xfId="0" applyFont="1" applyFill="1" applyBorder="1" applyAlignment="1">
      <alignment horizontal="center" vertical="top" wrapText="1"/>
    </xf>
    <xf fontId="2" fillId="2" borderId="2" numFmtId="0" xfId="0" applyFont="1" applyFill="1" applyBorder="1" applyAlignment="1">
      <alignment horizontal="center" vertical="top" wrapText="1"/>
    </xf>
    <xf fontId="2" fillId="2" borderId="20" numFmtId="0" xfId="0" applyFont="1" applyFill="1" applyBorder="1" applyAlignment="1">
      <alignment horizontal="center" vertical="top" wrapText="1"/>
    </xf>
    <xf fontId="2" fillId="2" borderId="18" numFmtId="0" xfId="0" applyFont="1" applyFill="1" applyBorder="1" applyAlignment="1">
      <alignment horizontal="center" textRotation="90" vertical="center" wrapText="1"/>
    </xf>
    <xf fontId="2" fillId="2" borderId="1" numFmtId="0" xfId="0" applyFont="1" applyFill="1" applyBorder="1" applyAlignment="1">
      <alignment horizontal="center" textRotation="90" vertical="center" wrapText="1"/>
    </xf>
    <xf fontId="2" fillId="2" borderId="3" numFmtId="0" xfId="0" applyFont="1" applyFill="1" applyBorder="1" applyAlignment="1">
      <alignment horizontal="center" textRotation="90" vertical="center" wrapText="1"/>
    </xf>
    <xf fontId="2" fillId="2" borderId="4" numFmtId="0" xfId="0" applyFont="1" applyFill="1" applyBorder="1" applyAlignment="1">
      <alignment horizontal="center" textRotation="90" vertical="center" wrapText="1"/>
    </xf>
    <xf fontId="2" fillId="2" borderId="6" numFmtId="0" xfId="0" applyFont="1" applyFill="1" applyBorder="1" applyAlignment="1">
      <alignment horizontal="center" textRotation="90" vertical="center" wrapText="1"/>
    </xf>
    <xf fontId="2" fillId="2" borderId="18" numFmtId="0" xfId="0" applyFont="1" applyFill="1" applyBorder="1" applyAlignment="1">
      <alignment horizontal="center" vertical="top" wrapText="1"/>
    </xf>
    <xf fontId="2" fillId="0" borderId="18" numFmtId="160" xfId="0" applyNumberFormat="1" applyFont="1" applyBorder="1" applyAlignment="1">
      <alignment vertical="top" wrapText="1"/>
    </xf>
    <xf fontId="2" fillId="0" borderId="8" numFmtId="160" xfId="0" applyNumberFormat="1" applyFont="1" applyBorder="1" applyAlignment="1">
      <alignment vertical="top" wrapText="1"/>
    </xf>
    <xf fontId="2" fillId="0" borderId="7" numFmtId="160" xfId="0" applyNumberFormat="1" applyFont="1" applyBorder="1"/>
    <xf fontId="2" fillId="0" borderId="1" numFmtId="160" xfId="0" applyNumberFormat="1" applyFont="1" applyBorder="1"/>
    <xf fontId="2" fillId="2" borderId="1" numFmtId="160" xfId="0" applyNumberFormat="1" applyFont="1" applyFill="1" applyBorder="1" applyAlignment="1">
      <alignment horizontal="center" vertical="top" wrapText="1"/>
    </xf>
    <xf fontId="2" fillId="2" borderId="3" numFmtId="160" xfId="0" applyNumberFormat="1" applyFont="1" applyFill="1" applyBorder="1" applyAlignment="1">
      <alignment horizontal="center" vertical="top" wrapText="1"/>
    </xf>
    <xf fontId="2" fillId="2" borderId="1" numFmtId="160" xfId="0" applyNumberFormat="1" applyFont="1" applyFill="1" applyBorder="1" applyAlignment="1">
      <alignment vertical="top" wrapText="1"/>
    </xf>
    <xf fontId="2" fillId="2" borderId="2" numFmtId="160" xfId="0" applyNumberFormat="1" applyFont="1" applyFill="1" applyBorder="1" applyAlignment="1">
      <alignment vertical="top" wrapText="1"/>
    </xf>
    <xf fontId="2" fillId="0" borderId="3" numFmtId="160" xfId="0" applyNumberFormat="1" applyFont="1" applyBorder="1" applyAlignment="1">
      <alignment vertical="top" wrapText="1"/>
    </xf>
    <xf fontId="2" fillId="0" borderId="4" numFmtId="160" xfId="0" applyNumberFormat="1" applyFont="1" applyBorder="1"/>
    <xf fontId="2" fillId="0" borderId="6" numFmtId="160" xfId="0" applyNumberFormat="1" applyFont="1" applyBorder="1" applyAlignment="1">
      <alignment vertical="top" wrapText="1"/>
    </xf>
    <xf fontId="2" fillId="0" borderId="1" numFmtId="0" xfId="0" applyFont="1" applyBorder="1"/>
    <xf fontId="2" fillId="0" borderId="3" numFmtId="0" xfId="0" applyFont="1" applyBorder="1"/>
    <xf fontId="2" fillId="0" borderId="20" numFmtId="160" xfId="0" applyNumberFormat="1" applyFont="1" applyBorder="1" applyAlignment="1">
      <alignment vertical="top" wrapText="1"/>
    </xf>
    <xf fontId="2" fillId="2" borderId="1" numFmtId="160" xfId="0" applyNumberFormat="1" applyFont="1" applyFill="1" applyBorder="1" applyAlignment="1">
      <alignment horizontal="left" vertical="top" wrapText="1"/>
    </xf>
    <xf fontId="2" fillId="2" borderId="3" numFmtId="160" xfId="0" applyNumberFormat="1" applyFont="1" applyFill="1" applyBorder="1" applyAlignment="1">
      <alignment horizontal="left" vertical="top" wrapText="1"/>
    </xf>
    <xf fontId="2" fillId="2" borderId="18" numFmtId="160" xfId="0" applyNumberFormat="1" applyFont="1" applyFill="1" applyBorder="1" applyAlignment="1">
      <alignment horizontal="left" vertical="top" wrapText="1"/>
    </xf>
    <xf fontId="2" fillId="0" borderId="18" numFmtId="0" xfId="0" applyFont="1" applyBorder="1"/>
    <xf fontId="2" fillId="0" borderId="10" numFmtId="160" xfId="0" applyNumberFormat="1" applyFont="1" applyBorder="1"/>
    <xf fontId="2" fillId="0" borderId="11" numFmtId="160" xfId="0" applyNumberFormat="1" applyFont="1" applyBorder="1" applyAlignment="1">
      <alignment vertical="top" wrapText="1"/>
    </xf>
    <xf fontId="2" fillId="2" borderId="2" numFmtId="2" xfId="0" applyNumberFormat="1" applyFont="1" applyFill="1" applyBorder="1" applyAlignment="1">
      <alignment horizontal="center" vertical="top" wrapText="1"/>
    </xf>
    <xf fontId="2" fillId="2" borderId="3" numFmtId="2" xfId="0" applyNumberFormat="1" applyFont="1" applyFill="1" applyBorder="1" applyAlignment="1">
      <alignment horizontal="center" vertical="top" wrapText="1"/>
    </xf>
    <xf fontId="2" fillId="0" borderId="18" numFmtId="2" xfId="0" applyNumberFormat="1" applyFont="1" applyBorder="1"/>
    <xf fontId="8" fillId="0" borderId="20" numFmtId="160" xfId="0" applyNumberFormat="1" applyFont="1" applyBorder="1" applyAlignment="1">
      <alignment horizontal="right" vertical="center" wrapText="1"/>
    </xf>
    <xf fontId="8" fillId="0" borderId="8" numFmtId="160" xfId="0" applyNumberFormat="1" applyFont="1" applyBorder="1" applyAlignment="1">
      <alignment horizontal="right" vertical="center" wrapText="1"/>
    </xf>
    <xf fontId="8" fillId="0" borderId="3" numFmtId="160" xfId="0" applyNumberFormat="1" applyFont="1" applyBorder="1" applyAlignment="1">
      <alignment vertical="center" wrapText="1"/>
    </xf>
    <xf fontId="8" fillId="2" borderId="18" numFmtId="160" xfId="0" applyNumberFormat="1" applyFont="1" applyFill="1" applyBorder="1" applyAlignment="1">
      <alignment horizontal="left" vertical="top" wrapText="1"/>
    </xf>
    <xf fontId="8" fillId="2" borderId="1" numFmtId="160" xfId="0" applyNumberFormat="1" applyFont="1" applyFill="1" applyBorder="1" applyAlignment="1">
      <alignment horizontal="left" vertical="top" wrapText="1"/>
    </xf>
    <xf fontId="8" fillId="2" borderId="3" numFmtId="2" xfId="0" applyNumberFormat="1" applyFont="1" applyFill="1" applyBorder="1" applyAlignment="1">
      <alignment horizontal="left" vertical="top" wrapText="1"/>
    </xf>
    <xf fontId="8" fillId="2" borderId="18" numFmtId="2" xfId="0" applyNumberFormat="1" applyFont="1" applyFill="1" applyBorder="1" applyAlignment="1">
      <alignment horizontal="left" vertical="top" wrapText="1"/>
    </xf>
    <xf fontId="7" fillId="2" borderId="1" numFmtId="0" xfId="0" applyFont="1" applyFill="1" applyBorder="1" applyAlignment="1">
      <alignment horizontal="left" vertical="top" wrapText="1"/>
    </xf>
    <xf fontId="7" fillId="2" borderId="2" numFmtId="0" xfId="0" applyFont="1" applyFill="1" applyBorder="1" applyAlignment="1">
      <alignment horizontal="left" vertical="top" wrapText="1"/>
    </xf>
    <xf fontId="7" fillId="2" borderId="8" numFmtId="0" xfId="0" applyFont="1" applyFill="1" applyBorder="1" applyAlignment="1">
      <alignment horizontal="left" vertical="top" wrapText="1"/>
    </xf>
    <xf fontId="7" fillId="2" borderId="3" numFmtId="0" xfId="0" applyFont="1" applyFill="1" applyBorder="1" applyAlignment="1">
      <alignment horizontal="left" vertical="top" wrapText="1"/>
    </xf>
    <xf fontId="2" fillId="0" borderId="0" numFmtId="0" xfId="0" applyFont="1" applyAlignment="1">
      <alignment horizontal="center" vertical="center"/>
    </xf>
    <xf fontId="5" fillId="0" borderId="0" numFmtId="0" xfId="0" applyFont="1" applyAlignment="1">
      <alignment horizontal="left" wrapText="1"/>
    </xf>
    <xf fontId="9" fillId="0" borderId="0" numFmtId="0" xfId="0" applyFont="1" applyAlignment="1">
      <alignment horizontal="left"/>
    </xf>
    <xf fontId="4" fillId="0" borderId="0" numFmtId="0" xfId="0" applyFont="1" applyAlignment="1">
      <alignment horizontal="center"/>
    </xf>
    <xf fontId="5" fillId="0" borderId="0" numFmtId="0" xfId="0" applyFont="1" applyAlignment="1">
      <alignment horizontal="right"/>
    </xf>
    <xf fontId="2" fillId="0" borderId="19" numFmtId="0" xfId="0" applyFont="1" applyBorder="1" applyAlignment="1">
      <alignment vertical="top" wrapText="1"/>
    </xf>
    <xf fontId="10" fillId="0" borderId="19" numFmtId="0" xfId="0" applyFont="1" applyBorder="1" applyAlignment="1">
      <alignment horizontal="center" vertical="top" wrapText="1"/>
    </xf>
    <xf fontId="2" fillId="0" borderId="1" numFmtId="0" xfId="0" applyFont="1" applyBorder="1" applyAlignment="1">
      <alignment horizontal="center" vertical="top" wrapText="1"/>
    </xf>
    <xf fontId="2" fillId="0" borderId="2" numFmtId="0" xfId="0" applyFont="1" applyBorder="1" applyAlignment="1">
      <alignment horizontal="center" vertical="top" wrapText="1"/>
    </xf>
    <xf fontId="2" fillId="0" borderId="3" numFmtId="0" xfId="0" applyFont="1" applyBorder="1" applyAlignment="1">
      <alignment horizontal="center" vertical="top" wrapText="1"/>
    </xf>
    <xf fontId="2" fillId="0" borderId="21" numFmtId="0" xfId="0" applyFont="1" applyBorder="1" applyAlignment="1">
      <alignment horizontal="center" vertical="top" wrapText="1"/>
    </xf>
    <xf fontId="2" fillId="0" borderId="21" numFmtId="0" xfId="0" applyFont="1" applyBorder="1" applyAlignment="1">
      <alignment vertical="top" wrapText="1"/>
    </xf>
    <xf fontId="10" fillId="0" borderId="21" numFmtId="0" xfId="0" applyFont="1" applyBorder="1" applyAlignment="1">
      <alignment horizontal="center" vertical="top" wrapText="1"/>
    </xf>
    <xf fontId="2" fillId="0" borderId="20" numFmtId="0" xfId="0" applyFont="1" applyBorder="1" applyAlignment="1">
      <alignment horizontal="center" vertical="top" wrapText="1"/>
    </xf>
    <xf fontId="2" fillId="0" borderId="20" numFmtId="0" xfId="0" applyFont="1" applyBorder="1" applyAlignment="1">
      <alignment vertical="top" wrapText="1"/>
    </xf>
    <xf fontId="10" fillId="0" borderId="20" numFmtId="0" xfId="0" applyFont="1" applyBorder="1" applyAlignment="1">
      <alignment horizontal="center" vertical="top" wrapText="1"/>
    </xf>
    <xf fontId="2" fillId="0" borderId="9" numFmtId="0" xfId="0" applyFont="1" applyBorder="1" applyAlignment="1">
      <alignment horizontal="left" textRotation="90" vertical="center" wrapText="1"/>
    </xf>
    <xf fontId="2" fillId="0" borderId="20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top" wrapText="1"/>
    </xf>
    <xf fontId="2" fillId="0" borderId="19" numFmtId="0" xfId="0" applyFont="1" applyBorder="1" applyAlignment="1">
      <alignment horizontal="left" vertical="top" wrapText="1"/>
    </xf>
    <xf fontId="2" fillId="0" borderId="18" numFmtId="0" xfId="0" applyFont="1" applyBorder="1" applyAlignment="1">
      <alignment horizontal="justify" vertical="center" wrapText="1"/>
    </xf>
    <xf fontId="11" fillId="0" borderId="0" numFmtId="0" xfId="0" applyFont="1" applyAlignment="1">
      <alignment vertical="justify"/>
    </xf>
    <xf fontId="2" fillId="0" borderId="18" numFmtId="0" xfId="0" applyFont="1" applyBorder="1" applyAlignment="1">
      <alignment vertical="top" wrapText="1"/>
    </xf>
    <xf fontId="2" fillId="0" borderId="21" numFmtId="0" xfId="0" applyFont="1" applyBorder="1" applyAlignment="1">
      <alignment horizontal="center" vertical="center" wrapText="1"/>
    </xf>
    <xf fontId="2" fillId="0" borderId="21" numFmtId="0" xfId="0" applyFont="1" applyBorder="1" applyAlignment="1">
      <alignment horizontal="left" vertical="top" wrapText="1"/>
    </xf>
    <xf fontId="2" fillId="0" borderId="20" numFmtId="0" xfId="0" applyFont="1" applyBorder="1" applyAlignment="1">
      <alignment horizontal="justify" vertical="center" wrapText="1"/>
    </xf>
    <xf fontId="2" fillId="0" borderId="19" numFmtId="0" xfId="0" applyFont="1" applyBorder="1" applyAlignment="1">
      <alignment horizontal="left" vertical="center" wrapText="1"/>
    </xf>
    <xf fontId="2" fillId="0" borderId="21" numFmtId="0" xfId="0" applyFont="1" applyBorder="1" applyAlignment="1">
      <alignment horizontal="left" vertical="center" wrapText="1"/>
    </xf>
    <xf fontId="2" fillId="0" borderId="19" numFmtId="0" xfId="0" applyFont="1" applyBorder="1" applyAlignment="1">
      <alignment horizontal="justify" vertical="center" wrapText="1"/>
    </xf>
    <xf fontId="2" fillId="0" borderId="6" numFmtId="0" xfId="0" applyFont="1" applyBorder="1" applyAlignment="1">
      <alignment horizontal="center" vertical="center" wrapText="1"/>
    </xf>
    <xf fontId="2" fillId="0" borderId="20" numFmtId="0" xfId="0" applyFont="1" applyBorder="1" applyAlignment="1">
      <alignment horizontal="left" vertical="center" wrapText="1"/>
    </xf>
    <xf fontId="2" fillId="0" borderId="20" numFmtId="0" xfId="0" applyFont="1" applyBorder="1" applyAlignment="1">
      <alignment horizontal="left" vertical="top" wrapText="1"/>
    </xf>
    <xf fontId="12" fillId="0" borderId="1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3" numFmtId="0" xfId="0" applyFont="1" applyBorder="1" applyAlignment="1">
      <alignment horizontal="left" vertical="center" wrapText="1"/>
    </xf>
    <xf fontId="2" fillId="0" borderId="18" numFmtId="0" xfId="0" applyFont="1" applyBorder="1" applyAlignment="1">
      <alignment horizontal="left" vertical="top" wrapText="1"/>
    </xf>
    <xf fontId="2" fillId="0" borderId="3" numFmtId="0" xfId="0" applyFont="1" applyBorder="1" applyAlignment="1">
      <alignment horizontal="left" vertical="top" wrapText="1"/>
    </xf>
    <xf fontId="10" fillId="0" borderId="0" numFmtId="0" xfId="0" applyFont="1" applyAlignment="1">
      <alignment vertical="justify"/>
    </xf>
    <xf fontId="2" fillId="0" borderId="18" numFmtId="0" xfId="0" applyFont="1" applyBorder="1" applyAlignment="1">
      <alignment horizontal="left" vertical="center" wrapText="1"/>
    </xf>
    <xf fontId="2" fillId="0" borderId="19" numFmtId="0" xfId="0" applyFont="1" applyBorder="1" applyAlignment="1">
      <alignment horizontal="left" wrapText="1"/>
    </xf>
    <xf fontId="2" fillId="0" borderId="19" numFmtId="0" xfId="0" applyFont="1" applyBorder="1" applyAlignment="1">
      <alignment horizontal="center" wrapText="1"/>
    </xf>
    <xf fontId="2" fillId="0" borderId="20" numFmtId="0" xfId="0" applyFont="1" applyBorder="1" applyAlignment="1">
      <alignment horizontal="left" wrapText="1"/>
    </xf>
    <xf fontId="2" fillId="0" borderId="1" numFmtId="0" xfId="0" applyFont="1" applyBorder="1" applyAlignment="1">
      <alignment horizontal="left" wrapText="1"/>
    </xf>
    <xf fontId="2" fillId="0" borderId="2" numFmtId="0" xfId="0" applyFont="1" applyBorder="1" applyAlignment="1">
      <alignment horizontal="left" wrapText="1"/>
    </xf>
    <xf fontId="2" fillId="0" borderId="3" numFmtId="0" xfId="0" applyFont="1" applyBorder="1" applyAlignment="1">
      <alignment horizontal="left" wrapText="1"/>
    </xf>
    <xf fontId="2" fillId="0" borderId="6" numFmtId="0" xfId="0" applyFont="1" applyBorder="1" applyAlignment="1">
      <alignment horizontal="center" wrapText="1"/>
    </xf>
    <xf fontId="2" fillId="0" borderId="19" numFmtId="0" xfId="0" applyFont="1" applyBorder="1" applyAlignment="1">
      <alignment vertical="center" wrapText="1"/>
    </xf>
    <xf fontId="2" fillId="0" borderId="6" numFmtId="0" xfId="0" applyFont="1" applyBorder="1" applyAlignment="1">
      <alignment horizontal="left" vertical="top" wrapText="1"/>
    </xf>
    <xf fontId="2" fillId="0" borderId="2" numFmtId="0" xfId="0" applyFont="1" applyBorder="1"/>
    <xf fontId="2" fillId="0" borderId="18" numFmtId="0" xfId="0" applyFont="1" applyBorder="1" applyAlignment="1">
      <alignment vertical="center" wrapText="1"/>
    </xf>
    <xf fontId="13" fillId="0" borderId="0" numFmtId="0" xfId="0" applyFont="1"/>
    <xf fontId="13" fillId="0" borderId="0" numFmtId="0" xfId="0" applyFont="1" applyAlignment="1">
      <alignment wrapText="1"/>
    </xf>
    <xf fontId="5" fillId="0" borderId="0" numFmtId="0" xfId="0" applyFont="1" applyAlignment="1">
      <alignment wrapText="1"/>
    </xf>
    <xf fontId="9" fillId="0" borderId="0" numFmtId="0" xfId="0" applyFont="1"/>
    <xf fontId="14" fillId="0" borderId="0" numFmtId="0" xfId="0" applyFont="1" applyAlignment="1">
      <alignment horizontal="center"/>
    </xf>
    <xf fontId="13" fillId="0" borderId="0" numFmtId="0" xfId="0" applyFont="1" applyAlignment="1">
      <alignment horizontal="left"/>
    </xf>
    <xf fontId="5" fillId="0" borderId="8" numFmtId="0" xfId="0" applyFont="1" applyBorder="1" applyAlignment="1">
      <alignment horizontal="right"/>
    </xf>
    <xf fontId="2" fillId="0" borderId="4" numFmtId="0" xfId="0" applyFont="1" applyBorder="1" applyAlignment="1">
      <alignment horizontal="center" vertical="top" wrapText="1"/>
    </xf>
    <xf fontId="2" fillId="0" borderId="6" numFmtId="0" xfId="0" applyFont="1" applyBorder="1" applyAlignment="1">
      <alignment horizontal="center" vertical="top" wrapText="1"/>
    </xf>
    <xf fontId="2" fillId="0" borderId="10" numFmtId="0" xfId="0" applyFont="1" applyBorder="1" applyAlignment="1">
      <alignment horizontal="center" vertical="top" wrapText="1"/>
    </xf>
    <xf fontId="2" fillId="0" borderId="11" numFmtId="0" xfId="0" applyFont="1" applyBorder="1" applyAlignment="1">
      <alignment horizontal="center" vertical="top" wrapText="1"/>
    </xf>
    <xf fontId="2" fillId="0" borderId="7" numFmtId="0" xfId="0" applyFont="1" applyBorder="1" applyAlignment="1">
      <alignment horizontal="center" vertical="top" wrapText="1"/>
    </xf>
    <xf fontId="2" fillId="0" borderId="18" numFmtId="0" xfId="0" applyFont="1" applyBorder="1" applyAlignment="1">
      <alignment horizontal="center" vertical="top" wrapText="1"/>
    </xf>
    <xf fontId="13" fillId="0" borderId="0" numFmtId="0" xfId="0" applyFont="1" applyAlignment="1">
      <alignment horizontal="center" vertical="center"/>
    </xf>
    <xf fontId="2" fillId="0" borderId="9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horizontal="center" vertical="center" wrapText="1"/>
    </xf>
    <xf fontId="8" fillId="0" borderId="0" numFmtId="0" xfId="0" applyFont="1"/>
    <xf fontId="8" fillId="0" borderId="20" numFmtId="0" xfId="0" applyFont="1" applyBorder="1" applyAlignment="1">
      <alignment horizontal="center" vertical="top" wrapText="1"/>
    </xf>
    <xf fontId="8" fillId="0" borderId="1" numFmtId="0" xfId="0" applyFont="1" applyBorder="1" applyAlignment="1">
      <alignment vertical="top" wrapText="1"/>
    </xf>
    <xf fontId="8" fillId="0" borderId="2" numFmtId="0" xfId="0" applyFont="1" applyBorder="1" applyAlignment="1">
      <alignment vertical="top" wrapText="1"/>
    </xf>
    <xf fontId="8" fillId="0" borderId="3" numFmtId="0" xfId="0" applyFont="1" applyBorder="1" applyAlignment="1">
      <alignment vertical="top" wrapText="1"/>
    </xf>
    <xf fontId="8" fillId="0" borderId="19" numFmtId="0" xfId="0" applyFont="1" applyBorder="1" applyAlignment="1">
      <alignment horizontal="justify" vertical="top" wrapText="1"/>
    </xf>
    <xf fontId="8" fillId="0" borderId="9" numFmtId="0" xfId="0" applyFont="1" applyBorder="1" applyAlignment="1">
      <alignment horizontal="center" wrapText="1"/>
    </xf>
    <xf fontId="8" fillId="0" borderId="1" numFmtId="160" xfId="0" applyNumberFormat="1" applyFont="1" applyBorder="1"/>
    <xf fontId="8" fillId="0" borderId="21" numFmtId="0" xfId="0" applyFont="1" applyBorder="1" applyAlignment="1">
      <alignment horizontal="justify" vertical="top" wrapText="1"/>
    </xf>
    <xf fontId="2" fillId="0" borderId="9" numFmtId="0" xfId="0" applyFont="1" applyBorder="1" applyAlignment="1">
      <alignment horizontal="center" wrapText="1"/>
    </xf>
    <xf fontId="8" fillId="0" borderId="20" numFmtId="0" xfId="0" applyFont="1" applyBorder="1" applyAlignment="1">
      <alignment horizontal="justify" vertical="top" wrapText="1"/>
    </xf>
    <xf fontId="8" fillId="0" borderId="20" numFmtId="160" xfId="0" applyNumberFormat="1" applyFont="1" applyBorder="1" applyAlignment="1">
      <alignment horizontal="center" vertical="top" wrapText="1"/>
    </xf>
    <xf fontId="2" fillId="0" borderId="19" numFmtId="0" xfId="0" applyFont="1" applyBorder="1" applyAlignment="1">
      <alignment horizontal="justify" vertical="top" wrapText="1"/>
    </xf>
    <xf fontId="8" fillId="2" borderId="18" numFmtId="160" xfId="0" applyNumberFormat="1" applyFont="1" applyFill="1" applyBorder="1" applyAlignment="1">
      <alignment horizontal="right" vertical="center" wrapText="1"/>
    </xf>
    <xf fontId="2" fillId="0" borderId="18" numFmtId="2" xfId="0" applyNumberFormat="1" applyFont="1" applyBorder="1" applyAlignment="1">
      <alignment horizontal="right" vertical="center" wrapText="1"/>
    </xf>
    <xf fontId="2" fillId="0" borderId="9" numFmtId="2" xfId="0" applyNumberFormat="1" applyFont="1" applyBorder="1" applyAlignment="1">
      <alignment horizontal="right" vertical="center" wrapText="1"/>
    </xf>
    <xf fontId="8" fillId="0" borderId="9" numFmtId="2" xfId="0" applyNumberFormat="1" applyFont="1" applyBorder="1" applyAlignment="1">
      <alignment horizontal="right" vertical="center" wrapText="1"/>
    </xf>
    <xf fontId="8" fillId="0" borderId="9" numFmtId="2" xfId="0" applyNumberFormat="1" applyFont="1" applyBorder="1" applyAlignment="1">
      <alignment horizontal="center" vertical="center" wrapText="1"/>
    </xf>
    <xf fontId="2" fillId="0" borderId="9" numFmtId="2" xfId="0" applyNumberFormat="1" applyFont="1" applyBorder="1" applyAlignment="1">
      <alignment horizontal="center" vertical="center" wrapText="1"/>
    </xf>
    <xf fontId="2" fillId="0" borderId="21" numFmtId="0" xfId="0" applyFont="1" applyBorder="1" applyAlignment="1">
      <alignment horizontal="justify" vertical="top" wrapText="1"/>
    </xf>
    <xf fontId="2" fillId="2" borderId="18" numFmtId="160" xfId="0" applyNumberFormat="1" applyFont="1" applyFill="1" applyBorder="1" applyAlignment="1">
      <alignment horizontal="right" vertical="center" wrapText="1"/>
    </xf>
    <xf fontId="2" fillId="2" borderId="3" numFmtId="160" xfId="0" applyNumberFormat="1" applyFont="1" applyFill="1" applyBorder="1" applyAlignment="1">
      <alignment horizontal="right" vertical="center" wrapText="1"/>
    </xf>
    <xf fontId="2" fillId="0" borderId="20" numFmtId="2" xfId="0" applyNumberFormat="1" applyFont="1" applyBorder="1" applyAlignment="1">
      <alignment vertical="top" wrapText="1"/>
    </xf>
    <xf fontId="2" fillId="0" borderId="9" numFmtId="2" xfId="0" applyNumberFormat="1" applyFont="1" applyBorder="1" applyAlignment="1">
      <alignment vertical="top" wrapText="1"/>
    </xf>
    <xf fontId="2" fillId="2" borderId="20" numFmtId="160" xfId="0" applyNumberFormat="1" applyFont="1" applyFill="1" applyBorder="1" applyAlignment="1">
      <alignment horizontal="right" vertical="center" wrapText="1"/>
    </xf>
    <xf fontId="2" fillId="2" borderId="9" numFmtId="160" xfId="0" applyNumberFormat="1" applyFont="1" applyFill="1" applyBorder="1" applyAlignment="1">
      <alignment horizontal="right" vertical="center" wrapText="1"/>
    </xf>
    <xf fontId="2" fillId="0" borderId="20" numFmtId="0" xfId="0" applyFont="1" applyBorder="1" applyAlignment="1">
      <alignment horizontal="justify" vertical="top" wrapText="1"/>
    </xf>
    <xf fontId="7" fillId="0" borderId="19" numFmtId="0" xfId="0" applyFont="1" applyBorder="1" applyAlignment="1">
      <alignment horizontal="left" vertical="top" wrapText="1"/>
    </xf>
    <xf fontId="7" fillId="0" borderId="19" numFmtId="0" xfId="0" applyFont="1" applyBorder="1" applyAlignment="1">
      <alignment horizontal="center" vertical="top" wrapText="1"/>
    </xf>
    <xf fontId="7" fillId="0" borderId="11" numFmtId="0" xfId="0" applyFont="1" applyBorder="1" applyAlignment="1">
      <alignment horizontal="center" vertical="top" wrapText="1"/>
    </xf>
    <xf fontId="6" fillId="0" borderId="9" numFmtId="0" xfId="0" applyFont="1" applyBorder="1" applyAlignment="1">
      <alignment horizontal="center" wrapText="1"/>
    </xf>
    <xf fontId="6" fillId="2" borderId="18" numFmtId="160" xfId="0" applyNumberFormat="1" applyFont="1" applyFill="1" applyBorder="1" applyAlignment="1">
      <alignment horizontal="right" vertical="center" wrapText="1"/>
    </xf>
    <xf fontId="8" fillId="0" borderId="9" numFmtId="2" xfId="0" applyNumberFormat="1" applyFont="1" applyBorder="1" applyAlignment="1">
      <alignment vertical="top" wrapText="1"/>
    </xf>
    <xf fontId="7" fillId="0" borderId="21" numFmtId="0" xfId="0" applyFont="1" applyBorder="1" applyAlignment="1">
      <alignment horizontal="left" vertical="top" wrapText="1"/>
    </xf>
    <xf fontId="7" fillId="0" borderId="21" numFmtId="0" xfId="0" applyFont="1" applyBorder="1" applyAlignment="1">
      <alignment horizontal="center" vertical="top" wrapText="1"/>
    </xf>
    <xf fontId="7" fillId="0" borderId="9" numFmtId="0" xfId="0" applyFont="1" applyBorder="1" applyAlignment="1">
      <alignment horizontal="center" wrapText="1"/>
    </xf>
    <xf fontId="7" fillId="2" borderId="18" numFmtId="160" xfId="0" applyNumberFormat="1" applyFont="1" applyFill="1" applyBorder="1" applyAlignment="1">
      <alignment horizontal="right" vertical="center" wrapText="1"/>
    </xf>
    <xf fontId="7" fillId="2" borderId="3" numFmtId="160" xfId="0" applyNumberFormat="1" applyFont="1" applyFill="1" applyBorder="1" applyAlignment="1">
      <alignment horizontal="right" vertical="center" wrapText="1"/>
    </xf>
    <xf fontId="7" fillId="2" borderId="20" numFmtId="160" xfId="0" applyNumberFormat="1" applyFont="1" applyFill="1" applyBorder="1" applyAlignment="1">
      <alignment horizontal="right" vertical="center" wrapText="1"/>
    </xf>
    <xf fontId="7" fillId="2" borderId="9" numFmtId="160" xfId="0" applyNumberFormat="1" applyFont="1" applyFill="1" applyBorder="1" applyAlignment="1">
      <alignment horizontal="right" vertical="center" wrapText="1"/>
    </xf>
    <xf fontId="7" fillId="0" borderId="20" numFmtId="0" xfId="0" applyFont="1" applyBorder="1" applyAlignment="1">
      <alignment horizontal="left" vertical="top" wrapText="1"/>
    </xf>
    <xf fontId="7" fillId="0" borderId="20" numFmtId="0" xfId="0" applyFont="1" applyBorder="1" applyAlignment="1">
      <alignment horizontal="center" vertical="top" wrapText="1"/>
    </xf>
    <xf fontId="7" fillId="0" borderId="9" numFmtId="0" xfId="0" applyFont="1" applyBorder="1" applyAlignment="1">
      <alignment horizontal="center" vertical="top" wrapText="1"/>
    </xf>
    <xf fontId="2" fillId="2" borderId="18" numFmtId="160" xfId="0" applyNumberFormat="1" applyFont="1" applyFill="1" applyBorder="1" applyAlignment="1">
      <alignment horizontal="right" vertical="top" wrapText="1"/>
    </xf>
    <xf fontId="2" fillId="2" borderId="3" numFmtId="160" xfId="0" applyNumberFormat="1" applyFont="1" applyFill="1" applyBorder="1" applyAlignment="1">
      <alignment horizontal="right" vertical="top" wrapText="1"/>
    </xf>
    <xf fontId="2" fillId="2" borderId="20" numFmtId="160" xfId="0" applyNumberFormat="1" applyFont="1" applyFill="1" applyBorder="1" applyAlignment="1">
      <alignment horizontal="right" vertical="top" wrapText="1"/>
    </xf>
    <xf fontId="2" fillId="2" borderId="9" numFmtId="160" xfId="0" applyNumberFormat="1" applyFont="1" applyFill="1" applyBorder="1" applyAlignment="1">
      <alignment horizontal="right" vertical="top" wrapText="1"/>
    </xf>
    <xf fontId="7" fillId="2" borderId="18" numFmtId="160" xfId="0" applyNumberFormat="1" applyFont="1" applyFill="1" applyBorder="1" applyAlignment="1">
      <alignment horizontal="right" vertical="top" wrapText="1"/>
    </xf>
    <xf fontId="7" fillId="2" borderId="3" numFmtId="160" xfId="0" applyNumberFormat="1" applyFont="1" applyFill="1" applyBorder="1" applyAlignment="1">
      <alignment horizontal="right" vertical="top" wrapText="1"/>
    </xf>
    <xf fontId="7" fillId="2" borderId="20" numFmtId="160" xfId="0" applyNumberFormat="1" applyFont="1" applyFill="1" applyBorder="1" applyAlignment="1">
      <alignment horizontal="right" vertical="top" wrapText="1"/>
    </xf>
    <xf fontId="7" fillId="2" borderId="9" numFmtId="160" xfId="0" applyNumberFormat="1" applyFont="1" applyFill="1" applyBorder="1" applyAlignment="1">
      <alignment horizontal="right" vertical="top" wrapText="1"/>
    </xf>
    <xf fontId="8" fillId="0" borderId="9" numFmtId="160" xfId="0" applyNumberFormat="1" applyFont="1" applyBorder="1" applyAlignment="1">
      <alignment vertical="top" wrapText="1"/>
    </xf>
    <xf fontId="2" fillId="0" borderId="9" numFmtId="160" xfId="0" applyNumberFormat="1" applyFont="1" applyBorder="1" applyAlignment="1">
      <alignment vertical="top" wrapText="1"/>
    </xf>
    <xf fontId="7" fillId="0" borderId="20" numFmtId="160" xfId="0" applyNumberFormat="1" applyFont="1" applyBorder="1" applyAlignment="1">
      <alignment horizontal="right" vertical="center" wrapText="1"/>
    </xf>
    <xf fontId="8" fillId="0" borderId="0" numFmtId="160" xfId="0" applyNumberFormat="1" applyFont="1"/>
    <xf fontId="8" fillId="0" borderId="18" numFmtId="160" xfId="0" applyNumberFormat="1" applyFont="1" applyBorder="1"/>
    <xf fontId="8" fillId="0" borderId="1" numFmtId="0" xfId="0" applyFont="1" applyBorder="1" applyAlignment="1">
      <alignment horizontal="center" wrapText="1"/>
    </xf>
    <xf fontId="8" fillId="0" borderId="18" numFmtId="2" xfId="0" applyNumberFormat="1" applyFont="1" applyBorder="1"/>
    <xf fontId="8" fillId="0" borderId="2" numFmtId="2" xfId="0" applyNumberFormat="1" applyFont="1" applyBorder="1"/>
    <xf fontId="2" fillId="0" borderId="2" numFmtId="2" xfId="0" applyNumberFormat="1" applyFont="1" applyBorder="1" applyAlignment="1">
      <alignment vertical="top" wrapText="1"/>
    </xf>
    <xf fontId="2" fillId="0" borderId="18" numFmtId="2" xfId="0" applyNumberFormat="1" applyFont="1" applyBorder="1" applyAlignment="1">
      <alignment vertical="top" wrapText="1"/>
    </xf>
    <xf fontId="8" fillId="0" borderId="2" numFmtId="2" xfId="0" applyNumberFormat="1" applyFont="1" applyBorder="1" applyAlignment="1">
      <alignment vertical="top" wrapText="1"/>
    </xf>
    <xf fontId="8" fillId="0" borderId="18" numFmtId="2" xfId="0" applyNumberFormat="1" applyFont="1" applyBorder="1" applyAlignment="1">
      <alignment vertical="top" wrapText="1"/>
    </xf>
    <xf fontId="2" fillId="0" borderId="7" numFmtId="2" xfId="0" applyNumberFormat="1" applyFont="1" applyBorder="1"/>
    <xf fontId="2" fillId="0" borderId="1" numFmtId="2" xfId="0" applyNumberFormat="1" applyFont="1" applyBorder="1"/>
    <xf fontId="2" fillId="0" borderId="5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vertical="center" wrapText="1"/>
    </xf>
    <xf fontId="2" fillId="0" borderId="9" numFmtId="160" xfId="0" applyNumberFormat="1" applyFont="1" applyBorder="1" applyAlignment="1">
      <alignment horizontal="center" vertical="center" wrapText="1"/>
    </xf>
    <xf fontId="2" fillId="2" borderId="9" numFmtId="0" xfId="0" applyFont="1" applyFill="1" applyBorder="1" applyAlignment="1">
      <alignment horizontal="center" vertical="center" wrapText="1"/>
    </xf>
    <xf fontId="2" fillId="2" borderId="9" numFmtId="2" xfId="0" applyNumberFormat="1" applyFont="1" applyFill="1" applyBorder="1" applyAlignment="1">
      <alignment horizontal="center" vertical="center" wrapText="1"/>
    </xf>
    <xf fontId="2" fillId="2" borderId="9" numFmtId="160" xfId="0" applyNumberFormat="1" applyFont="1" applyFill="1" applyBorder="1" applyAlignment="1">
      <alignment horizontal="center" vertical="center" wrapText="1"/>
    </xf>
    <xf fontId="1" fillId="0" borderId="0" numFmtId="16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8" Type="http://schemas.openxmlformats.org/officeDocument/2006/relationships/styles" Target="styles.xml"/><Relationship  Id="rId7" Type="http://schemas.openxmlformats.org/officeDocument/2006/relationships/sharedStrings" Target="sharedStrings.xml"/><Relationship  Id="rId6" Type="http://schemas.openxmlformats.org/officeDocument/2006/relationships/theme" Target="theme/theme1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52;&#1055;%20&#1041;&#1045;&#1047;&#1054;&#1055;&#1040;&#1057;&#1053;&#1067;&#1049;%20&#1043;&#1054;&#1056;&#1054;&#1044;/&#1052;&#1055;%20&#1041;&#1045;&#1047;&#1054;&#1055;&#1040;&#1057;&#1053;&#1067;&#1049;%20&#1043;&#1054;&#1056;&#1054;&#1044;%202017-2025/&#1052;&#1055;%20&#1041;&#1043;%202017-2020/20%20&#1080;&#1079;&#1084;&#1077;&#1085;&#1077;&#1085;&#1080;&#1077;%2012.2020%20&#1080;&#1090;&#1086;&#1075;/&#1055;&#1088;&#1080;&#1083;&#1086;&#1078;&#1077;&#1085;&#1080;&#1077;%20&#1055;&#1055;-4%202017-202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спорт подпрограммы"/>
      <sheetName val="Текстовая часть"/>
      <sheetName val="Показатели, цели, задачи"/>
      <sheetName val="Перечень мероприятий"/>
      <sheetName val="Экономический расчёт расходов"/>
    </sheetNames>
    <sheetDataSet>
      <sheetData sheetId="0"/>
      <sheetData sheetId="1"/>
      <sheetData sheetId="2"/>
      <sheetData sheetId="3">
        <row r="205">
          <cell r="O205"/>
        </row>
        <row r="206">
          <cell r="O206"/>
        </row>
        <row r="207">
          <cell r="O207"/>
        </row>
        <row r="208">
          <cell r="O208"/>
        </row>
        <row r="209">
          <cell r="O209"/>
        </row>
        <row r="210">
          <cell r="O210"/>
        </row>
        <row r="211">
          <cell r="O211"/>
        </row>
        <row r="212">
          <cell r="O212"/>
        </row>
        <row r="213">
          <cell r="O213"/>
        </row>
      </sheetData>
      <sheetData sheetId="4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L1" zoomScale="70" workbookViewId="0">
      <selection activeCell="A3" activeCellId="0" sqref="A3"/>
    </sheetView>
  </sheetViews>
  <sheetFormatPr defaultColWidth="8.88671875" defaultRowHeight="14.25"/>
  <cols>
    <col customWidth="1" min="1" max="1" style="1" width="36.88671875"/>
    <col customWidth="1" min="2" max="2" style="1" width="11"/>
    <col customWidth="1" min="3" max="3" style="1" width="16.109375"/>
    <col customWidth="1" min="4" max="4" style="1" width="8"/>
    <col customWidth="1" min="5" max="5" style="1" width="12.109375"/>
    <col customWidth="1" min="6" max="6" style="1" width="15.33203125"/>
    <col customWidth="1" min="7" max="7" style="1" width="16.6640625"/>
    <col customWidth="1" min="8" max="23" style="1" width="12.109375"/>
    <col min="24" max="16384" style="1" width="8.88671875"/>
  </cols>
  <sheetData>
    <row r="1" ht="15">
      <c r="A1" s="2"/>
      <c r="B1" s="1"/>
      <c r="C1" s="1"/>
      <c r="D1" s="1"/>
      <c r="E1" s="1"/>
      <c r="F1" s="1"/>
      <c r="G1" s="1"/>
      <c r="H1" s="1"/>
      <c r="I1" s="1"/>
      <c r="J1" s="1"/>
      <c r="K1" s="1"/>
      <c r="R1" s="3"/>
      <c r="S1" s="3"/>
      <c r="T1" s="3"/>
      <c r="U1" s="3" t="s">
        <v>0</v>
      </c>
      <c r="V1" s="3"/>
      <c r="W1" s="3"/>
    </row>
    <row r="2" ht="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R2" s="3"/>
      <c r="S2" s="3"/>
      <c r="T2" s="3"/>
      <c r="U2" s="3" t="s">
        <v>1</v>
      </c>
      <c r="V2" s="3"/>
      <c r="W2" s="3"/>
    </row>
    <row r="3" ht="1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R3" s="3"/>
      <c r="S3" s="3"/>
      <c r="T3" s="3"/>
      <c r="U3" s="3" t="s">
        <v>2</v>
      </c>
      <c r="V3" s="3"/>
      <c r="W3" s="3"/>
    </row>
    <row r="4" ht="19.949999999999999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ht="15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ht="17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ht="14.4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="2" customFormat="1" ht="24" customHeight="1">
      <c r="A10" s="7" t="s">
        <v>6</v>
      </c>
      <c r="B10" s="8"/>
      <c r="C10" s="8"/>
      <c r="D10" s="9"/>
      <c r="E10" s="10" t="s">
        <v>7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</row>
    <row r="11" s="2" customFormat="1" ht="17.399999999999999" customHeight="1">
      <c r="A11" s="7" t="s">
        <v>8</v>
      </c>
      <c r="B11" s="8"/>
      <c r="C11" s="8"/>
      <c r="D11" s="9"/>
      <c r="E11" s="10" t="s">
        <v>9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</row>
    <row r="12" s="2" customFormat="1" ht="131.40000000000001" customHeight="1">
      <c r="A12" s="10" t="s">
        <v>10</v>
      </c>
      <c r="B12" s="11"/>
      <c r="C12" s="11"/>
      <c r="D12" s="12"/>
      <c r="E12" s="7" t="s">
        <v>11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="2" customFormat="1" ht="52.200000000000003" customHeight="1">
      <c r="A13" s="7" t="s">
        <v>12</v>
      </c>
      <c r="B13" s="8"/>
      <c r="C13" s="8"/>
      <c r="D13" s="9"/>
      <c r="E13" s="10" t="s">
        <v>13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</row>
    <row r="14" s="2" customFormat="1" ht="18.75" customHeight="1">
      <c r="A14" s="13" t="s">
        <v>14</v>
      </c>
      <c r="B14" s="14"/>
      <c r="C14" s="14"/>
      <c r="D14" s="15"/>
      <c r="E14" s="16" t="s">
        <v>15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8"/>
    </row>
    <row r="15" s="2" customFormat="1" ht="21.75" customHeight="1">
      <c r="A15" s="19" t="s">
        <v>16</v>
      </c>
      <c r="B15" s="20"/>
      <c r="C15" s="20"/>
      <c r="D15" s="21"/>
      <c r="E15" s="22" t="s">
        <v>17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</row>
    <row r="16" s="25" customFormat="1" ht="23.399999999999999" customHeight="1">
      <c r="A16" s="16" t="s">
        <v>18</v>
      </c>
      <c r="B16" s="17"/>
      <c r="C16" s="17"/>
      <c r="D16" s="18"/>
      <c r="E16" s="26" t="s">
        <v>19</v>
      </c>
      <c r="F16" s="27">
        <v>2017</v>
      </c>
      <c r="G16" s="27"/>
      <c r="H16" s="27">
        <v>2018</v>
      </c>
      <c r="I16" s="27"/>
      <c r="J16" s="27">
        <v>2019</v>
      </c>
      <c r="K16" s="27"/>
      <c r="L16" s="28">
        <v>2020</v>
      </c>
      <c r="M16" s="28"/>
      <c r="N16" s="27">
        <v>2021</v>
      </c>
      <c r="O16" s="27"/>
      <c r="P16" s="27">
        <v>2022</v>
      </c>
      <c r="Q16" s="27"/>
      <c r="R16" s="27">
        <v>2023</v>
      </c>
      <c r="S16" s="27"/>
      <c r="T16" s="28">
        <v>2024</v>
      </c>
      <c r="U16" s="28"/>
      <c r="V16" s="28">
        <v>2025</v>
      </c>
      <c r="W16" s="29"/>
    </row>
    <row r="17" s="25" customFormat="1" ht="125.25" customHeight="1">
      <c r="A17" s="30"/>
      <c r="B17" s="31"/>
      <c r="C17" s="31"/>
      <c r="D17" s="32"/>
      <c r="E17" s="33"/>
      <c r="F17" s="34" t="s">
        <v>20</v>
      </c>
      <c r="G17" s="34" t="s">
        <v>21</v>
      </c>
      <c r="H17" s="34" t="s">
        <v>20</v>
      </c>
      <c r="I17" s="34" t="s">
        <v>21</v>
      </c>
      <c r="J17" s="34" t="s">
        <v>20</v>
      </c>
      <c r="K17" s="34" t="s">
        <v>21</v>
      </c>
      <c r="L17" s="34" t="s">
        <v>20</v>
      </c>
      <c r="M17" s="34" t="s">
        <v>21</v>
      </c>
      <c r="N17" s="34" t="s">
        <v>20</v>
      </c>
      <c r="O17" s="34" t="s">
        <v>21</v>
      </c>
      <c r="P17" s="34" t="s">
        <v>20</v>
      </c>
      <c r="Q17" s="34" t="s">
        <v>21</v>
      </c>
      <c r="R17" s="34" t="s">
        <v>20</v>
      </c>
      <c r="S17" s="34" t="s">
        <v>21</v>
      </c>
      <c r="T17" s="34" t="s">
        <v>20</v>
      </c>
      <c r="U17" s="34" t="s">
        <v>21</v>
      </c>
      <c r="V17" s="34" t="s">
        <v>20</v>
      </c>
      <c r="W17" s="35" t="s">
        <v>21</v>
      </c>
    </row>
    <row r="18" s="2" customFormat="1" ht="18.600000000000001" customHeight="1">
      <c r="A18" s="36" t="s">
        <v>22</v>
      </c>
      <c r="B18" s="37"/>
      <c r="C18" s="37"/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</row>
    <row r="19" s="2" customFormat="1" ht="36" customHeight="1">
      <c r="A19" s="40" t="s">
        <v>23</v>
      </c>
      <c r="B19" s="41"/>
      <c r="C19" s="41"/>
      <c r="D19" s="41"/>
      <c r="E19" s="42">
        <v>12</v>
      </c>
      <c r="F19" s="43" t="s">
        <v>24</v>
      </c>
      <c r="G19" s="43" t="s">
        <v>24</v>
      </c>
      <c r="H19" s="43" t="s">
        <v>24</v>
      </c>
      <c r="I19" s="43" t="s">
        <v>24</v>
      </c>
      <c r="J19" s="43" t="s">
        <v>24</v>
      </c>
      <c r="K19" s="43" t="s">
        <v>24</v>
      </c>
      <c r="L19" s="43" t="s">
        <v>24</v>
      </c>
      <c r="M19" s="43" t="s">
        <v>24</v>
      </c>
      <c r="N19" s="43" t="s">
        <v>24</v>
      </c>
      <c r="O19" s="43" t="s">
        <v>24</v>
      </c>
      <c r="P19" s="43" t="s">
        <v>24</v>
      </c>
      <c r="Q19" s="43" t="s">
        <v>24</v>
      </c>
      <c r="R19" s="43" t="s">
        <v>24</v>
      </c>
      <c r="S19" s="43" t="s">
        <v>24</v>
      </c>
      <c r="T19" s="43" t="s">
        <v>24</v>
      </c>
      <c r="U19" s="43" t="s">
        <v>24</v>
      </c>
      <c r="V19" s="43" t="s">
        <v>24</v>
      </c>
      <c r="W19" s="43" t="s">
        <v>24</v>
      </c>
    </row>
    <row r="20" s="2" customFormat="1" ht="17.399999999999999" customHeight="1">
      <c r="A20" s="44" t="s">
        <v>17</v>
      </c>
      <c r="B20" s="45"/>
      <c r="C20" s="45"/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7"/>
    </row>
    <row r="21" s="2" customFormat="1" ht="33.75" customHeight="1">
      <c r="A21" s="48" t="s">
        <v>25</v>
      </c>
      <c r="B21" s="49"/>
      <c r="C21" s="49"/>
      <c r="D21" s="49"/>
      <c r="E21" s="50">
        <v>0</v>
      </c>
      <c r="F21" s="50" t="s">
        <v>26</v>
      </c>
      <c r="G21" s="50" t="s">
        <v>26</v>
      </c>
      <c r="H21" s="50" t="s">
        <v>26</v>
      </c>
      <c r="I21" s="50" t="s">
        <v>26</v>
      </c>
      <c r="J21" s="50" t="s">
        <v>27</v>
      </c>
      <c r="K21" s="50" t="s">
        <v>26</v>
      </c>
      <c r="L21" s="50" t="s">
        <v>26</v>
      </c>
      <c r="M21" s="50" t="s">
        <v>26</v>
      </c>
      <c r="N21" s="50" t="s">
        <v>26</v>
      </c>
      <c r="O21" s="50" t="s">
        <v>26</v>
      </c>
      <c r="P21" s="50" t="s">
        <v>26</v>
      </c>
      <c r="Q21" s="50" t="s">
        <v>26</v>
      </c>
      <c r="R21" s="50" t="s">
        <v>26</v>
      </c>
      <c r="S21" s="50" t="s">
        <v>26</v>
      </c>
      <c r="T21" s="50" t="s">
        <v>26</v>
      </c>
      <c r="U21" s="50" t="s">
        <v>26</v>
      </c>
      <c r="V21" s="50" t="s">
        <v>26</v>
      </c>
      <c r="W21" s="50" t="s">
        <v>26</v>
      </c>
    </row>
    <row r="22" s="2" customFormat="1" ht="51" customHeight="1">
      <c r="A22" s="51" t="s">
        <v>28</v>
      </c>
      <c r="B22" s="52"/>
      <c r="C22" s="52"/>
      <c r="D22" s="53"/>
      <c r="E22" s="50">
        <v>0</v>
      </c>
      <c r="F22" s="54">
        <v>2000</v>
      </c>
      <c r="G22" s="54">
        <v>2000</v>
      </c>
      <c r="H22" s="54">
        <v>3000</v>
      </c>
      <c r="I22" s="54">
        <v>2000</v>
      </c>
      <c r="J22" s="54">
        <v>3000</v>
      </c>
      <c r="K22" s="54">
        <v>2000</v>
      </c>
      <c r="L22" s="54">
        <v>2000</v>
      </c>
      <c r="M22" s="54">
        <v>2000</v>
      </c>
      <c r="N22" s="54">
        <v>2000</v>
      </c>
      <c r="O22" s="54">
        <v>2000</v>
      </c>
      <c r="P22" s="54">
        <v>2000</v>
      </c>
      <c r="Q22" s="54">
        <v>2000</v>
      </c>
      <c r="R22" s="54">
        <v>2000</v>
      </c>
      <c r="S22" s="54">
        <v>2000</v>
      </c>
      <c r="T22" s="54">
        <v>2000</v>
      </c>
      <c r="U22" s="54">
        <v>2000</v>
      </c>
      <c r="V22" s="54">
        <v>2000</v>
      </c>
      <c r="W22" s="54">
        <v>2000</v>
      </c>
    </row>
    <row r="23" s="2" customFormat="1" ht="24" customHeight="1">
      <c r="A23" s="16" t="s">
        <v>29</v>
      </c>
      <c r="B23" s="17"/>
      <c r="C23" s="17"/>
      <c r="D23" s="17"/>
      <c r="E23" s="55" t="s">
        <v>30</v>
      </c>
      <c r="F23" s="56" t="s">
        <v>31</v>
      </c>
      <c r="G23" s="57"/>
      <c r="H23" s="56" t="s">
        <v>32</v>
      </c>
      <c r="I23" s="58"/>
      <c r="J23" s="58"/>
      <c r="K23" s="57"/>
      <c r="L23" s="56" t="s">
        <v>33</v>
      </c>
      <c r="M23" s="58"/>
      <c r="N23" s="58"/>
      <c r="O23" s="57"/>
      <c r="P23" s="56" t="s">
        <v>34</v>
      </c>
      <c r="Q23" s="58"/>
      <c r="R23" s="58"/>
      <c r="S23" s="57"/>
      <c r="T23" s="56" t="s">
        <v>35</v>
      </c>
      <c r="U23" s="58"/>
      <c r="V23" s="58"/>
      <c r="W23" s="57"/>
    </row>
    <row r="24" s="2" customFormat="1" ht="98.400000000000006" customHeight="1">
      <c r="A24" s="22"/>
      <c r="B24" s="23"/>
      <c r="C24" s="23"/>
      <c r="D24" s="23"/>
      <c r="E24" s="59"/>
      <c r="F24" s="60" t="s">
        <v>20</v>
      </c>
      <c r="G24" s="60" t="s">
        <v>21</v>
      </c>
      <c r="H24" s="61" t="s">
        <v>20</v>
      </c>
      <c r="I24" s="62"/>
      <c r="J24" s="61" t="s">
        <v>21</v>
      </c>
      <c r="K24" s="62"/>
      <c r="L24" s="61" t="s">
        <v>20</v>
      </c>
      <c r="M24" s="62"/>
      <c r="N24" s="61" t="s">
        <v>21</v>
      </c>
      <c r="O24" s="62"/>
      <c r="P24" s="63" t="s">
        <v>20</v>
      </c>
      <c r="Q24" s="64"/>
      <c r="R24" s="63" t="s">
        <v>21</v>
      </c>
      <c r="S24" s="64"/>
      <c r="T24" s="61" t="s">
        <v>20</v>
      </c>
      <c r="U24" s="62"/>
      <c r="V24" s="61" t="s">
        <v>36</v>
      </c>
      <c r="W24" s="62"/>
    </row>
    <row r="25" s="2" customFormat="1" ht="16.949999999999999" customHeight="1">
      <c r="A25" s="22"/>
      <c r="B25" s="23"/>
      <c r="C25" s="23"/>
      <c r="D25" s="23"/>
      <c r="E25" s="65">
        <v>2017</v>
      </c>
      <c r="F25" s="66">
        <f>'Перечень мероприятий'!G219</f>
        <v>2358.5999999999999</v>
      </c>
      <c r="G25" s="67">
        <f>'Перечень мероприятий'!H219</f>
        <v>644</v>
      </c>
      <c r="H25" s="68"/>
      <c r="I25" s="67">
        <f>'Перечень мероприятий'!I219</f>
        <v>2358.5999999999999</v>
      </c>
      <c r="J25" s="69"/>
      <c r="K25" s="67">
        <f>'Перечень мероприятий'!J219</f>
        <v>644</v>
      </c>
      <c r="L25" s="70"/>
      <c r="M25" s="71"/>
      <c r="N25" s="72"/>
      <c r="O25" s="73"/>
      <c r="P25" s="69"/>
      <c r="Q25" s="74">
        <f>'[1]Перечень мероприятий'!O205</f>
        <v>0</v>
      </c>
      <c r="R25" s="75"/>
      <c r="S25" s="76">
        <f>'[1]Перечень мероприятий'!Q205</f>
        <v>0</v>
      </c>
      <c r="T25" s="58"/>
      <c r="U25" s="57"/>
      <c r="V25" s="77"/>
      <c r="W25" s="78"/>
    </row>
    <row r="26" s="2" customFormat="1" ht="16.949999999999999" customHeight="1">
      <c r="A26" s="22"/>
      <c r="B26" s="23"/>
      <c r="C26" s="23"/>
      <c r="D26" s="23"/>
      <c r="E26" s="65">
        <v>2018</v>
      </c>
      <c r="F26" s="79">
        <f>'Перечень мероприятий'!G220</f>
        <v>1576.7</v>
      </c>
      <c r="G26" s="67">
        <f>'Перечень мероприятий'!H220</f>
        <v>218</v>
      </c>
      <c r="H26" s="69"/>
      <c r="I26" s="67">
        <f>'Перечень мероприятий'!I220</f>
        <v>1576.7</v>
      </c>
      <c r="J26" s="69"/>
      <c r="K26" s="67">
        <f>'Перечень мероприятий'!J220</f>
        <v>218</v>
      </c>
      <c r="L26" s="80"/>
      <c r="M26" s="81"/>
      <c r="N26" s="82"/>
      <c r="O26" s="80"/>
      <c r="P26" s="69"/>
      <c r="Q26" s="74">
        <f>'[1]Перечень мероприятий'!O206</f>
        <v>0</v>
      </c>
      <c r="R26" s="69"/>
      <c r="S26" s="74">
        <f>'[1]Перечень мероприятий'!Q206</f>
        <v>0</v>
      </c>
      <c r="T26" s="58"/>
      <c r="U26" s="57"/>
      <c r="V26" s="83"/>
      <c r="W26" s="83"/>
    </row>
    <row r="27" s="2" customFormat="1" ht="15" customHeight="1">
      <c r="A27" s="22"/>
      <c r="B27" s="23"/>
      <c r="C27" s="23"/>
      <c r="D27" s="23"/>
      <c r="E27" s="65">
        <v>2019</v>
      </c>
      <c r="F27" s="79">
        <f>'Перечень мероприятий'!G221</f>
        <v>1619.5</v>
      </c>
      <c r="G27" s="67">
        <f>'Перечень мероприятий'!H221</f>
        <v>244.5</v>
      </c>
      <c r="H27" s="69"/>
      <c r="I27" s="67">
        <f>'Перечень мероприятий'!I221</f>
        <v>1619.5</v>
      </c>
      <c r="J27" s="69"/>
      <c r="K27" s="67">
        <f>'Перечень мероприятий'!J221</f>
        <v>244.5</v>
      </c>
      <c r="L27" s="80"/>
      <c r="M27" s="81"/>
      <c r="N27" s="82"/>
      <c r="O27" s="80"/>
      <c r="P27" s="69"/>
      <c r="Q27" s="74">
        <f>'[1]Перечень мероприятий'!O207</f>
        <v>0</v>
      </c>
      <c r="R27" s="84"/>
      <c r="S27" s="85">
        <f>'[1]Перечень мероприятий'!Q207</f>
        <v>0</v>
      </c>
      <c r="T27" s="58"/>
      <c r="U27" s="57"/>
      <c r="V27" s="83"/>
      <c r="W27" s="83"/>
    </row>
    <row r="28" s="2" customFormat="1" ht="16.199999999999999" customHeight="1">
      <c r="A28" s="22"/>
      <c r="B28" s="23"/>
      <c r="C28" s="23"/>
      <c r="D28" s="23"/>
      <c r="E28" s="65">
        <v>2020</v>
      </c>
      <c r="F28" s="79">
        <f>'Перечень мероприятий'!G222</f>
        <v>1570</v>
      </c>
      <c r="G28" s="67">
        <f>'Перечень мероприятий'!H222</f>
        <v>220</v>
      </c>
      <c r="H28" s="69"/>
      <c r="I28" s="67">
        <f>'Перечень мероприятий'!I222</f>
        <v>1570</v>
      </c>
      <c r="J28" s="69"/>
      <c r="K28" s="67">
        <f>'Перечень мероприятий'!J222</f>
        <v>220</v>
      </c>
      <c r="L28" s="80"/>
      <c r="M28" s="81"/>
      <c r="N28" s="82"/>
      <c r="O28" s="80"/>
      <c r="P28" s="69"/>
      <c r="Q28" s="74">
        <f>'[1]Перечень мероприятий'!O208</f>
        <v>0</v>
      </c>
      <c r="R28" s="69"/>
      <c r="S28" s="74">
        <f>'[1]Перечень мероприятий'!Q208</f>
        <v>0</v>
      </c>
      <c r="T28" s="58"/>
      <c r="U28" s="57"/>
      <c r="V28" s="83"/>
      <c r="W28" s="83"/>
    </row>
    <row r="29" s="2" customFormat="1" ht="15" customHeight="1">
      <c r="A29" s="22"/>
      <c r="B29" s="23"/>
      <c r="C29" s="23"/>
      <c r="D29" s="23"/>
      <c r="E29" s="65">
        <v>2021</v>
      </c>
      <c r="F29" s="79">
        <f>'Перечень мероприятий'!G223</f>
        <v>7420</v>
      </c>
      <c r="G29" s="67">
        <f>'Перечень мероприятий'!H223</f>
        <v>220</v>
      </c>
      <c r="H29" s="69"/>
      <c r="I29" s="67">
        <f>'Перечень мероприятий'!I223</f>
        <v>7420</v>
      </c>
      <c r="J29" s="69"/>
      <c r="K29" s="67">
        <f>'Перечень мероприятий'!J223</f>
        <v>220</v>
      </c>
      <c r="L29" s="80"/>
      <c r="M29" s="81"/>
      <c r="N29" s="82"/>
      <c r="O29" s="80"/>
      <c r="P29" s="75"/>
      <c r="Q29" s="76">
        <f>'[1]Перечень мероприятий'!O209</f>
        <v>0</v>
      </c>
      <c r="R29" s="84"/>
      <c r="S29" s="85">
        <f>'[1]Перечень мероприятий'!Q209</f>
        <v>0</v>
      </c>
      <c r="T29" s="58"/>
      <c r="U29" s="57"/>
      <c r="V29" s="83"/>
      <c r="W29" s="83"/>
    </row>
    <row r="30" s="2" customFormat="1" ht="15" customHeight="1">
      <c r="A30" s="22"/>
      <c r="B30" s="23"/>
      <c r="C30" s="23"/>
      <c r="D30" s="23"/>
      <c r="E30" s="65">
        <v>2022</v>
      </c>
      <c r="F30" s="79">
        <f>'Перечень мероприятий'!G224</f>
        <v>7420</v>
      </c>
      <c r="G30" s="67">
        <f>'Перечень мероприятий'!H224</f>
        <v>220</v>
      </c>
      <c r="H30" s="69"/>
      <c r="I30" s="67">
        <f>'Перечень мероприятий'!I224</f>
        <v>7420</v>
      </c>
      <c r="J30" s="69"/>
      <c r="K30" s="67">
        <f>'Перечень мероприятий'!J224</f>
        <v>220</v>
      </c>
      <c r="L30" s="80"/>
      <c r="M30" s="81"/>
      <c r="N30" s="82"/>
      <c r="O30" s="80"/>
      <c r="P30" s="69"/>
      <c r="Q30" s="74">
        <f>'[1]Перечень мероприятий'!O210</f>
        <v>0</v>
      </c>
      <c r="R30" s="69"/>
      <c r="S30" s="74">
        <f>'[1]Перечень мероприятий'!Q210</f>
        <v>0</v>
      </c>
      <c r="T30" s="86"/>
      <c r="U30" s="87"/>
      <c r="V30" s="88"/>
      <c r="W30" s="88"/>
    </row>
    <row r="31" s="2" customFormat="1" ht="15" customHeight="1">
      <c r="A31" s="22"/>
      <c r="B31" s="23"/>
      <c r="C31" s="23"/>
      <c r="D31" s="23"/>
      <c r="E31" s="65">
        <v>2023</v>
      </c>
      <c r="F31" s="79">
        <f>'Перечень мероприятий'!G225</f>
        <v>108220</v>
      </c>
      <c r="G31" s="67">
        <f>'Перечень мероприятий'!H225</f>
        <v>220</v>
      </c>
      <c r="H31" s="69"/>
      <c r="I31" s="67">
        <f>'Перечень мероприятий'!I225</f>
        <v>108220</v>
      </c>
      <c r="J31" s="69"/>
      <c r="K31" s="67">
        <f>'Перечень мероприятий'!J225</f>
        <v>220</v>
      </c>
      <c r="L31" s="80"/>
      <c r="M31" s="81"/>
      <c r="N31" s="82"/>
      <c r="O31" s="80"/>
      <c r="P31" s="84"/>
      <c r="Q31" s="85">
        <f>'[1]Перечень мероприятий'!O211</f>
        <v>0</v>
      </c>
      <c r="R31" s="84"/>
      <c r="S31" s="85">
        <f>'[1]Перечень мероприятий'!Q211</f>
        <v>0</v>
      </c>
      <c r="T31" s="86"/>
      <c r="U31" s="87"/>
      <c r="V31" s="88"/>
      <c r="W31" s="88"/>
    </row>
    <row r="32" s="2" customFormat="1" ht="15" customHeight="1">
      <c r="A32" s="22"/>
      <c r="B32" s="23"/>
      <c r="C32" s="23"/>
      <c r="D32" s="23"/>
      <c r="E32" s="65">
        <v>2024</v>
      </c>
      <c r="F32" s="79">
        <f>'Перечень мероприятий'!G226</f>
        <v>108220</v>
      </c>
      <c r="G32" s="67">
        <f>'Перечень мероприятий'!H226</f>
        <v>220</v>
      </c>
      <c r="H32" s="69"/>
      <c r="I32" s="67">
        <f>'Перечень мероприятий'!I226</f>
        <v>108220</v>
      </c>
      <c r="J32" s="69"/>
      <c r="K32" s="67">
        <f>'Перечень мероприятий'!J226</f>
        <v>220</v>
      </c>
      <c r="L32" s="80"/>
      <c r="M32" s="81"/>
      <c r="N32" s="82"/>
      <c r="O32" s="80"/>
      <c r="P32" s="69"/>
      <c r="Q32" s="74">
        <f>'[1]Перечень мероприятий'!O212</f>
        <v>0</v>
      </c>
      <c r="R32" s="69"/>
      <c r="S32" s="74">
        <f>'[1]Перечень мероприятий'!Q212</f>
        <v>0</v>
      </c>
      <c r="T32" s="86"/>
      <c r="U32" s="87"/>
      <c r="V32" s="88"/>
      <c r="W32" s="88"/>
    </row>
    <row r="33" s="2" customFormat="1" ht="15" customHeight="1">
      <c r="A33" s="22"/>
      <c r="B33" s="23"/>
      <c r="C33" s="23"/>
      <c r="D33" s="23"/>
      <c r="E33" s="65">
        <v>2025</v>
      </c>
      <c r="F33" s="79">
        <f>'Перечень мероприятий'!G227</f>
        <v>106870</v>
      </c>
      <c r="G33" s="67">
        <f>'Перечень мероприятий'!H227</f>
        <v>220</v>
      </c>
      <c r="H33" s="69"/>
      <c r="I33" s="67">
        <f>'Перечень мероприятий'!I227</f>
        <v>106870</v>
      </c>
      <c r="J33" s="69"/>
      <c r="K33" s="67">
        <f>'Перечень мероприятий'!J227</f>
        <v>220</v>
      </c>
      <c r="L33" s="80"/>
      <c r="M33" s="81"/>
      <c r="N33" s="82"/>
      <c r="O33" s="80"/>
      <c r="P33" s="84"/>
      <c r="Q33" s="85">
        <f>'[1]Перечень мероприятий'!O213</f>
        <v>0</v>
      </c>
      <c r="R33" s="84"/>
      <c r="S33" s="85">
        <f>'[1]Перечень мероприятий'!Q213</f>
        <v>0</v>
      </c>
      <c r="T33" s="86"/>
      <c r="U33" s="87"/>
      <c r="V33" s="88"/>
      <c r="W33" s="88"/>
    </row>
    <row r="34" s="2" customFormat="1" ht="24" customHeight="1">
      <c r="A34" s="30"/>
      <c r="B34" s="31"/>
      <c r="C34" s="31"/>
      <c r="D34" s="31"/>
      <c r="E34" s="65" t="s">
        <v>37</v>
      </c>
      <c r="F34" s="89">
        <f>SUM(F25:F33)</f>
        <v>345274.79999999999</v>
      </c>
      <c r="G34" s="90">
        <f>SUM(G25:G33)</f>
        <v>2426.5</v>
      </c>
      <c r="H34" s="69"/>
      <c r="I34" s="91">
        <f>SUM(I25:I33)</f>
        <v>345274.79999999999</v>
      </c>
      <c r="J34" s="69"/>
      <c r="K34" s="91">
        <f>SUM(K25:K33)</f>
        <v>2426.5</v>
      </c>
      <c r="L34" s="92"/>
      <c r="M34" s="92"/>
      <c r="N34" s="92"/>
      <c r="O34" s="93"/>
      <c r="P34" s="69"/>
      <c r="Q34" s="91">
        <f>SUM(Q25:Q33)</f>
        <v>0</v>
      </c>
      <c r="R34" s="69"/>
      <c r="S34" s="91">
        <f>SUM(S25:S33)</f>
        <v>0</v>
      </c>
      <c r="T34" s="94"/>
      <c r="U34" s="95"/>
      <c r="V34" s="95"/>
      <c r="W34" s="95"/>
    </row>
    <row r="35" s="2" customFormat="1" ht="17.399999999999999" customHeight="1">
      <c r="A35" s="10" t="s">
        <v>38</v>
      </c>
      <c r="B35" s="11"/>
      <c r="C35" s="11"/>
      <c r="D35" s="12"/>
      <c r="E35" s="96" t="s">
        <v>39</v>
      </c>
      <c r="F35" s="97"/>
      <c r="G35" s="97"/>
      <c r="H35" s="98"/>
      <c r="I35" s="98"/>
      <c r="J35" s="97"/>
      <c r="K35" s="97"/>
      <c r="L35" s="97"/>
      <c r="M35" s="97"/>
      <c r="N35" s="97"/>
      <c r="O35" s="97"/>
      <c r="P35" s="98"/>
      <c r="Q35" s="98"/>
      <c r="R35" s="98"/>
      <c r="S35" s="98"/>
      <c r="T35" s="97"/>
      <c r="U35" s="97"/>
      <c r="V35" s="97"/>
      <c r="W35" s="99"/>
    </row>
    <row r="36" s="2" customFormat="1" ht="18" customHeight="1">
      <c r="A36" s="10" t="s">
        <v>40</v>
      </c>
      <c r="B36" s="11"/>
      <c r="C36" s="11"/>
      <c r="D36" s="12"/>
      <c r="E36" s="10" t="s">
        <v>41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2"/>
    </row>
    <row r="37" s="2" customFormat="1" ht="16.949999999999999" customHeight="1">
      <c r="A37" s="10" t="s">
        <v>42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2"/>
    </row>
    <row r="38" s="2" customFormat="1" ht="16.949999999999999" customHeight="1">
      <c r="A38" s="10" t="s">
        <v>43</v>
      </c>
      <c r="B38" s="11"/>
      <c r="C38" s="11"/>
      <c r="D38" s="12"/>
      <c r="E38" s="10" t="s">
        <v>9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2"/>
    </row>
    <row r="39" s="2" customFormat="1" ht="82.200000000000003" customHeight="1">
      <c r="A39" s="10" t="e">
        <f>- текущий контроль и мониторинг реализации подпрограммы осуществляют</f>
        <v>#NAME?</v>
      </c>
      <c r="B39" s="11"/>
      <c r="C39" s="11"/>
      <c r="D39" s="12"/>
      <c r="E39" s="10" t="s">
        <v>44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2"/>
    </row>
  </sheetData>
  <mergeCells count="96">
    <mergeCell ref="A4:W4"/>
    <mergeCell ref="A5:W5"/>
    <mergeCell ref="A7:W7"/>
    <mergeCell ref="A8:W8"/>
    <mergeCell ref="A10:D10"/>
    <mergeCell ref="E10:W10"/>
    <mergeCell ref="A11:D11"/>
    <mergeCell ref="E11:W11"/>
    <mergeCell ref="A12:D12"/>
    <mergeCell ref="E12:W12"/>
    <mergeCell ref="A13:D13"/>
    <mergeCell ref="E13:W13"/>
    <mergeCell ref="A14:D14"/>
    <mergeCell ref="E14:W14"/>
    <mergeCell ref="A15:D15"/>
    <mergeCell ref="E15:W15"/>
    <mergeCell ref="A16:D17"/>
    <mergeCell ref="E16:E17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A18:W18"/>
    <mergeCell ref="A19:D19"/>
    <mergeCell ref="A20:W20"/>
    <mergeCell ref="A21:D21"/>
    <mergeCell ref="A22:D22"/>
    <mergeCell ref="A23:D34"/>
    <mergeCell ref="E23:E24"/>
    <mergeCell ref="F23:G23"/>
    <mergeCell ref="H23:K23"/>
    <mergeCell ref="L23:O23"/>
    <mergeCell ref="P23:S23"/>
    <mergeCell ref="T23:W23"/>
    <mergeCell ref="H24:I24"/>
    <mergeCell ref="J24:K24"/>
    <mergeCell ref="L24:M24"/>
    <mergeCell ref="N24:O24"/>
    <mergeCell ref="P24:Q24"/>
    <mergeCell ref="R24:S24"/>
    <mergeCell ref="T24:U24"/>
    <mergeCell ref="V24:W24"/>
    <mergeCell ref="L25:M25"/>
    <mergeCell ref="N25:O25"/>
    <mergeCell ref="T25:U25"/>
    <mergeCell ref="V25:W25"/>
    <mergeCell ref="L26:M26"/>
    <mergeCell ref="N26:O26"/>
    <mergeCell ref="T26:U26"/>
    <mergeCell ref="V26:W26"/>
    <mergeCell ref="L27:M27"/>
    <mergeCell ref="N27:O27"/>
    <mergeCell ref="T27:U27"/>
    <mergeCell ref="V27:W27"/>
    <mergeCell ref="L28:M28"/>
    <mergeCell ref="N28:O28"/>
    <mergeCell ref="T28:U28"/>
    <mergeCell ref="V28:W28"/>
    <mergeCell ref="L29:M29"/>
    <mergeCell ref="N29:O29"/>
    <mergeCell ref="T29:U29"/>
    <mergeCell ref="V29:W29"/>
    <mergeCell ref="L30:M30"/>
    <mergeCell ref="N30:O30"/>
    <mergeCell ref="T30:U30"/>
    <mergeCell ref="V30:W30"/>
    <mergeCell ref="L31:M31"/>
    <mergeCell ref="N31:O31"/>
    <mergeCell ref="T31:U31"/>
    <mergeCell ref="V31:W31"/>
    <mergeCell ref="L32:M32"/>
    <mergeCell ref="N32:O32"/>
    <mergeCell ref="T32:U32"/>
    <mergeCell ref="V32:W32"/>
    <mergeCell ref="L33:M33"/>
    <mergeCell ref="N33:O33"/>
    <mergeCell ref="T33:U33"/>
    <mergeCell ref="V33:W33"/>
    <mergeCell ref="L34:M34"/>
    <mergeCell ref="N34:O34"/>
    <mergeCell ref="T34:U34"/>
    <mergeCell ref="V34:W34"/>
    <mergeCell ref="A35:D35"/>
    <mergeCell ref="E35:W35"/>
    <mergeCell ref="A36:D36"/>
    <mergeCell ref="E36:W36"/>
    <mergeCell ref="A37:W37"/>
    <mergeCell ref="A38:D38"/>
    <mergeCell ref="E38:W38"/>
    <mergeCell ref="A39:D39"/>
    <mergeCell ref="E39:W39"/>
  </mergeCells>
  <printOptions headings="0" gridLines="0"/>
  <pageMargins left="0.69999999999999996" right="0.69999999999999996" top="0.75" bottom="0.75" header="0.29999999999999999" footer="0.29999999999999999"/>
  <pageSetup paperSize="9" scale="42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N1" zoomScale="70" workbookViewId="0">
      <selection activeCell="E24" activeCellId="0" sqref="E24"/>
    </sheetView>
  </sheetViews>
  <sheetFormatPr defaultColWidth="8.88671875" defaultRowHeight="14.25"/>
  <cols>
    <col customWidth="1" min="1" max="1" style="100" width="6.6640625"/>
    <col customWidth="1" min="2" max="2" style="2" width="53.44140625"/>
    <col customWidth="1" min="3" max="3" style="2" width="39.109375"/>
    <col customWidth="1" min="4" max="4" style="2" width="18.5546875"/>
    <col customWidth="1" min="5" max="5" style="2" width="24.6640625"/>
    <col min="6" max="16384" style="2" width="8.88671875"/>
  </cols>
  <sheetData>
    <row r="1" ht="15.75" customHeight="1">
      <c r="T1" s="101" t="s">
        <v>45</v>
      </c>
      <c r="U1" s="101"/>
      <c r="V1" s="101"/>
      <c r="W1" s="101"/>
    </row>
    <row r="2" ht="15.75" customHeight="1">
      <c r="T2" s="101"/>
      <c r="U2" s="101"/>
      <c r="V2" s="101"/>
      <c r="W2" s="101"/>
    </row>
    <row r="3" ht="15.75" customHeight="1">
      <c r="T3" s="101"/>
      <c r="U3" s="101"/>
      <c r="V3" s="101"/>
      <c r="W3" s="101"/>
    </row>
    <row r="6" ht="15">
      <c r="T6" s="102" t="s">
        <v>46</v>
      </c>
      <c r="U6" s="102"/>
      <c r="V6" s="102"/>
      <c r="W6" s="102"/>
      <c r="X6" s="102"/>
    </row>
    <row r="8" ht="17.25">
      <c r="B8" s="103" t="s">
        <v>47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2"/>
      <c r="Z8" s="2"/>
      <c r="AA8" s="2"/>
      <c r="AB8" s="2"/>
    </row>
    <row r="9" ht="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2"/>
      <c r="Z9" s="2"/>
      <c r="AA9" s="2"/>
      <c r="AB9" s="2"/>
    </row>
    <row r="10" ht="15">
      <c r="B10" s="104" t="s">
        <v>48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2"/>
      <c r="Z10" s="2"/>
      <c r="AA10" s="2"/>
      <c r="AB10" s="2"/>
    </row>
    <row r="11" ht="24" customHeight="1">
      <c r="A11" s="54" t="s">
        <v>49</v>
      </c>
      <c r="B11" s="54" t="s">
        <v>50</v>
      </c>
      <c r="C11" s="105" t="s">
        <v>51</v>
      </c>
      <c r="D11" s="105" t="s">
        <v>52</v>
      </c>
      <c r="E11" s="54" t="s">
        <v>53</v>
      </c>
      <c r="F11" s="106" t="s">
        <v>54</v>
      </c>
      <c r="G11" s="107" t="s">
        <v>55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9"/>
      <c r="Y11" s="2"/>
      <c r="Z11" s="2"/>
      <c r="AA11" s="2"/>
      <c r="AB11" s="2"/>
      <c r="AC11" s="2"/>
    </row>
    <row r="12" ht="24" customHeight="1">
      <c r="A12" s="110"/>
      <c r="B12" s="110"/>
      <c r="C12" s="111"/>
      <c r="D12" s="111"/>
      <c r="E12" s="110"/>
      <c r="F12" s="112"/>
      <c r="G12" s="107">
        <v>2017</v>
      </c>
      <c r="H12" s="109"/>
      <c r="I12" s="107">
        <v>2018</v>
      </c>
      <c r="J12" s="109"/>
      <c r="K12" s="107">
        <v>2019</v>
      </c>
      <c r="L12" s="109"/>
      <c r="M12" s="107">
        <v>2020</v>
      </c>
      <c r="N12" s="109"/>
      <c r="O12" s="107">
        <v>2021</v>
      </c>
      <c r="P12" s="109"/>
      <c r="Q12" s="107">
        <v>2022</v>
      </c>
      <c r="R12" s="109"/>
      <c r="S12" s="107">
        <v>2023</v>
      </c>
      <c r="T12" s="109"/>
      <c r="U12" s="107">
        <v>2024</v>
      </c>
      <c r="V12" s="109"/>
      <c r="W12" s="107">
        <v>2025</v>
      </c>
      <c r="X12" s="109"/>
      <c r="Y12" s="2"/>
      <c r="Z12" s="2"/>
      <c r="AA12" s="2"/>
      <c r="AB12" s="2"/>
      <c r="AC12" s="2"/>
    </row>
    <row r="13" ht="111" customHeight="1">
      <c r="A13" s="113"/>
      <c r="B13" s="113"/>
      <c r="C13" s="114"/>
      <c r="D13" s="114"/>
      <c r="E13" s="113"/>
      <c r="F13" s="115"/>
      <c r="G13" s="116" t="s">
        <v>20</v>
      </c>
      <c r="H13" s="116" t="s">
        <v>21</v>
      </c>
      <c r="I13" s="116" t="s">
        <v>20</v>
      </c>
      <c r="J13" s="116" t="s">
        <v>21</v>
      </c>
      <c r="K13" s="116" t="s">
        <v>20</v>
      </c>
      <c r="L13" s="116" t="s">
        <v>56</v>
      </c>
      <c r="M13" s="116" t="s">
        <v>20</v>
      </c>
      <c r="N13" s="116" t="s">
        <v>57</v>
      </c>
      <c r="O13" s="116" t="s">
        <v>20</v>
      </c>
      <c r="P13" s="116" t="s">
        <v>56</v>
      </c>
      <c r="Q13" s="116" t="s">
        <v>20</v>
      </c>
      <c r="R13" s="116" t="s">
        <v>57</v>
      </c>
      <c r="S13" s="116" t="s">
        <v>20</v>
      </c>
      <c r="T13" s="116" t="s">
        <v>56</v>
      </c>
      <c r="U13" s="116" t="s">
        <v>20</v>
      </c>
      <c r="V13" s="116" t="s">
        <v>57</v>
      </c>
      <c r="W13" s="116" t="s">
        <v>20</v>
      </c>
      <c r="X13" s="116" t="s">
        <v>57</v>
      </c>
      <c r="Y13" s="2"/>
      <c r="Z13" s="2"/>
      <c r="AA13" s="2"/>
      <c r="AB13" s="2"/>
      <c r="AC13" s="2"/>
    </row>
    <row r="14" ht="13.800000000000001">
      <c r="A14" s="117">
        <v>1</v>
      </c>
      <c r="B14" s="118">
        <v>2</v>
      </c>
      <c r="C14" s="118">
        <v>3</v>
      </c>
      <c r="D14" s="118"/>
      <c r="E14" s="118">
        <v>4</v>
      </c>
      <c r="F14" s="118">
        <v>5</v>
      </c>
      <c r="G14" s="118">
        <v>8</v>
      </c>
      <c r="H14" s="118">
        <v>9</v>
      </c>
      <c r="I14" s="118">
        <v>10</v>
      </c>
      <c r="J14" s="118">
        <v>11</v>
      </c>
      <c r="K14" s="118">
        <v>12</v>
      </c>
      <c r="L14" s="118">
        <v>13</v>
      </c>
      <c r="M14" s="118">
        <v>14</v>
      </c>
      <c r="N14" s="118">
        <v>15</v>
      </c>
      <c r="O14" s="118">
        <v>16</v>
      </c>
      <c r="P14" s="118">
        <v>17</v>
      </c>
      <c r="Q14" s="118">
        <v>18</v>
      </c>
      <c r="R14" s="118">
        <v>19</v>
      </c>
      <c r="S14" s="118">
        <v>16</v>
      </c>
      <c r="T14" s="118">
        <v>17</v>
      </c>
      <c r="U14" s="118">
        <v>18</v>
      </c>
      <c r="V14" s="118">
        <v>19</v>
      </c>
      <c r="W14" s="118">
        <v>18</v>
      </c>
      <c r="X14" s="118">
        <v>19</v>
      </c>
      <c r="Y14" s="2"/>
      <c r="Z14" s="2"/>
      <c r="AA14" s="2"/>
      <c r="AB14" s="2"/>
      <c r="AC14" s="2"/>
    </row>
    <row r="15" ht="60" customHeight="1">
      <c r="A15" s="50">
        <v>1</v>
      </c>
      <c r="B15" s="119" t="s">
        <v>58</v>
      </c>
      <c r="C15" s="120" t="s">
        <v>59</v>
      </c>
      <c r="D15" s="121" t="s">
        <v>60</v>
      </c>
      <c r="E15" s="122" t="s">
        <v>61</v>
      </c>
      <c r="F15" s="42">
        <v>12</v>
      </c>
      <c r="G15" s="43" t="s">
        <v>24</v>
      </c>
      <c r="H15" s="43" t="s">
        <v>24</v>
      </c>
      <c r="I15" s="43" t="s">
        <v>24</v>
      </c>
      <c r="J15" s="43" t="s">
        <v>24</v>
      </c>
      <c r="K15" s="43" t="s">
        <v>24</v>
      </c>
      <c r="L15" s="43" t="s">
        <v>24</v>
      </c>
      <c r="M15" s="43" t="s">
        <v>24</v>
      </c>
      <c r="N15" s="43" t="s">
        <v>24</v>
      </c>
      <c r="O15" s="43" t="s">
        <v>24</v>
      </c>
      <c r="P15" s="43" t="s">
        <v>24</v>
      </c>
      <c r="Q15" s="43" t="s">
        <v>24</v>
      </c>
      <c r="R15" s="43" t="s">
        <v>24</v>
      </c>
      <c r="S15" s="43" t="s">
        <v>24</v>
      </c>
      <c r="T15" s="43" t="s">
        <v>24</v>
      </c>
      <c r="U15" s="43" t="s">
        <v>24</v>
      </c>
      <c r="V15" s="43" t="s">
        <v>24</v>
      </c>
      <c r="W15" s="43" t="s">
        <v>24</v>
      </c>
      <c r="X15" s="43" t="s">
        <v>24</v>
      </c>
      <c r="Y15" s="2"/>
      <c r="Z15" s="2"/>
      <c r="AA15" s="2"/>
      <c r="AB15" s="2"/>
      <c r="AC15" s="2"/>
    </row>
    <row r="16" ht="63" customHeight="1">
      <c r="A16" s="50" t="s">
        <v>62</v>
      </c>
      <c r="B16" s="119" t="s">
        <v>63</v>
      </c>
      <c r="C16" s="120" t="s">
        <v>64</v>
      </c>
      <c r="D16" s="105" t="s">
        <v>65</v>
      </c>
      <c r="E16" s="122" t="s">
        <v>66</v>
      </c>
      <c r="F16" s="50">
        <v>0</v>
      </c>
      <c r="G16" s="50" t="s">
        <v>26</v>
      </c>
      <c r="H16" s="50" t="s">
        <v>26</v>
      </c>
      <c r="I16" s="50" t="s">
        <v>26</v>
      </c>
      <c r="J16" s="50" t="s">
        <v>26</v>
      </c>
      <c r="K16" s="50" t="s">
        <v>27</v>
      </c>
      <c r="L16" s="50" t="s">
        <v>26</v>
      </c>
      <c r="M16" s="50" t="s">
        <v>26</v>
      </c>
      <c r="N16" s="50" t="s">
        <v>26</v>
      </c>
      <c r="O16" s="50" t="s">
        <v>26</v>
      </c>
      <c r="P16" s="50" t="s">
        <v>26</v>
      </c>
      <c r="Q16" s="50" t="s">
        <v>26</v>
      </c>
      <c r="R16" s="50" t="s">
        <v>26</v>
      </c>
      <c r="S16" s="50" t="s">
        <v>26</v>
      </c>
      <c r="T16" s="50" t="s">
        <v>26</v>
      </c>
      <c r="U16" s="50" t="s">
        <v>26</v>
      </c>
      <c r="V16" s="50" t="s">
        <v>26</v>
      </c>
      <c r="W16" s="50" t="s">
        <v>26</v>
      </c>
      <c r="X16" s="50" t="s">
        <v>26</v>
      </c>
      <c r="Y16" s="2"/>
      <c r="Z16" s="2"/>
      <c r="AA16" s="2"/>
      <c r="AB16" s="2"/>
      <c r="AC16" s="2"/>
    </row>
    <row r="17" ht="55.5" customHeight="1">
      <c r="A17" s="123"/>
      <c r="B17" s="124"/>
      <c r="C17" s="125" t="s">
        <v>67</v>
      </c>
      <c r="D17" s="105" t="s">
        <v>68</v>
      </c>
      <c r="E17" s="122" t="s">
        <v>69</v>
      </c>
      <c r="F17" s="50">
        <v>0</v>
      </c>
      <c r="G17" s="50">
        <v>2000</v>
      </c>
      <c r="H17" s="50">
        <v>2000</v>
      </c>
      <c r="I17" s="50">
        <v>3000</v>
      </c>
      <c r="J17" s="50">
        <v>2000</v>
      </c>
      <c r="K17" s="50">
        <v>3000</v>
      </c>
      <c r="L17" s="50">
        <v>2000</v>
      </c>
      <c r="M17" s="50">
        <v>2000</v>
      </c>
      <c r="N17" s="50">
        <v>2000</v>
      </c>
      <c r="O17" s="50">
        <v>2000</v>
      </c>
      <c r="P17" s="50">
        <v>2000</v>
      </c>
      <c r="Q17" s="50">
        <v>2000</v>
      </c>
      <c r="R17" s="50">
        <v>2000</v>
      </c>
      <c r="S17" s="50">
        <v>2000</v>
      </c>
      <c r="T17" s="50">
        <v>2000</v>
      </c>
      <c r="U17" s="50">
        <v>2000</v>
      </c>
      <c r="V17" s="50">
        <v>2000</v>
      </c>
      <c r="W17" s="50">
        <v>2000</v>
      </c>
      <c r="X17" s="50">
        <v>2000</v>
      </c>
      <c r="Y17" s="2"/>
      <c r="Z17" s="2"/>
      <c r="AA17" s="2"/>
      <c r="AB17" s="2"/>
      <c r="AC17" s="2"/>
    </row>
    <row r="18" s="2" customFormat="1" ht="28.949999999999999" customHeight="1">
      <c r="A18" s="50" t="s">
        <v>70</v>
      </c>
      <c r="B18" s="126" t="s">
        <v>71</v>
      </c>
      <c r="C18" s="120" t="s">
        <v>72</v>
      </c>
      <c r="D18" s="119" t="s">
        <v>65</v>
      </c>
      <c r="E18" s="119" t="s">
        <v>73</v>
      </c>
      <c r="F18" s="42">
        <v>0</v>
      </c>
      <c r="G18" s="43">
        <v>5</v>
      </c>
      <c r="H18" s="43">
        <v>5</v>
      </c>
      <c r="I18" s="43">
        <v>5</v>
      </c>
      <c r="J18" s="43">
        <v>5</v>
      </c>
      <c r="K18" s="43"/>
      <c r="L18" s="43"/>
      <c r="M18" s="43"/>
      <c r="N18" s="43"/>
      <c r="O18" s="50"/>
      <c r="P18" s="43"/>
      <c r="Q18" s="50"/>
      <c r="R18" s="43"/>
      <c r="S18" s="50"/>
      <c r="T18" s="50"/>
      <c r="U18" s="50"/>
      <c r="V18" s="50">
        <v>0</v>
      </c>
      <c r="W18" s="50"/>
      <c r="X18" s="50">
        <v>0</v>
      </c>
      <c r="Y18" s="2"/>
      <c r="Z18" s="2"/>
      <c r="AA18" s="2"/>
      <c r="AB18" s="2"/>
      <c r="AC18" s="2"/>
    </row>
    <row r="19" s="2" customFormat="1" ht="19.949999999999999" customHeight="1">
      <c r="A19" s="123"/>
      <c r="B19" s="127"/>
      <c r="C19" s="128" t="s">
        <v>74</v>
      </c>
      <c r="D19" s="124"/>
      <c r="E19" s="124"/>
      <c r="F19" s="50">
        <v>0</v>
      </c>
      <c r="G19" s="129">
        <v>2</v>
      </c>
      <c r="H19" s="129">
        <v>2</v>
      </c>
      <c r="I19" s="129">
        <v>2</v>
      </c>
      <c r="J19" s="129">
        <v>2</v>
      </c>
      <c r="K19" s="129">
        <v>8</v>
      </c>
      <c r="L19" s="129">
        <v>2</v>
      </c>
      <c r="M19" s="129">
        <v>2</v>
      </c>
      <c r="N19" s="129">
        <v>2</v>
      </c>
      <c r="O19" s="50">
        <v>2</v>
      </c>
      <c r="P19" s="129">
        <v>2</v>
      </c>
      <c r="Q19" s="50">
        <v>2</v>
      </c>
      <c r="R19" s="129">
        <v>2</v>
      </c>
      <c r="S19" s="50">
        <v>2</v>
      </c>
      <c r="T19" s="50">
        <v>2</v>
      </c>
      <c r="U19" s="50">
        <v>2</v>
      </c>
      <c r="V19" s="50">
        <v>2</v>
      </c>
      <c r="W19" s="50">
        <v>2</v>
      </c>
      <c r="X19" s="50">
        <v>2</v>
      </c>
      <c r="Y19" s="2"/>
      <c r="Z19" s="2"/>
      <c r="AA19" s="2"/>
      <c r="AB19" s="2"/>
      <c r="AC19" s="2"/>
    </row>
    <row r="20" s="2" customFormat="1" ht="28.199999999999999" customHeight="1">
      <c r="A20" s="117"/>
      <c r="B20" s="130"/>
      <c r="C20" s="128" t="s">
        <v>75</v>
      </c>
      <c r="D20" s="131"/>
      <c r="E20" s="131"/>
      <c r="F20" s="132" t="s">
        <v>76</v>
      </c>
      <c r="G20" s="133"/>
      <c r="H20" s="133"/>
      <c r="I20" s="133"/>
      <c r="J20" s="134"/>
      <c r="K20" s="129" t="s">
        <v>77</v>
      </c>
      <c r="L20" s="129" t="s">
        <v>78</v>
      </c>
      <c r="M20" s="129" t="s">
        <v>78</v>
      </c>
      <c r="N20" s="129" t="s">
        <v>78</v>
      </c>
      <c r="O20" s="129" t="s">
        <v>78</v>
      </c>
      <c r="P20" s="129" t="s">
        <v>78</v>
      </c>
      <c r="Q20" s="129" t="s">
        <v>78</v>
      </c>
      <c r="R20" s="129" t="s">
        <v>78</v>
      </c>
      <c r="S20" s="129" t="s">
        <v>78</v>
      </c>
      <c r="T20" s="129" t="s">
        <v>78</v>
      </c>
      <c r="U20" s="129" t="s">
        <v>78</v>
      </c>
      <c r="V20" s="129" t="s">
        <v>78</v>
      </c>
      <c r="W20" s="129" t="s">
        <v>78</v>
      </c>
      <c r="X20" s="50" t="s">
        <v>78</v>
      </c>
      <c r="Y20" s="2"/>
      <c r="Z20" s="2"/>
      <c r="AA20" s="2"/>
      <c r="AB20" s="2"/>
      <c r="AC20" s="2"/>
    </row>
    <row r="21" s="2" customFormat="1" ht="54.75" customHeight="1">
      <c r="A21" s="50" t="s">
        <v>79</v>
      </c>
      <c r="B21" s="125" t="s">
        <v>80</v>
      </c>
      <c r="C21" s="105" t="s">
        <v>81</v>
      </c>
      <c r="D21" s="135" t="s">
        <v>68</v>
      </c>
      <c r="E21" s="136" t="s">
        <v>73</v>
      </c>
      <c r="F21" s="50">
        <v>0</v>
      </c>
      <c r="G21" s="50">
        <v>2000</v>
      </c>
      <c r="H21" s="50">
        <v>2000</v>
      </c>
      <c r="I21" s="50">
        <v>3000</v>
      </c>
      <c r="J21" s="50">
        <v>2000</v>
      </c>
      <c r="K21" s="50">
        <v>3000</v>
      </c>
      <c r="L21" s="50">
        <v>2000</v>
      </c>
      <c r="M21" s="50">
        <v>2000</v>
      </c>
      <c r="N21" s="50">
        <v>2000</v>
      </c>
      <c r="O21" s="50">
        <v>2000</v>
      </c>
      <c r="P21" s="50">
        <v>2000</v>
      </c>
      <c r="Q21" s="50">
        <v>2000</v>
      </c>
      <c r="R21" s="50">
        <v>2000</v>
      </c>
      <c r="S21" s="50">
        <v>2000</v>
      </c>
      <c r="T21" s="50">
        <v>2000</v>
      </c>
      <c r="U21" s="50">
        <v>2000</v>
      </c>
      <c r="V21" s="50">
        <v>2000</v>
      </c>
      <c r="W21" s="50">
        <v>2000</v>
      </c>
      <c r="X21" s="50">
        <v>2000</v>
      </c>
      <c r="Y21" s="2"/>
      <c r="Z21" s="2"/>
      <c r="AA21" s="2"/>
      <c r="AB21" s="2"/>
      <c r="AC21" s="2"/>
    </row>
    <row r="22" ht="43.5" customHeight="1">
      <c r="A22" s="50" t="s">
        <v>82</v>
      </c>
      <c r="B22" s="125" t="s">
        <v>83</v>
      </c>
      <c r="C22" s="120" t="s">
        <v>84</v>
      </c>
      <c r="D22" s="136" t="s">
        <v>85</v>
      </c>
      <c r="E22" s="135" t="s">
        <v>86</v>
      </c>
      <c r="F22" s="50">
        <v>65</v>
      </c>
      <c r="G22" s="50">
        <v>65</v>
      </c>
      <c r="H22" s="50"/>
      <c r="I22" s="50" t="s">
        <v>87</v>
      </c>
      <c r="J22" s="50" t="s">
        <v>87</v>
      </c>
      <c r="K22" s="50" t="s">
        <v>87</v>
      </c>
      <c r="L22" s="50" t="s">
        <v>87</v>
      </c>
      <c r="M22" s="50" t="s">
        <v>87</v>
      </c>
      <c r="N22" s="50" t="s">
        <v>87</v>
      </c>
      <c r="O22" s="50" t="s">
        <v>87</v>
      </c>
      <c r="P22" s="50" t="s">
        <v>87</v>
      </c>
      <c r="Q22" s="50" t="s">
        <v>87</v>
      </c>
      <c r="R22" s="50" t="s">
        <v>87</v>
      </c>
      <c r="S22" s="50" t="s">
        <v>87</v>
      </c>
      <c r="T22" s="50" t="s">
        <v>87</v>
      </c>
      <c r="U22" s="50" t="s">
        <v>87</v>
      </c>
      <c r="V22" s="50" t="s">
        <v>87</v>
      </c>
      <c r="W22" s="50" t="s">
        <v>87</v>
      </c>
      <c r="X22" s="50" t="s">
        <v>87</v>
      </c>
      <c r="Y22" s="2"/>
      <c r="Z22" s="2"/>
      <c r="AA22" s="2"/>
      <c r="AB22" s="2"/>
      <c r="AC22" s="2"/>
    </row>
    <row r="23" ht="95.400000000000006" customHeight="1">
      <c r="A23" s="50" t="s">
        <v>88</v>
      </c>
      <c r="B23" s="125" t="s">
        <v>89</v>
      </c>
      <c r="C23" s="120" t="s">
        <v>90</v>
      </c>
      <c r="D23" s="136" t="s">
        <v>91</v>
      </c>
      <c r="E23" s="135" t="s">
        <v>92</v>
      </c>
      <c r="F23" s="50">
        <v>0</v>
      </c>
      <c r="G23" s="50">
        <v>477</v>
      </c>
      <c r="H23" s="50"/>
      <c r="I23" s="50">
        <v>100</v>
      </c>
      <c r="J23" s="50">
        <v>100</v>
      </c>
      <c r="K23" s="50">
        <v>100</v>
      </c>
      <c r="L23" s="50">
        <v>100</v>
      </c>
      <c r="M23" s="50">
        <v>100</v>
      </c>
      <c r="N23" s="50">
        <v>100</v>
      </c>
      <c r="O23" s="50">
        <v>100</v>
      </c>
      <c r="P23" s="50">
        <v>100</v>
      </c>
      <c r="Q23" s="50">
        <v>100</v>
      </c>
      <c r="R23" s="50">
        <v>100</v>
      </c>
      <c r="S23" s="50">
        <v>100</v>
      </c>
      <c r="T23" s="50">
        <v>100</v>
      </c>
      <c r="U23" s="50">
        <v>100</v>
      </c>
      <c r="V23" s="50">
        <v>100</v>
      </c>
      <c r="W23" s="50">
        <v>100</v>
      </c>
      <c r="X23" s="50">
        <v>100</v>
      </c>
      <c r="Y23" s="2"/>
      <c r="Z23" s="2"/>
      <c r="AA23" s="2"/>
      <c r="AB23" s="2"/>
      <c r="AC23" s="2"/>
    </row>
    <row r="24" ht="96.75" customHeight="1">
      <c r="A24" s="50" t="s">
        <v>93</v>
      </c>
      <c r="B24" s="125" t="s">
        <v>94</v>
      </c>
      <c r="C24" s="120" t="s">
        <v>95</v>
      </c>
      <c r="D24" s="136" t="s">
        <v>96</v>
      </c>
      <c r="E24" s="135" t="s">
        <v>66</v>
      </c>
      <c r="F24" s="50">
        <v>1</v>
      </c>
      <c r="G24" s="50">
        <v>2</v>
      </c>
      <c r="H24" s="50"/>
      <c r="I24" s="50">
        <v>2</v>
      </c>
      <c r="J24" s="50">
        <v>2</v>
      </c>
      <c r="K24" s="50">
        <v>2</v>
      </c>
      <c r="L24" s="50">
        <v>2</v>
      </c>
      <c r="M24" s="50">
        <v>2</v>
      </c>
      <c r="N24" s="50">
        <v>2</v>
      </c>
      <c r="O24" s="50">
        <v>2</v>
      </c>
      <c r="P24" s="50">
        <v>2</v>
      </c>
      <c r="Q24" s="50">
        <v>2</v>
      </c>
      <c r="R24" s="50">
        <v>2</v>
      </c>
      <c r="S24" s="50">
        <v>2</v>
      </c>
      <c r="T24" s="50">
        <v>2</v>
      </c>
      <c r="U24" s="50">
        <v>2</v>
      </c>
      <c r="V24" s="50">
        <v>2</v>
      </c>
      <c r="W24" s="50">
        <v>2</v>
      </c>
      <c r="X24" s="50">
        <v>2</v>
      </c>
      <c r="Y24" s="2"/>
      <c r="Z24" s="2"/>
      <c r="AA24" s="2"/>
      <c r="AB24" s="2"/>
      <c r="AC24" s="2"/>
    </row>
    <row r="25" ht="72.75" customHeight="1">
      <c r="A25" s="50" t="s">
        <v>97</v>
      </c>
      <c r="B25" s="125" t="s">
        <v>98</v>
      </c>
      <c r="C25" s="120" t="s">
        <v>99</v>
      </c>
      <c r="D25" s="137" t="s">
        <v>65</v>
      </c>
      <c r="E25" s="135" t="s">
        <v>73</v>
      </c>
      <c r="F25" s="50">
        <v>4</v>
      </c>
      <c r="G25" s="50">
        <v>4</v>
      </c>
      <c r="H25" s="50"/>
      <c r="I25" s="50">
        <v>4</v>
      </c>
      <c r="J25" s="50">
        <v>4</v>
      </c>
      <c r="K25" s="50">
        <v>4</v>
      </c>
      <c r="L25" s="50">
        <v>4</v>
      </c>
      <c r="M25" s="50">
        <v>4</v>
      </c>
      <c r="N25" s="50">
        <v>4</v>
      </c>
      <c r="O25" s="50">
        <v>4</v>
      </c>
      <c r="P25" s="50">
        <v>4</v>
      </c>
      <c r="Q25" s="50">
        <v>4</v>
      </c>
      <c r="R25" s="50">
        <v>4</v>
      </c>
      <c r="S25" s="50">
        <v>4</v>
      </c>
      <c r="T25" s="50">
        <v>4</v>
      </c>
      <c r="U25" s="50">
        <v>4</v>
      </c>
      <c r="V25" s="50">
        <v>4</v>
      </c>
      <c r="W25" s="50">
        <v>4</v>
      </c>
      <c r="X25" s="50">
        <v>4</v>
      </c>
      <c r="Y25" s="2"/>
      <c r="Z25" s="2"/>
      <c r="AA25" s="2"/>
      <c r="AB25" s="2"/>
      <c r="AC25" s="2"/>
    </row>
    <row r="26" ht="79.950000000000003" customHeight="1">
      <c r="A26" s="42" t="s">
        <v>100</v>
      </c>
      <c r="B26" s="125" t="s">
        <v>101</v>
      </c>
      <c r="C26" s="120" t="s">
        <v>99</v>
      </c>
      <c r="D26" s="136" t="s">
        <v>102</v>
      </c>
      <c r="E26" s="136" t="s">
        <v>103</v>
      </c>
      <c r="F26" s="42">
        <v>150</v>
      </c>
      <c r="G26" s="42">
        <v>150</v>
      </c>
      <c r="H26" s="42"/>
      <c r="I26" s="42">
        <v>150</v>
      </c>
      <c r="J26" s="42">
        <v>150</v>
      </c>
      <c r="K26" s="42">
        <v>150</v>
      </c>
      <c r="L26" s="42">
        <v>150</v>
      </c>
      <c r="M26" s="42">
        <v>150</v>
      </c>
      <c r="N26" s="42">
        <v>150</v>
      </c>
      <c r="O26" s="42">
        <v>150</v>
      </c>
      <c r="P26" s="42">
        <v>150</v>
      </c>
      <c r="Q26" s="42">
        <v>150</v>
      </c>
      <c r="R26" s="42">
        <v>150</v>
      </c>
      <c r="S26" s="42">
        <v>150</v>
      </c>
      <c r="T26" s="42">
        <v>150</v>
      </c>
      <c r="U26" s="42">
        <v>150</v>
      </c>
      <c r="V26" s="50">
        <v>150</v>
      </c>
      <c r="W26" s="42">
        <v>150</v>
      </c>
      <c r="X26" s="50">
        <v>150</v>
      </c>
      <c r="Y26" s="2"/>
      <c r="Z26" s="2"/>
      <c r="AA26" s="2"/>
      <c r="AB26" s="2"/>
      <c r="AC26" s="2"/>
    </row>
    <row r="27" ht="121.5" customHeight="1">
      <c r="A27" s="50" t="s">
        <v>104</v>
      </c>
      <c r="B27" s="138" t="s">
        <v>105</v>
      </c>
      <c r="C27" s="138" t="s">
        <v>99</v>
      </c>
      <c r="D27" s="136" t="s">
        <v>106</v>
      </c>
      <c r="E27" s="122" t="s">
        <v>107</v>
      </c>
      <c r="F27" s="50">
        <v>15</v>
      </c>
      <c r="G27" s="50">
        <v>15</v>
      </c>
      <c r="H27" s="50"/>
      <c r="I27" s="50">
        <v>15</v>
      </c>
      <c r="J27" s="50">
        <v>15</v>
      </c>
      <c r="K27" s="50">
        <v>15</v>
      </c>
      <c r="L27" s="50">
        <v>15</v>
      </c>
      <c r="M27" s="50">
        <v>15</v>
      </c>
      <c r="N27" s="50">
        <v>15</v>
      </c>
      <c r="O27" s="50">
        <v>15</v>
      </c>
      <c r="P27" s="50">
        <v>15</v>
      </c>
      <c r="Q27" s="50">
        <v>15</v>
      </c>
      <c r="R27" s="50">
        <v>15</v>
      </c>
      <c r="S27" s="50">
        <v>15</v>
      </c>
      <c r="T27" s="50">
        <v>15</v>
      </c>
      <c r="U27" s="50">
        <v>15</v>
      </c>
      <c r="V27" s="50">
        <v>15</v>
      </c>
      <c r="W27" s="50">
        <v>15</v>
      </c>
      <c r="X27" s="50">
        <v>15</v>
      </c>
    </row>
    <row r="28" ht="106.2" customHeight="1">
      <c r="A28" s="50" t="s">
        <v>108</v>
      </c>
      <c r="B28" s="139" t="s">
        <v>109</v>
      </c>
      <c r="C28" s="126" t="s">
        <v>110</v>
      </c>
      <c r="D28" s="119" t="s">
        <v>91</v>
      </c>
      <c r="E28" s="119" t="s">
        <v>9</v>
      </c>
      <c r="F28" s="140" t="s">
        <v>111</v>
      </c>
      <c r="G28" s="140" t="s">
        <v>111</v>
      </c>
      <c r="H28" s="140" t="s">
        <v>112</v>
      </c>
      <c r="I28" s="140" t="s">
        <v>113</v>
      </c>
      <c r="J28" s="140"/>
      <c r="K28" s="140" t="s">
        <v>114</v>
      </c>
      <c r="L28" s="140" t="s">
        <v>115</v>
      </c>
      <c r="M28" s="140" t="s">
        <v>116</v>
      </c>
      <c r="N28" s="140" t="s">
        <v>117</v>
      </c>
      <c r="O28" s="140" t="s">
        <v>118</v>
      </c>
      <c r="P28" s="140" t="s">
        <v>117</v>
      </c>
      <c r="Q28" s="140" t="s">
        <v>119</v>
      </c>
      <c r="R28" s="140" t="s">
        <v>117</v>
      </c>
      <c r="S28" s="140" t="s">
        <v>120</v>
      </c>
      <c r="T28" s="140" t="s">
        <v>117</v>
      </c>
      <c r="U28" s="140" t="s">
        <v>121</v>
      </c>
      <c r="V28" s="140" t="s">
        <v>117</v>
      </c>
      <c r="W28" s="140" t="s">
        <v>117</v>
      </c>
      <c r="X28" s="140" t="s">
        <v>117</v>
      </c>
    </row>
    <row r="29" ht="16.949999999999999" customHeight="1">
      <c r="A29" s="117"/>
      <c r="B29" s="141"/>
      <c r="C29" s="130"/>
      <c r="D29" s="131"/>
      <c r="E29" s="131"/>
      <c r="F29" s="142" t="s">
        <v>122</v>
      </c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4"/>
      <c r="S29" s="145">
        <v>241</v>
      </c>
      <c r="T29" s="140">
        <v>0</v>
      </c>
      <c r="U29" s="145">
        <v>241</v>
      </c>
      <c r="V29" s="140">
        <v>0</v>
      </c>
      <c r="W29" s="145">
        <v>241</v>
      </c>
      <c r="X29" s="140">
        <v>2</v>
      </c>
    </row>
    <row r="30" s="2" customFormat="1" ht="95.400000000000006" customHeight="1">
      <c r="A30" s="128" t="s">
        <v>123</v>
      </c>
      <c r="B30" s="126" t="s">
        <v>124</v>
      </c>
      <c r="C30" s="146" t="s">
        <v>125</v>
      </c>
      <c r="D30" s="147" t="s">
        <v>85</v>
      </c>
      <c r="E30" s="105" t="s">
        <v>86</v>
      </c>
      <c r="F30" s="50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  <c r="L30" s="129">
        <v>0</v>
      </c>
      <c r="M30" s="129">
        <v>0</v>
      </c>
      <c r="N30" s="129">
        <v>0</v>
      </c>
      <c r="O30" s="129">
        <v>8</v>
      </c>
      <c r="P30" s="50">
        <v>0</v>
      </c>
      <c r="Q30" s="129">
        <v>8</v>
      </c>
      <c r="R30" s="50">
        <v>0</v>
      </c>
      <c r="S30" s="129">
        <v>0</v>
      </c>
      <c r="T30" s="50">
        <v>0</v>
      </c>
      <c r="U30" s="129">
        <v>0</v>
      </c>
      <c r="V30" s="50">
        <v>0</v>
      </c>
      <c r="W30" s="129">
        <v>0</v>
      </c>
      <c r="X30" s="50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</row>
    <row r="31" s="148" customFormat="1" ht="102" customHeight="1">
      <c r="A31" s="42" t="s">
        <v>126</v>
      </c>
      <c r="B31" s="138" t="s">
        <v>127</v>
      </c>
      <c r="C31" s="149" t="s">
        <v>125</v>
      </c>
      <c r="D31" s="136" t="s">
        <v>85</v>
      </c>
      <c r="E31" s="122" t="s">
        <v>86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1</v>
      </c>
      <c r="P31" s="42">
        <v>0</v>
      </c>
      <c r="Q31" s="42">
        <v>1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</row>
    <row r="32"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</row>
    <row r="33"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</row>
  </sheetData>
  <mergeCells count="34">
    <mergeCell ref="T1:W3"/>
    <mergeCell ref="T6:X6"/>
    <mergeCell ref="B8:X8"/>
    <mergeCell ref="B9:X9"/>
    <mergeCell ref="B10:X10"/>
    <mergeCell ref="A11:A13"/>
    <mergeCell ref="B11:B13"/>
    <mergeCell ref="C11:C13"/>
    <mergeCell ref="D11:D13"/>
    <mergeCell ref="E11:E13"/>
    <mergeCell ref="F11:F13"/>
    <mergeCell ref="G11:X11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A16:A17"/>
    <mergeCell ref="B16:B17"/>
    <mergeCell ref="A18:A20"/>
    <mergeCell ref="B18:B20"/>
    <mergeCell ref="D18:D20"/>
    <mergeCell ref="E18:E20"/>
    <mergeCell ref="F20:J20"/>
    <mergeCell ref="A28:A29"/>
    <mergeCell ref="B28:B29"/>
    <mergeCell ref="C28:C29"/>
    <mergeCell ref="D28:D29"/>
    <mergeCell ref="E28:E29"/>
    <mergeCell ref="F29:R29"/>
  </mergeCells>
  <printOptions headings="0" gridLines="0"/>
  <pageMargins left="0.69999999999999996" right="0.69999999999999996" top="0.75" bottom="0.75" header="0.29999999999999999" footer="0.29999999999999999"/>
  <pageSetup paperSize="9" scale="35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C1" zoomScale="100" workbookViewId="0">
      <selection activeCell="G300" activeCellId="0" sqref="G300"/>
    </sheetView>
  </sheetViews>
  <sheetFormatPr defaultColWidth="8.88671875" defaultRowHeight="14.25"/>
  <cols>
    <col customWidth="1" min="1" max="1" style="150" width="2.6640625"/>
    <col customWidth="1" min="2" max="2" style="151" width="41.88671875"/>
    <col customWidth="1" min="3" max="3" style="150" width="7.44140625"/>
    <col customWidth="1" min="4" max="4" style="150" width="4.6640625"/>
    <col customWidth="1" min="5" max="5" style="150" width="5.33203125"/>
    <col customWidth="1" min="6" max="6" style="150" width="6.44140625"/>
    <col customWidth="1" min="7" max="7" style="150" width="10.109375"/>
    <col customWidth="1" min="8" max="8" style="150" width="7.33203125"/>
    <col customWidth="1" min="9" max="9" style="150" width="10"/>
    <col customWidth="1" min="10" max="10" style="150" width="8.6640625"/>
    <col customWidth="1" min="11" max="11" style="150" width="6.5546875"/>
    <col customWidth="1" min="12" max="12" style="150" width="4.88671875"/>
    <col customWidth="1" min="13" max="13" style="150" width="6.33203125"/>
    <col customWidth="1" min="14" max="14" style="150" width="5.5546875"/>
    <col customWidth="1" min="15" max="15" style="150" width="3.6640625"/>
    <col customWidth="1" min="16" max="16" style="150" width="3.33203125"/>
    <col customWidth="1" min="17" max="17" style="150" width="20"/>
    <col min="18" max="16384" style="150" width="8.88671875"/>
  </cols>
  <sheetData>
    <row r="1">
      <c r="M1" s="150"/>
      <c r="N1" s="150"/>
      <c r="O1" s="150"/>
      <c r="P1" s="150"/>
    </row>
    <row r="2" ht="31.5" customHeight="1">
      <c r="L2" s="150"/>
      <c r="M2" s="101" t="s">
        <v>128</v>
      </c>
      <c r="N2" s="101"/>
      <c r="O2" s="101"/>
      <c r="P2" s="101"/>
      <c r="Q2" s="101"/>
      <c r="R2" s="152"/>
      <c r="S2" s="152"/>
      <c r="T2" s="152"/>
    </row>
    <row r="3" ht="15.75" customHeight="1">
      <c r="L3" s="150"/>
      <c r="M3" s="101"/>
      <c r="N3" s="101"/>
      <c r="O3" s="101"/>
      <c r="P3" s="101"/>
      <c r="Q3" s="101"/>
      <c r="R3" s="152"/>
      <c r="S3" s="152"/>
      <c r="T3" s="152"/>
    </row>
    <row r="4">
      <c r="L4" s="150"/>
      <c r="M4" s="150"/>
      <c r="N4" s="150"/>
      <c r="O4" s="150"/>
      <c r="P4" s="150"/>
      <c r="Q4" s="150"/>
    </row>
    <row r="5">
      <c r="M5" s="150"/>
      <c r="N5" s="150"/>
      <c r="O5" s="150"/>
      <c r="P5" s="150"/>
    </row>
    <row r="6" ht="15">
      <c r="M6" s="102" t="s">
        <v>129</v>
      </c>
      <c r="N6" s="102"/>
      <c r="O6" s="102"/>
      <c r="P6" s="102"/>
      <c r="Q6" s="102"/>
      <c r="R6" s="153"/>
    </row>
    <row r="7">
      <c r="M7" s="150"/>
      <c r="N7" s="150"/>
      <c r="O7" s="150"/>
      <c r="P7" s="150"/>
    </row>
    <row r="8" ht="15">
      <c r="A8" s="154" t="s">
        <v>130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</row>
    <row r="9">
      <c r="M9" s="155"/>
      <c r="N9" s="155"/>
      <c r="O9" s="155"/>
      <c r="P9" s="155"/>
    </row>
    <row r="10" ht="15">
      <c r="A10" s="156" t="s">
        <v>131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</row>
    <row r="11" ht="27.75" customHeight="1">
      <c r="A11" s="105" t="s">
        <v>49</v>
      </c>
      <c r="B11" s="54" t="s">
        <v>132</v>
      </c>
      <c r="C11" s="54" t="s">
        <v>133</v>
      </c>
      <c r="D11" s="54" t="s">
        <v>134</v>
      </c>
      <c r="E11" s="54" t="s">
        <v>135</v>
      </c>
      <c r="F11" s="54" t="s">
        <v>136</v>
      </c>
      <c r="G11" s="157" t="s">
        <v>137</v>
      </c>
      <c r="H11" s="158"/>
      <c r="I11" s="107" t="s">
        <v>138</v>
      </c>
      <c r="J11" s="108"/>
      <c r="K11" s="108"/>
      <c r="L11" s="108"/>
      <c r="M11" s="108"/>
      <c r="N11" s="108"/>
      <c r="O11" s="108"/>
      <c r="P11" s="109"/>
      <c r="Q11" s="54" t="s">
        <v>139</v>
      </c>
    </row>
    <row r="12" ht="15" customHeight="1">
      <c r="A12" s="111"/>
      <c r="B12" s="110"/>
      <c r="C12" s="110"/>
      <c r="D12" s="110"/>
      <c r="E12" s="110"/>
      <c r="F12" s="110"/>
      <c r="G12" s="159"/>
      <c r="H12" s="160"/>
      <c r="I12" s="157" t="s">
        <v>140</v>
      </c>
      <c r="J12" s="158"/>
      <c r="K12" s="157" t="s">
        <v>141</v>
      </c>
      <c r="L12" s="158"/>
      <c r="M12" s="157" t="s">
        <v>142</v>
      </c>
      <c r="N12" s="158"/>
      <c r="O12" s="157" t="s">
        <v>143</v>
      </c>
      <c r="P12" s="158"/>
      <c r="Q12" s="110"/>
    </row>
    <row r="13" ht="25.5" customHeight="1">
      <c r="A13" s="111"/>
      <c r="B13" s="110"/>
      <c r="C13" s="110"/>
      <c r="D13" s="110"/>
      <c r="E13" s="110"/>
      <c r="F13" s="110"/>
      <c r="G13" s="161"/>
      <c r="H13" s="118"/>
      <c r="I13" s="161"/>
      <c r="J13" s="118"/>
      <c r="K13" s="161"/>
      <c r="L13" s="118"/>
      <c r="M13" s="161"/>
      <c r="N13" s="118"/>
      <c r="O13" s="161"/>
      <c r="P13" s="118"/>
      <c r="Q13" s="110"/>
    </row>
    <row r="14" ht="48">
      <c r="A14" s="114"/>
      <c r="B14" s="113"/>
      <c r="C14" s="113"/>
      <c r="D14" s="113"/>
      <c r="E14" s="113"/>
      <c r="F14" s="113"/>
      <c r="G14" s="118" t="s">
        <v>144</v>
      </c>
      <c r="H14" s="107" t="s">
        <v>145</v>
      </c>
      <c r="I14" s="107" t="s">
        <v>144</v>
      </c>
      <c r="J14" s="162" t="s">
        <v>145</v>
      </c>
      <c r="K14" s="118" t="s">
        <v>144</v>
      </c>
      <c r="L14" s="118" t="s">
        <v>145</v>
      </c>
      <c r="M14" s="118" t="s">
        <v>144</v>
      </c>
      <c r="N14" s="118" t="s">
        <v>145</v>
      </c>
      <c r="O14" s="118" t="s">
        <v>144</v>
      </c>
      <c r="P14" s="118" t="s">
        <v>36</v>
      </c>
      <c r="Q14" s="113"/>
    </row>
    <row r="15" s="163" customFormat="1" ht="13.800000000000001">
      <c r="A15" s="117">
        <v>1</v>
      </c>
      <c r="B15" s="164">
        <v>2</v>
      </c>
      <c r="C15" s="164">
        <v>3</v>
      </c>
      <c r="D15" s="164">
        <v>4</v>
      </c>
      <c r="E15" s="164">
        <v>5</v>
      </c>
      <c r="F15" s="164">
        <v>6</v>
      </c>
      <c r="G15" s="164">
        <v>7</v>
      </c>
      <c r="H15" s="165">
        <v>8</v>
      </c>
      <c r="I15" s="165">
        <v>9</v>
      </c>
      <c r="J15" s="42">
        <v>10</v>
      </c>
      <c r="K15" s="164">
        <v>11</v>
      </c>
      <c r="L15" s="164">
        <v>12</v>
      </c>
      <c r="M15" s="164">
        <v>13</v>
      </c>
      <c r="N15" s="164">
        <v>14</v>
      </c>
      <c r="O15" s="164">
        <v>15</v>
      </c>
      <c r="P15" s="164">
        <v>16</v>
      </c>
      <c r="Q15" s="164">
        <v>17</v>
      </c>
    </row>
    <row r="16" s="166" customFormat="1" ht="29.25" customHeight="1">
      <c r="A16" s="167"/>
      <c r="B16" s="168" t="s">
        <v>146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70"/>
    </row>
    <row r="17" ht="19.949999999999999" customHeight="1">
      <c r="A17" s="54"/>
      <c r="B17" s="171" t="s">
        <v>147</v>
      </c>
      <c r="C17" s="54"/>
      <c r="D17" s="160"/>
      <c r="E17" s="160"/>
      <c r="F17" s="172" t="s">
        <v>148</v>
      </c>
      <c r="G17" s="173">
        <f t="shared" ref="G17:P26" si="0">G218</f>
        <v>345274.79999999999</v>
      </c>
      <c r="H17" s="173">
        <f t="shared" si="0"/>
        <v>2426.5</v>
      </c>
      <c r="I17" s="173">
        <f t="shared" si="0"/>
        <v>345274.79999999999</v>
      </c>
      <c r="J17" s="173">
        <f t="shared" si="0"/>
        <v>2426.5</v>
      </c>
      <c r="K17" s="173">
        <f t="shared" si="0"/>
        <v>0</v>
      </c>
      <c r="L17" s="173">
        <f t="shared" si="0"/>
        <v>0</v>
      </c>
      <c r="M17" s="173">
        <f t="shared" si="0"/>
        <v>0</v>
      </c>
      <c r="N17" s="173">
        <f t="shared" si="0"/>
        <v>0</v>
      </c>
      <c r="O17" s="173">
        <f t="shared" si="0"/>
        <v>0</v>
      </c>
      <c r="P17" s="173">
        <f t="shared" si="0"/>
        <v>0</v>
      </c>
      <c r="Q17" s="54"/>
    </row>
    <row r="18" ht="19.949999999999999" customHeight="1">
      <c r="A18" s="110"/>
      <c r="B18" s="174"/>
      <c r="C18" s="110"/>
      <c r="D18" s="160"/>
      <c r="E18" s="160"/>
      <c r="F18" s="175">
        <v>2017</v>
      </c>
      <c r="G18" s="69">
        <f t="shared" si="0"/>
        <v>2358.5999999999999</v>
      </c>
      <c r="H18" s="69">
        <f t="shared" si="0"/>
        <v>644</v>
      </c>
      <c r="I18" s="69">
        <f t="shared" si="0"/>
        <v>2358.5999999999999</v>
      </c>
      <c r="J18" s="69">
        <f t="shared" si="0"/>
        <v>644</v>
      </c>
      <c r="K18" s="69">
        <f t="shared" si="0"/>
        <v>0</v>
      </c>
      <c r="L18" s="69">
        <f t="shared" si="0"/>
        <v>0</v>
      </c>
      <c r="M18" s="69">
        <f t="shared" si="0"/>
        <v>0</v>
      </c>
      <c r="N18" s="69">
        <f t="shared" si="0"/>
        <v>0</v>
      </c>
      <c r="O18" s="69">
        <f t="shared" si="0"/>
        <v>0</v>
      </c>
      <c r="P18" s="69">
        <f t="shared" si="0"/>
        <v>0</v>
      </c>
      <c r="Q18" s="110"/>
    </row>
    <row r="19" ht="19.949999999999999" customHeight="1">
      <c r="A19" s="110"/>
      <c r="B19" s="174"/>
      <c r="C19" s="110"/>
      <c r="D19" s="160"/>
      <c r="E19" s="160"/>
      <c r="F19" s="175">
        <v>2018</v>
      </c>
      <c r="G19" s="69">
        <f t="shared" si="0"/>
        <v>1576.7</v>
      </c>
      <c r="H19" s="69">
        <f t="shared" si="0"/>
        <v>218</v>
      </c>
      <c r="I19" s="69">
        <f t="shared" si="0"/>
        <v>1576.7</v>
      </c>
      <c r="J19" s="69">
        <f t="shared" si="0"/>
        <v>218</v>
      </c>
      <c r="K19" s="69">
        <f t="shared" si="0"/>
        <v>0</v>
      </c>
      <c r="L19" s="69">
        <f t="shared" si="0"/>
        <v>0</v>
      </c>
      <c r="M19" s="69">
        <f t="shared" si="0"/>
        <v>0</v>
      </c>
      <c r="N19" s="69">
        <f t="shared" si="0"/>
        <v>0</v>
      </c>
      <c r="O19" s="69">
        <f t="shared" si="0"/>
        <v>0</v>
      </c>
      <c r="P19" s="69">
        <f t="shared" si="0"/>
        <v>0</v>
      </c>
      <c r="Q19" s="110"/>
    </row>
    <row r="20" ht="19.949999999999999" customHeight="1">
      <c r="A20" s="110"/>
      <c r="B20" s="174"/>
      <c r="C20" s="110"/>
      <c r="D20" s="160"/>
      <c r="E20" s="160"/>
      <c r="F20" s="175">
        <v>2019</v>
      </c>
      <c r="G20" s="69">
        <f t="shared" si="0"/>
        <v>1619.5</v>
      </c>
      <c r="H20" s="69">
        <f t="shared" si="0"/>
        <v>244.5</v>
      </c>
      <c r="I20" s="69">
        <f t="shared" si="0"/>
        <v>1619.5</v>
      </c>
      <c r="J20" s="69">
        <f t="shared" si="0"/>
        <v>244.5</v>
      </c>
      <c r="K20" s="69">
        <f t="shared" si="0"/>
        <v>0</v>
      </c>
      <c r="L20" s="69">
        <f t="shared" si="0"/>
        <v>0</v>
      </c>
      <c r="M20" s="69">
        <f t="shared" si="0"/>
        <v>0</v>
      </c>
      <c r="N20" s="69">
        <f t="shared" si="0"/>
        <v>0</v>
      </c>
      <c r="O20" s="69">
        <f t="shared" si="0"/>
        <v>0</v>
      </c>
      <c r="P20" s="69">
        <f t="shared" si="0"/>
        <v>0</v>
      </c>
      <c r="Q20" s="110"/>
    </row>
    <row r="21" ht="19.949999999999999" customHeight="1">
      <c r="A21" s="110"/>
      <c r="B21" s="174"/>
      <c r="C21" s="110"/>
      <c r="D21" s="160"/>
      <c r="E21" s="160"/>
      <c r="F21" s="175">
        <v>2020</v>
      </c>
      <c r="G21" s="69">
        <f t="shared" si="0"/>
        <v>1570</v>
      </c>
      <c r="H21" s="69">
        <f t="shared" si="0"/>
        <v>220</v>
      </c>
      <c r="I21" s="69">
        <f t="shared" si="0"/>
        <v>1570</v>
      </c>
      <c r="J21" s="69">
        <f t="shared" si="0"/>
        <v>220</v>
      </c>
      <c r="K21" s="69">
        <f t="shared" si="0"/>
        <v>0</v>
      </c>
      <c r="L21" s="69">
        <f t="shared" si="0"/>
        <v>0</v>
      </c>
      <c r="M21" s="69">
        <f t="shared" si="0"/>
        <v>0</v>
      </c>
      <c r="N21" s="69">
        <f t="shared" si="0"/>
        <v>0</v>
      </c>
      <c r="O21" s="69">
        <f t="shared" si="0"/>
        <v>0</v>
      </c>
      <c r="P21" s="69">
        <f t="shared" si="0"/>
        <v>0</v>
      </c>
      <c r="Q21" s="110"/>
    </row>
    <row r="22" ht="19.949999999999999" customHeight="1">
      <c r="A22" s="110"/>
      <c r="B22" s="174"/>
      <c r="C22" s="110"/>
      <c r="D22" s="160"/>
      <c r="E22" s="160"/>
      <c r="F22" s="175">
        <v>2021</v>
      </c>
      <c r="G22" s="69">
        <f t="shared" si="0"/>
        <v>7420</v>
      </c>
      <c r="H22" s="69">
        <f t="shared" si="0"/>
        <v>220</v>
      </c>
      <c r="I22" s="69">
        <f t="shared" si="0"/>
        <v>7420</v>
      </c>
      <c r="J22" s="69">
        <f t="shared" si="0"/>
        <v>220</v>
      </c>
      <c r="K22" s="69">
        <f t="shared" si="0"/>
        <v>0</v>
      </c>
      <c r="L22" s="69">
        <f t="shared" si="0"/>
        <v>0</v>
      </c>
      <c r="M22" s="69">
        <f t="shared" si="0"/>
        <v>0</v>
      </c>
      <c r="N22" s="69">
        <f t="shared" si="0"/>
        <v>0</v>
      </c>
      <c r="O22" s="69">
        <f t="shared" si="0"/>
        <v>0</v>
      </c>
      <c r="P22" s="69">
        <f t="shared" si="0"/>
        <v>0</v>
      </c>
      <c r="Q22" s="110"/>
    </row>
    <row r="23" ht="19.949999999999999" customHeight="1">
      <c r="A23" s="110"/>
      <c r="B23" s="174"/>
      <c r="C23" s="110"/>
      <c r="D23" s="160"/>
      <c r="E23" s="160"/>
      <c r="F23" s="175">
        <v>2022</v>
      </c>
      <c r="G23" s="69">
        <f t="shared" si="0"/>
        <v>7420</v>
      </c>
      <c r="H23" s="69">
        <f t="shared" si="0"/>
        <v>220</v>
      </c>
      <c r="I23" s="69">
        <f t="shared" si="0"/>
        <v>7420</v>
      </c>
      <c r="J23" s="69">
        <f t="shared" si="0"/>
        <v>220</v>
      </c>
      <c r="K23" s="69">
        <f t="shared" si="0"/>
        <v>0</v>
      </c>
      <c r="L23" s="69">
        <f t="shared" si="0"/>
        <v>0</v>
      </c>
      <c r="M23" s="69">
        <f t="shared" si="0"/>
        <v>0</v>
      </c>
      <c r="N23" s="69">
        <f t="shared" si="0"/>
        <v>0</v>
      </c>
      <c r="O23" s="69">
        <f t="shared" si="0"/>
        <v>0</v>
      </c>
      <c r="P23" s="69">
        <f t="shared" si="0"/>
        <v>0</v>
      </c>
      <c r="Q23" s="110"/>
    </row>
    <row r="24" ht="19.949999999999999" customHeight="1">
      <c r="A24" s="110"/>
      <c r="B24" s="174"/>
      <c r="C24" s="110"/>
      <c r="D24" s="160"/>
      <c r="E24" s="160"/>
      <c r="F24" s="175">
        <v>2023</v>
      </c>
      <c r="G24" s="69">
        <f t="shared" si="0"/>
        <v>108220</v>
      </c>
      <c r="H24" s="69">
        <f t="shared" si="0"/>
        <v>220</v>
      </c>
      <c r="I24" s="69">
        <f t="shared" si="0"/>
        <v>108220</v>
      </c>
      <c r="J24" s="69">
        <f t="shared" si="0"/>
        <v>220</v>
      </c>
      <c r="K24" s="69">
        <f t="shared" si="0"/>
        <v>0</v>
      </c>
      <c r="L24" s="69">
        <f t="shared" si="0"/>
        <v>0</v>
      </c>
      <c r="M24" s="69">
        <f t="shared" si="0"/>
        <v>0</v>
      </c>
      <c r="N24" s="69">
        <f t="shared" si="0"/>
        <v>0</v>
      </c>
      <c r="O24" s="69">
        <f t="shared" si="0"/>
        <v>0</v>
      </c>
      <c r="P24" s="69">
        <f t="shared" si="0"/>
        <v>0</v>
      </c>
      <c r="Q24" s="110"/>
    </row>
    <row r="25" ht="19.949999999999999" customHeight="1">
      <c r="A25" s="110"/>
      <c r="B25" s="174"/>
      <c r="C25" s="110"/>
      <c r="D25" s="160"/>
      <c r="E25" s="160"/>
      <c r="F25" s="175">
        <v>2024</v>
      </c>
      <c r="G25" s="69">
        <f t="shared" si="0"/>
        <v>108220</v>
      </c>
      <c r="H25" s="69">
        <f t="shared" si="0"/>
        <v>220</v>
      </c>
      <c r="I25" s="69">
        <f t="shared" si="0"/>
        <v>108220</v>
      </c>
      <c r="J25" s="69">
        <f t="shared" si="0"/>
        <v>220</v>
      </c>
      <c r="K25" s="69">
        <f t="shared" si="0"/>
        <v>0</v>
      </c>
      <c r="L25" s="69">
        <f t="shared" si="0"/>
        <v>0</v>
      </c>
      <c r="M25" s="69">
        <f t="shared" si="0"/>
        <v>0</v>
      </c>
      <c r="N25" s="69">
        <f t="shared" si="0"/>
        <v>0</v>
      </c>
      <c r="O25" s="69">
        <f t="shared" si="0"/>
        <v>0</v>
      </c>
      <c r="P25" s="69">
        <f t="shared" si="0"/>
        <v>0</v>
      </c>
      <c r="Q25" s="110"/>
    </row>
    <row r="26" ht="19.949999999999999" customHeight="1">
      <c r="A26" s="113"/>
      <c r="B26" s="176"/>
      <c r="C26" s="113"/>
      <c r="D26" s="118"/>
      <c r="E26" s="118"/>
      <c r="F26" s="175">
        <v>2025</v>
      </c>
      <c r="G26" s="69">
        <f t="shared" si="0"/>
        <v>106870</v>
      </c>
      <c r="H26" s="69">
        <f t="shared" ref="H26:P26" si="1">H227</f>
        <v>220</v>
      </c>
      <c r="I26" s="69">
        <f t="shared" si="1"/>
        <v>106870</v>
      </c>
      <c r="J26" s="69">
        <f t="shared" si="1"/>
        <v>220</v>
      </c>
      <c r="K26" s="69">
        <f t="shared" si="1"/>
        <v>0</v>
      </c>
      <c r="L26" s="69">
        <f t="shared" si="1"/>
        <v>0</v>
      </c>
      <c r="M26" s="69">
        <f t="shared" si="1"/>
        <v>0</v>
      </c>
      <c r="N26" s="69">
        <f t="shared" si="1"/>
        <v>0</v>
      </c>
      <c r="O26" s="69">
        <f t="shared" si="1"/>
        <v>0</v>
      </c>
      <c r="P26" s="69">
        <f t="shared" si="1"/>
        <v>0</v>
      </c>
      <c r="Q26" s="113"/>
    </row>
    <row r="27" s="166" customFormat="1" ht="13.800000000000001">
      <c r="A27" s="177"/>
      <c r="B27" s="168" t="s">
        <v>149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70"/>
    </row>
    <row r="28" ht="22.199999999999999" customHeight="1">
      <c r="A28" s="54">
        <v>1</v>
      </c>
      <c r="B28" s="178" t="s">
        <v>71</v>
      </c>
      <c r="C28" s="54" t="s">
        <v>150</v>
      </c>
      <c r="D28" s="160" t="s">
        <v>151</v>
      </c>
      <c r="E28" s="160" t="s">
        <v>152</v>
      </c>
      <c r="F28" s="172" t="s">
        <v>148</v>
      </c>
      <c r="G28" s="179">
        <f>SUM(G29:G37)</f>
        <v>1849.9000000000001</v>
      </c>
      <c r="H28" s="179">
        <f>SUM(H29:H37)</f>
        <v>1760.5999999999999</v>
      </c>
      <c r="I28" s="179">
        <f>SUM(I29:I37)</f>
        <v>1849.9000000000001</v>
      </c>
      <c r="J28" s="179">
        <f>SUM(J29:J37)</f>
        <v>1760.5999999999999</v>
      </c>
      <c r="K28" s="180"/>
      <c r="L28" s="181"/>
      <c r="M28" s="182"/>
      <c r="N28" s="183"/>
      <c r="O28" s="184"/>
      <c r="P28" s="184"/>
      <c r="Q28" s="54" t="s">
        <v>153</v>
      </c>
    </row>
    <row r="29" ht="19.949999999999999" customHeight="1">
      <c r="A29" s="110"/>
      <c r="B29" s="185"/>
      <c r="C29" s="110"/>
      <c r="D29" s="160"/>
      <c r="E29" s="160"/>
      <c r="F29" s="175">
        <v>2017</v>
      </c>
      <c r="G29" s="186">
        <v>207</v>
      </c>
      <c r="H29" s="187">
        <v>207</v>
      </c>
      <c r="I29" s="187">
        <v>207</v>
      </c>
      <c r="J29" s="187">
        <v>207</v>
      </c>
      <c r="K29" s="188"/>
      <c r="L29" s="189"/>
      <c r="M29" s="189"/>
      <c r="N29" s="189"/>
      <c r="O29" s="189"/>
      <c r="P29" s="189"/>
      <c r="Q29" s="110"/>
    </row>
    <row r="30" ht="19.949999999999999" customHeight="1">
      <c r="A30" s="110"/>
      <c r="B30" s="185"/>
      <c r="C30" s="110"/>
      <c r="D30" s="160"/>
      <c r="E30" s="160"/>
      <c r="F30" s="175">
        <v>2018</v>
      </c>
      <c r="G30" s="190">
        <v>207.19999999999999</v>
      </c>
      <c r="H30" s="190">
        <v>207.19999999999999</v>
      </c>
      <c r="I30" s="190">
        <v>207.19999999999999</v>
      </c>
      <c r="J30" s="190">
        <v>207.19999999999999</v>
      </c>
      <c r="K30" s="188"/>
      <c r="L30" s="189"/>
      <c r="M30" s="189"/>
      <c r="N30" s="189"/>
      <c r="O30" s="189"/>
      <c r="P30" s="189"/>
      <c r="Q30" s="110"/>
    </row>
    <row r="31" ht="19.949999999999999" customHeight="1">
      <c r="A31" s="110"/>
      <c r="B31" s="185"/>
      <c r="C31" s="110"/>
      <c r="D31" s="160"/>
      <c r="E31" s="160"/>
      <c r="F31" s="175">
        <v>2019</v>
      </c>
      <c r="G31" s="190">
        <v>250</v>
      </c>
      <c r="H31" s="191">
        <v>160.69999999999999</v>
      </c>
      <c r="I31" s="191">
        <v>250</v>
      </c>
      <c r="J31" s="191">
        <v>160.69999999999999</v>
      </c>
      <c r="K31" s="188"/>
      <c r="L31" s="189"/>
      <c r="M31" s="189"/>
      <c r="N31" s="189"/>
      <c r="O31" s="189"/>
      <c r="P31" s="189"/>
      <c r="Q31" s="110"/>
    </row>
    <row r="32" ht="19.949999999999999" customHeight="1">
      <c r="A32" s="110"/>
      <c r="B32" s="185"/>
      <c r="C32" s="110"/>
      <c r="D32" s="160"/>
      <c r="E32" s="160"/>
      <c r="F32" s="175">
        <v>2020</v>
      </c>
      <c r="G32" s="190">
        <v>208</v>
      </c>
      <c r="H32" s="190">
        <v>208</v>
      </c>
      <c r="I32" s="190">
        <v>208</v>
      </c>
      <c r="J32" s="190">
        <v>208</v>
      </c>
      <c r="K32" s="188"/>
      <c r="L32" s="189"/>
      <c r="M32" s="189"/>
      <c r="N32" s="189"/>
      <c r="O32" s="189"/>
      <c r="P32" s="189"/>
      <c r="Q32" s="110"/>
    </row>
    <row r="33" ht="19.949999999999999" customHeight="1">
      <c r="A33" s="110"/>
      <c r="B33" s="185"/>
      <c r="C33" s="110"/>
      <c r="D33" s="160"/>
      <c r="E33" s="160"/>
      <c r="F33" s="175">
        <v>2021</v>
      </c>
      <c r="G33" s="190">
        <v>178.69999999999999</v>
      </c>
      <c r="H33" s="190">
        <v>178.69999999999999</v>
      </c>
      <c r="I33" s="190">
        <v>178.69999999999999</v>
      </c>
      <c r="J33" s="190">
        <v>178.69999999999999</v>
      </c>
      <c r="K33" s="188"/>
      <c r="L33" s="189"/>
      <c r="M33" s="189"/>
      <c r="N33" s="189"/>
      <c r="O33" s="189"/>
      <c r="P33" s="189"/>
      <c r="Q33" s="110"/>
    </row>
    <row r="34" ht="19.949999999999999" customHeight="1">
      <c r="A34" s="110"/>
      <c r="B34" s="185"/>
      <c r="C34" s="110"/>
      <c r="D34" s="160"/>
      <c r="E34" s="160"/>
      <c r="F34" s="175">
        <v>2022</v>
      </c>
      <c r="G34" s="190">
        <v>178</v>
      </c>
      <c r="H34" s="190">
        <v>178</v>
      </c>
      <c r="I34" s="190">
        <v>178</v>
      </c>
      <c r="J34" s="190">
        <v>178</v>
      </c>
      <c r="K34" s="188"/>
      <c r="L34" s="189"/>
      <c r="M34" s="189"/>
      <c r="N34" s="189"/>
      <c r="O34" s="189"/>
      <c r="P34" s="189"/>
      <c r="Q34" s="110"/>
    </row>
    <row r="35" ht="19.949999999999999" customHeight="1">
      <c r="A35" s="110"/>
      <c r="B35" s="185"/>
      <c r="C35" s="110"/>
      <c r="D35" s="160"/>
      <c r="E35" s="160"/>
      <c r="F35" s="175">
        <v>2023</v>
      </c>
      <c r="G35" s="190">
        <v>207</v>
      </c>
      <c r="H35" s="190">
        <v>207</v>
      </c>
      <c r="I35" s="191">
        <v>207</v>
      </c>
      <c r="J35" s="190">
        <v>207</v>
      </c>
      <c r="K35" s="188"/>
      <c r="L35" s="189"/>
      <c r="M35" s="189"/>
      <c r="N35" s="189"/>
      <c r="O35" s="189"/>
      <c r="P35" s="189"/>
      <c r="Q35" s="110"/>
    </row>
    <row r="36" ht="19.949999999999999" customHeight="1">
      <c r="A36" s="110"/>
      <c r="B36" s="185"/>
      <c r="C36" s="110"/>
      <c r="D36" s="160"/>
      <c r="E36" s="160"/>
      <c r="F36" s="175">
        <v>2024</v>
      </c>
      <c r="G36" s="190">
        <v>207</v>
      </c>
      <c r="H36" s="190">
        <v>207</v>
      </c>
      <c r="I36" s="191">
        <v>207</v>
      </c>
      <c r="J36" s="190">
        <v>207</v>
      </c>
      <c r="K36" s="188"/>
      <c r="L36" s="189"/>
      <c r="M36" s="189"/>
      <c r="N36" s="189"/>
      <c r="O36" s="189"/>
      <c r="P36" s="189"/>
      <c r="Q36" s="110"/>
    </row>
    <row r="37" ht="23.399999999999999" customHeight="1">
      <c r="A37" s="113"/>
      <c r="B37" s="192"/>
      <c r="C37" s="113"/>
      <c r="D37" s="118"/>
      <c r="E37" s="118"/>
      <c r="F37" s="175">
        <v>2025</v>
      </c>
      <c r="G37" s="190">
        <v>207</v>
      </c>
      <c r="H37" s="190">
        <v>207</v>
      </c>
      <c r="I37" s="190">
        <v>207</v>
      </c>
      <c r="J37" s="190">
        <v>207</v>
      </c>
      <c r="K37" s="188"/>
      <c r="L37" s="189"/>
      <c r="M37" s="189"/>
      <c r="N37" s="189"/>
      <c r="O37" s="189"/>
      <c r="P37" s="189"/>
      <c r="Q37" s="113"/>
    </row>
    <row r="38" ht="22.949999999999999" customHeight="1">
      <c r="A38" s="54"/>
      <c r="B38" s="193" t="s">
        <v>154</v>
      </c>
      <c r="C38" s="194" t="s">
        <v>150</v>
      </c>
      <c r="D38" s="195"/>
      <c r="E38" s="195"/>
      <c r="F38" s="196" t="s">
        <v>148</v>
      </c>
      <c r="G38" s="197">
        <f>SUM(G39:G47)</f>
        <v>1849.9000000000001</v>
      </c>
      <c r="H38" s="197">
        <f>SUM(H39:H47)</f>
        <v>1760.5999999999999</v>
      </c>
      <c r="I38" s="197">
        <f>SUM(I39:I47)</f>
        <v>1849.9000000000001</v>
      </c>
      <c r="J38" s="197">
        <f>SUM(J39:J47)</f>
        <v>1760.5999999999999</v>
      </c>
      <c r="K38" s="188"/>
      <c r="L38" s="189"/>
      <c r="M38" s="198"/>
      <c r="N38" s="198"/>
      <c r="O38" s="189"/>
      <c r="P38" s="189"/>
      <c r="Q38" s="54"/>
    </row>
    <row r="39" ht="19.949999999999999" customHeight="1">
      <c r="A39" s="110"/>
      <c r="B39" s="199"/>
      <c r="C39" s="200"/>
      <c r="D39" s="195"/>
      <c r="E39" s="195"/>
      <c r="F39" s="201">
        <v>2017</v>
      </c>
      <c r="G39" s="202">
        <v>207</v>
      </c>
      <c r="H39" s="203">
        <v>207</v>
      </c>
      <c r="I39" s="203">
        <v>207</v>
      </c>
      <c r="J39" s="203">
        <v>207</v>
      </c>
      <c r="K39" s="188"/>
      <c r="L39" s="189"/>
      <c r="M39" s="189"/>
      <c r="N39" s="189"/>
      <c r="O39" s="189"/>
      <c r="P39" s="189"/>
      <c r="Q39" s="110"/>
    </row>
    <row r="40" ht="19.949999999999999" customHeight="1">
      <c r="A40" s="110"/>
      <c r="B40" s="199"/>
      <c r="C40" s="200"/>
      <c r="D40" s="195"/>
      <c r="E40" s="195"/>
      <c r="F40" s="201">
        <v>2018</v>
      </c>
      <c r="G40" s="204">
        <v>207.19999999999999</v>
      </c>
      <c r="H40" s="204">
        <v>207.19999999999999</v>
      </c>
      <c r="I40" s="204">
        <v>207.19999999999999</v>
      </c>
      <c r="J40" s="204">
        <v>207.19999999999999</v>
      </c>
      <c r="K40" s="188"/>
      <c r="L40" s="189"/>
      <c r="M40" s="189"/>
      <c r="N40" s="189"/>
      <c r="O40" s="189"/>
      <c r="P40" s="189"/>
      <c r="Q40" s="110"/>
    </row>
    <row r="41" ht="19.949999999999999" customHeight="1">
      <c r="A41" s="110"/>
      <c r="B41" s="199"/>
      <c r="C41" s="200"/>
      <c r="D41" s="195"/>
      <c r="E41" s="195"/>
      <c r="F41" s="201">
        <v>2019</v>
      </c>
      <c r="G41" s="204">
        <v>250</v>
      </c>
      <c r="H41" s="205">
        <v>160.69999999999999</v>
      </c>
      <c r="I41" s="205">
        <v>250</v>
      </c>
      <c r="J41" s="205">
        <v>160.69999999999999</v>
      </c>
      <c r="K41" s="188"/>
      <c r="L41" s="189"/>
      <c r="M41" s="189"/>
      <c r="N41" s="189"/>
      <c r="O41" s="189"/>
      <c r="P41" s="189"/>
      <c r="Q41" s="110"/>
    </row>
    <row r="42" ht="19.949999999999999" customHeight="1">
      <c r="A42" s="110"/>
      <c r="B42" s="199"/>
      <c r="C42" s="200"/>
      <c r="D42" s="195"/>
      <c r="E42" s="195"/>
      <c r="F42" s="201">
        <v>2020</v>
      </c>
      <c r="G42" s="204">
        <v>208</v>
      </c>
      <c r="H42" s="204">
        <v>208</v>
      </c>
      <c r="I42" s="204">
        <v>208</v>
      </c>
      <c r="J42" s="204">
        <v>208</v>
      </c>
      <c r="K42" s="188"/>
      <c r="L42" s="189"/>
      <c r="M42" s="189"/>
      <c r="N42" s="189"/>
      <c r="O42" s="189"/>
      <c r="P42" s="189"/>
      <c r="Q42" s="110"/>
    </row>
    <row r="43" ht="19.949999999999999" customHeight="1">
      <c r="A43" s="110"/>
      <c r="B43" s="199"/>
      <c r="C43" s="200"/>
      <c r="D43" s="195"/>
      <c r="E43" s="195"/>
      <c r="F43" s="201">
        <v>2021</v>
      </c>
      <c r="G43" s="204">
        <v>178.69999999999999</v>
      </c>
      <c r="H43" s="204">
        <v>178.69999999999999</v>
      </c>
      <c r="I43" s="204">
        <v>178.69999999999999</v>
      </c>
      <c r="J43" s="204">
        <v>178.69999999999999</v>
      </c>
      <c r="K43" s="188"/>
      <c r="L43" s="189"/>
      <c r="M43" s="189"/>
      <c r="N43" s="189"/>
      <c r="O43" s="189"/>
      <c r="P43" s="189"/>
      <c r="Q43" s="110"/>
    </row>
    <row r="44" ht="19.949999999999999" customHeight="1">
      <c r="A44" s="110"/>
      <c r="B44" s="199"/>
      <c r="C44" s="200"/>
      <c r="D44" s="195"/>
      <c r="E44" s="195"/>
      <c r="F44" s="201">
        <v>2022</v>
      </c>
      <c r="G44" s="204">
        <v>178</v>
      </c>
      <c r="H44" s="204">
        <v>178</v>
      </c>
      <c r="I44" s="204">
        <v>178</v>
      </c>
      <c r="J44" s="204">
        <v>178</v>
      </c>
      <c r="K44" s="188"/>
      <c r="L44" s="189"/>
      <c r="M44" s="189"/>
      <c r="N44" s="189"/>
      <c r="O44" s="189"/>
      <c r="P44" s="189"/>
      <c r="Q44" s="110"/>
    </row>
    <row r="45" ht="19.949999999999999" customHeight="1">
      <c r="A45" s="110"/>
      <c r="B45" s="199"/>
      <c r="C45" s="200"/>
      <c r="D45" s="195"/>
      <c r="E45" s="195"/>
      <c r="F45" s="201">
        <v>2023</v>
      </c>
      <c r="G45" s="204">
        <v>207</v>
      </c>
      <c r="H45" s="204">
        <v>207</v>
      </c>
      <c r="I45" s="205">
        <v>207</v>
      </c>
      <c r="J45" s="204">
        <v>207</v>
      </c>
      <c r="K45" s="188"/>
      <c r="L45" s="189"/>
      <c r="M45" s="189"/>
      <c r="N45" s="189"/>
      <c r="O45" s="189"/>
      <c r="P45" s="189"/>
      <c r="Q45" s="110"/>
    </row>
    <row r="46" ht="19.949999999999999" customHeight="1">
      <c r="A46" s="110"/>
      <c r="B46" s="199"/>
      <c r="C46" s="200"/>
      <c r="D46" s="195"/>
      <c r="E46" s="195"/>
      <c r="F46" s="201">
        <v>2024</v>
      </c>
      <c r="G46" s="204">
        <v>207</v>
      </c>
      <c r="H46" s="204">
        <v>207</v>
      </c>
      <c r="I46" s="205">
        <v>207</v>
      </c>
      <c r="J46" s="204">
        <v>207</v>
      </c>
      <c r="K46" s="188"/>
      <c r="L46" s="189"/>
      <c r="M46" s="189"/>
      <c r="N46" s="189"/>
      <c r="O46" s="189"/>
      <c r="P46" s="189"/>
      <c r="Q46" s="110"/>
    </row>
    <row r="47" ht="19.949999999999999" customHeight="1">
      <c r="A47" s="113"/>
      <c r="B47" s="206"/>
      <c r="C47" s="207"/>
      <c r="D47" s="208"/>
      <c r="E47" s="208"/>
      <c r="F47" s="201">
        <v>2025</v>
      </c>
      <c r="G47" s="204">
        <v>207</v>
      </c>
      <c r="H47" s="204">
        <v>207</v>
      </c>
      <c r="I47" s="204">
        <v>207</v>
      </c>
      <c r="J47" s="204">
        <v>207</v>
      </c>
      <c r="K47" s="188"/>
      <c r="L47" s="189"/>
      <c r="M47" s="189"/>
      <c r="N47" s="189"/>
      <c r="O47" s="189"/>
      <c r="P47" s="189"/>
      <c r="Q47" s="113"/>
    </row>
    <row r="48" ht="19.949999999999999" customHeight="1">
      <c r="A48" s="54">
        <v>2</v>
      </c>
      <c r="B48" s="178" t="s">
        <v>80</v>
      </c>
      <c r="C48" s="54" t="s">
        <v>155</v>
      </c>
      <c r="D48" s="160" t="s">
        <v>151</v>
      </c>
      <c r="E48" s="160" t="s">
        <v>152</v>
      </c>
      <c r="F48" s="172" t="s">
        <v>148</v>
      </c>
      <c r="G48" s="179">
        <f>SUM(G49:G57)</f>
        <v>373.30000000000001</v>
      </c>
      <c r="H48" s="179">
        <f>SUM(H49:H57)</f>
        <v>167.40000000000001</v>
      </c>
      <c r="I48" s="179">
        <f>SUM(I49:I57)</f>
        <v>373.30000000000001</v>
      </c>
      <c r="J48" s="179">
        <f>SUM(J49:J57)</f>
        <v>167.40000000000001</v>
      </c>
      <c r="K48" s="188"/>
      <c r="L48" s="189"/>
      <c r="M48" s="198"/>
      <c r="N48" s="198"/>
      <c r="O48" s="189"/>
      <c r="P48" s="189"/>
      <c r="Q48" s="54" t="s">
        <v>153</v>
      </c>
    </row>
    <row r="49" ht="19.949999999999999" customHeight="1">
      <c r="A49" s="110"/>
      <c r="B49" s="185"/>
      <c r="C49" s="110"/>
      <c r="D49" s="160"/>
      <c r="E49" s="160"/>
      <c r="F49" s="175">
        <v>2017</v>
      </c>
      <c r="G49" s="209">
        <v>200</v>
      </c>
      <c r="H49" s="210">
        <v>13</v>
      </c>
      <c r="I49" s="210">
        <v>200</v>
      </c>
      <c r="J49" s="210">
        <v>13</v>
      </c>
      <c r="K49" s="188"/>
      <c r="L49" s="189"/>
      <c r="M49" s="189"/>
      <c r="N49" s="189"/>
      <c r="O49" s="189"/>
      <c r="P49" s="189"/>
      <c r="Q49" s="110"/>
    </row>
    <row r="50" ht="19.949999999999999" customHeight="1">
      <c r="A50" s="110"/>
      <c r="B50" s="185"/>
      <c r="C50" s="110"/>
      <c r="D50" s="160"/>
      <c r="E50" s="160"/>
      <c r="F50" s="175">
        <v>2018</v>
      </c>
      <c r="G50" s="211">
        <v>19.5</v>
      </c>
      <c r="H50" s="212">
        <v>10.800000000000001</v>
      </c>
      <c r="I50" s="212">
        <v>19.5</v>
      </c>
      <c r="J50" s="212">
        <v>10.800000000000001</v>
      </c>
      <c r="K50" s="188"/>
      <c r="L50" s="189"/>
      <c r="M50" s="189"/>
      <c r="N50" s="189"/>
      <c r="O50" s="189"/>
      <c r="P50" s="189"/>
      <c r="Q50" s="110"/>
    </row>
    <row r="51" ht="19.949999999999999" customHeight="1">
      <c r="A51" s="110"/>
      <c r="B51" s="185"/>
      <c r="C51" s="110"/>
      <c r="D51" s="160"/>
      <c r="E51" s="160"/>
      <c r="F51" s="175">
        <v>2019</v>
      </c>
      <c r="G51" s="211">
        <v>19.5</v>
      </c>
      <c r="H51" s="212">
        <v>9.3000000000000007</v>
      </c>
      <c r="I51" s="212">
        <v>19.5</v>
      </c>
      <c r="J51" s="212">
        <v>9.3000000000000007</v>
      </c>
      <c r="K51" s="188"/>
      <c r="L51" s="189"/>
      <c r="M51" s="189"/>
      <c r="N51" s="189"/>
      <c r="O51" s="189"/>
      <c r="P51" s="189"/>
      <c r="Q51" s="110"/>
    </row>
    <row r="52" ht="19.949999999999999" customHeight="1">
      <c r="A52" s="110"/>
      <c r="B52" s="185"/>
      <c r="C52" s="110"/>
      <c r="D52" s="160"/>
      <c r="E52" s="160"/>
      <c r="F52" s="175">
        <v>2020</v>
      </c>
      <c r="G52" s="211">
        <v>12</v>
      </c>
      <c r="H52" s="211">
        <v>12</v>
      </c>
      <c r="I52" s="211">
        <v>12</v>
      </c>
      <c r="J52" s="211">
        <v>12</v>
      </c>
      <c r="K52" s="188"/>
      <c r="L52" s="189"/>
      <c r="M52" s="189"/>
      <c r="N52" s="189"/>
      <c r="O52" s="189"/>
      <c r="P52" s="189"/>
      <c r="Q52" s="110"/>
    </row>
    <row r="53" ht="19.949999999999999" customHeight="1">
      <c r="A53" s="110"/>
      <c r="B53" s="185"/>
      <c r="C53" s="110"/>
      <c r="D53" s="160"/>
      <c r="E53" s="160"/>
      <c r="F53" s="175">
        <v>2021</v>
      </c>
      <c r="G53" s="211">
        <v>41.299999999999997</v>
      </c>
      <c r="H53" s="211">
        <v>41.299999999999997</v>
      </c>
      <c r="I53" s="211">
        <v>41.299999999999997</v>
      </c>
      <c r="J53" s="211">
        <v>41.299999999999997</v>
      </c>
      <c r="K53" s="188"/>
      <c r="L53" s="189"/>
      <c r="M53" s="189"/>
      <c r="N53" s="189"/>
      <c r="O53" s="189"/>
      <c r="P53" s="189"/>
      <c r="Q53" s="110"/>
    </row>
    <row r="54" ht="19.949999999999999" customHeight="1">
      <c r="A54" s="110"/>
      <c r="B54" s="185"/>
      <c r="C54" s="110"/>
      <c r="D54" s="160"/>
      <c r="E54" s="160"/>
      <c r="F54" s="175">
        <v>2022</v>
      </c>
      <c r="G54" s="211">
        <v>42</v>
      </c>
      <c r="H54" s="211">
        <v>42</v>
      </c>
      <c r="I54" s="211">
        <v>42</v>
      </c>
      <c r="J54" s="211">
        <v>42</v>
      </c>
      <c r="K54" s="188"/>
      <c r="L54" s="189"/>
      <c r="M54" s="189"/>
      <c r="N54" s="189"/>
      <c r="O54" s="189"/>
      <c r="P54" s="189"/>
      <c r="Q54" s="110"/>
    </row>
    <row r="55" ht="19.949999999999999" customHeight="1">
      <c r="A55" s="110"/>
      <c r="B55" s="185"/>
      <c r="C55" s="110"/>
      <c r="D55" s="160"/>
      <c r="E55" s="160"/>
      <c r="F55" s="175">
        <v>2023</v>
      </c>
      <c r="G55" s="211">
        <v>13</v>
      </c>
      <c r="H55" s="212">
        <v>13</v>
      </c>
      <c r="I55" s="212">
        <v>13</v>
      </c>
      <c r="J55" s="212">
        <v>13</v>
      </c>
      <c r="K55" s="188"/>
      <c r="L55" s="189"/>
      <c r="M55" s="189"/>
      <c r="N55" s="189"/>
      <c r="O55" s="189"/>
      <c r="P55" s="189"/>
      <c r="Q55" s="110"/>
    </row>
    <row r="56" ht="19.949999999999999" customHeight="1">
      <c r="A56" s="110"/>
      <c r="B56" s="185"/>
      <c r="C56" s="110"/>
      <c r="D56" s="160"/>
      <c r="E56" s="160"/>
      <c r="F56" s="175">
        <v>2024</v>
      </c>
      <c r="G56" s="211">
        <v>13</v>
      </c>
      <c r="H56" s="212">
        <v>13</v>
      </c>
      <c r="I56" s="212">
        <v>13</v>
      </c>
      <c r="J56" s="212">
        <v>13</v>
      </c>
      <c r="K56" s="188"/>
      <c r="L56" s="189"/>
      <c r="M56" s="189"/>
      <c r="N56" s="189"/>
      <c r="O56" s="189"/>
      <c r="P56" s="189"/>
      <c r="Q56" s="110"/>
    </row>
    <row r="57" ht="19.949999999999999" customHeight="1">
      <c r="A57" s="113"/>
      <c r="B57" s="192"/>
      <c r="C57" s="113"/>
      <c r="D57" s="118"/>
      <c r="E57" s="118"/>
      <c r="F57" s="175">
        <v>2025</v>
      </c>
      <c r="G57" s="211">
        <v>13</v>
      </c>
      <c r="H57" s="211">
        <v>13</v>
      </c>
      <c r="I57" s="211">
        <v>13</v>
      </c>
      <c r="J57" s="211">
        <v>13</v>
      </c>
      <c r="K57" s="188"/>
      <c r="L57" s="189"/>
      <c r="M57" s="189"/>
      <c r="N57" s="189"/>
      <c r="O57" s="189"/>
      <c r="P57" s="189"/>
      <c r="Q57" s="113"/>
    </row>
    <row r="58" ht="19.949999999999999" customHeight="1">
      <c r="A58" s="194"/>
      <c r="B58" s="193" t="s">
        <v>154</v>
      </c>
      <c r="C58" s="194" t="s">
        <v>150</v>
      </c>
      <c r="D58" s="195"/>
      <c r="E58" s="195"/>
      <c r="F58" s="196" t="s">
        <v>148</v>
      </c>
      <c r="G58" s="197">
        <f>SUM(G59:G67)</f>
        <v>373.30000000000001</v>
      </c>
      <c r="H58" s="197">
        <f>SUM(H59:H67)</f>
        <v>167.40000000000001</v>
      </c>
      <c r="I58" s="197">
        <f>SUM(I59:I67)</f>
        <v>373.30000000000001</v>
      </c>
      <c r="J58" s="197">
        <f>SUM(J59:J67)</f>
        <v>167.40000000000001</v>
      </c>
      <c r="K58" s="188"/>
      <c r="L58" s="189"/>
      <c r="M58" s="198"/>
      <c r="N58" s="198"/>
      <c r="O58" s="189"/>
      <c r="P58" s="189"/>
      <c r="Q58" s="54"/>
    </row>
    <row r="59" ht="19.949999999999999" customHeight="1">
      <c r="A59" s="200"/>
      <c r="B59" s="199"/>
      <c r="C59" s="200"/>
      <c r="D59" s="195"/>
      <c r="E59" s="195"/>
      <c r="F59" s="201">
        <v>2017</v>
      </c>
      <c r="G59" s="213">
        <v>200</v>
      </c>
      <c r="H59" s="214">
        <v>13</v>
      </c>
      <c r="I59" s="214">
        <v>200</v>
      </c>
      <c r="J59" s="214">
        <v>13</v>
      </c>
      <c r="K59" s="188"/>
      <c r="L59" s="189"/>
      <c r="M59" s="189"/>
      <c r="N59" s="189"/>
      <c r="O59" s="189"/>
      <c r="P59" s="189"/>
      <c r="Q59" s="110"/>
    </row>
    <row r="60" ht="19.949999999999999" customHeight="1">
      <c r="A60" s="200"/>
      <c r="B60" s="199"/>
      <c r="C60" s="200"/>
      <c r="D60" s="195"/>
      <c r="E60" s="195"/>
      <c r="F60" s="201">
        <v>2018</v>
      </c>
      <c r="G60" s="215">
        <v>19.5</v>
      </c>
      <c r="H60" s="216">
        <v>10.800000000000001</v>
      </c>
      <c r="I60" s="216">
        <v>19.5</v>
      </c>
      <c r="J60" s="216">
        <v>10.800000000000001</v>
      </c>
      <c r="K60" s="188"/>
      <c r="L60" s="189"/>
      <c r="M60" s="189"/>
      <c r="N60" s="189"/>
      <c r="O60" s="189"/>
      <c r="P60" s="189"/>
      <c r="Q60" s="110"/>
    </row>
    <row r="61" ht="19.949999999999999" customHeight="1">
      <c r="A61" s="200"/>
      <c r="B61" s="199"/>
      <c r="C61" s="200"/>
      <c r="D61" s="195"/>
      <c r="E61" s="195"/>
      <c r="F61" s="201">
        <v>2019</v>
      </c>
      <c r="G61" s="215">
        <v>19.5</v>
      </c>
      <c r="H61" s="216">
        <v>9.3000000000000007</v>
      </c>
      <c r="I61" s="216">
        <v>19.5</v>
      </c>
      <c r="J61" s="216">
        <v>9.3000000000000007</v>
      </c>
      <c r="K61" s="188"/>
      <c r="L61" s="189"/>
      <c r="M61" s="189"/>
      <c r="N61" s="189"/>
      <c r="O61" s="189"/>
      <c r="P61" s="189"/>
      <c r="Q61" s="110"/>
    </row>
    <row r="62" ht="19.949999999999999" customHeight="1">
      <c r="A62" s="200"/>
      <c r="B62" s="199"/>
      <c r="C62" s="200"/>
      <c r="D62" s="195"/>
      <c r="E62" s="195"/>
      <c r="F62" s="201">
        <v>2020</v>
      </c>
      <c r="G62" s="215">
        <v>12</v>
      </c>
      <c r="H62" s="215">
        <v>12</v>
      </c>
      <c r="I62" s="215">
        <v>12</v>
      </c>
      <c r="J62" s="215">
        <v>12</v>
      </c>
      <c r="K62" s="188"/>
      <c r="L62" s="189"/>
      <c r="M62" s="189"/>
      <c r="N62" s="189"/>
      <c r="O62" s="189"/>
      <c r="P62" s="189"/>
      <c r="Q62" s="110"/>
    </row>
    <row r="63" ht="19.949999999999999" customHeight="1">
      <c r="A63" s="200"/>
      <c r="B63" s="199"/>
      <c r="C63" s="200"/>
      <c r="D63" s="195"/>
      <c r="E63" s="195"/>
      <c r="F63" s="201">
        <v>2021</v>
      </c>
      <c r="G63" s="215">
        <v>41.299999999999997</v>
      </c>
      <c r="H63" s="215">
        <v>41.299999999999997</v>
      </c>
      <c r="I63" s="215">
        <v>41.299999999999997</v>
      </c>
      <c r="J63" s="215">
        <v>41.299999999999997</v>
      </c>
      <c r="K63" s="188"/>
      <c r="L63" s="189"/>
      <c r="M63" s="189"/>
      <c r="N63" s="189"/>
      <c r="O63" s="189"/>
      <c r="P63" s="189"/>
      <c r="Q63" s="110"/>
    </row>
    <row r="64" ht="19.949999999999999" customHeight="1">
      <c r="A64" s="200"/>
      <c r="B64" s="199"/>
      <c r="C64" s="200"/>
      <c r="D64" s="195"/>
      <c r="E64" s="195"/>
      <c r="F64" s="201">
        <v>2022</v>
      </c>
      <c r="G64" s="215">
        <v>42</v>
      </c>
      <c r="H64" s="215">
        <v>42</v>
      </c>
      <c r="I64" s="215">
        <v>42</v>
      </c>
      <c r="J64" s="215">
        <v>42</v>
      </c>
      <c r="K64" s="188"/>
      <c r="L64" s="189"/>
      <c r="M64" s="189"/>
      <c r="N64" s="189"/>
      <c r="O64" s="189"/>
      <c r="P64" s="189"/>
      <c r="Q64" s="110"/>
    </row>
    <row r="65" ht="19.949999999999999" customHeight="1">
      <c r="A65" s="200"/>
      <c r="B65" s="199"/>
      <c r="C65" s="200"/>
      <c r="D65" s="195"/>
      <c r="E65" s="195"/>
      <c r="F65" s="201">
        <v>2023</v>
      </c>
      <c r="G65" s="215">
        <v>13</v>
      </c>
      <c r="H65" s="216">
        <v>13</v>
      </c>
      <c r="I65" s="215">
        <v>13</v>
      </c>
      <c r="J65" s="216">
        <v>13</v>
      </c>
      <c r="K65" s="188"/>
      <c r="L65" s="189"/>
      <c r="M65" s="189"/>
      <c r="N65" s="189"/>
      <c r="O65" s="189"/>
      <c r="P65" s="189"/>
      <c r="Q65" s="110"/>
    </row>
    <row r="66" ht="19.949999999999999" customHeight="1">
      <c r="A66" s="200"/>
      <c r="B66" s="199"/>
      <c r="C66" s="200"/>
      <c r="D66" s="195"/>
      <c r="E66" s="195"/>
      <c r="F66" s="201">
        <v>2024</v>
      </c>
      <c r="G66" s="215">
        <v>13</v>
      </c>
      <c r="H66" s="216">
        <v>13</v>
      </c>
      <c r="I66" s="215">
        <v>13</v>
      </c>
      <c r="J66" s="216">
        <v>13</v>
      </c>
      <c r="K66" s="188"/>
      <c r="L66" s="189"/>
      <c r="M66" s="189"/>
      <c r="N66" s="189"/>
      <c r="O66" s="189"/>
      <c r="P66" s="189"/>
      <c r="Q66" s="110"/>
    </row>
    <row r="67" ht="19.949999999999999" customHeight="1">
      <c r="A67" s="207"/>
      <c r="B67" s="206"/>
      <c r="C67" s="207"/>
      <c r="D67" s="208"/>
      <c r="E67" s="208"/>
      <c r="F67" s="201">
        <v>2025</v>
      </c>
      <c r="G67" s="215">
        <v>13</v>
      </c>
      <c r="H67" s="215">
        <v>13</v>
      </c>
      <c r="I67" s="215">
        <v>13</v>
      </c>
      <c r="J67" s="215">
        <v>13</v>
      </c>
      <c r="K67" s="188"/>
      <c r="L67" s="189"/>
      <c r="M67" s="189"/>
      <c r="N67" s="189"/>
      <c r="O67" s="189"/>
      <c r="P67" s="189"/>
      <c r="Q67" s="113"/>
    </row>
    <row r="68" ht="15" customHeight="1">
      <c r="A68" s="54">
        <v>3</v>
      </c>
      <c r="B68" s="178" t="s">
        <v>83</v>
      </c>
      <c r="C68" s="54"/>
      <c r="D68" s="160" t="s">
        <v>156</v>
      </c>
      <c r="E68" s="160" t="s">
        <v>157</v>
      </c>
      <c r="F68" s="172" t="s">
        <v>148</v>
      </c>
      <c r="G68" s="179">
        <f>SUM(G69:G77)</f>
        <v>0</v>
      </c>
      <c r="H68" s="179">
        <f>SUM(H69:H77)</f>
        <v>0</v>
      </c>
      <c r="I68" s="179">
        <f>SUM(I69:I77)</f>
        <v>0</v>
      </c>
      <c r="J68" s="179">
        <f>SUM(J69:J77)</f>
        <v>0</v>
      </c>
      <c r="K68" s="188"/>
      <c r="L68" s="189"/>
      <c r="M68" s="198"/>
      <c r="N68" s="198"/>
      <c r="O68" s="189"/>
      <c r="P68" s="189"/>
      <c r="Q68" s="54" t="s">
        <v>86</v>
      </c>
    </row>
    <row r="69" ht="13.800000000000001">
      <c r="A69" s="110"/>
      <c r="B69" s="185"/>
      <c r="C69" s="110"/>
      <c r="D69" s="160"/>
      <c r="E69" s="160"/>
      <c r="F69" s="175">
        <v>2017</v>
      </c>
      <c r="G69" s="190">
        <v>0</v>
      </c>
      <c r="H69" s="190">
        <v>0</v>
      </c>
      <c r="I69" s="190">
        <v>0</v>
      </c>
      <c r="J69" s="190">
        <v>0</v>
      </c>
      <c r="K69" s="188"/>
      <c r="L69" s="189"/>
      <c r="M69" s="189"/>
      <c r="N69" s="189"/>
      <c r="O69" s="189"/>
      <c r="P69" s="189"/>
      <c r="Q69" s="110"/>
    </row>
    <row r="70" ht="13.800000000000001">
      <c r="A70" s="110"/>
      <c r="B70" s="185"/>
      <c r="C70" s="110"/>
      <c r="D70" s="160"/>
      <c r="E70" s="160"/>
      <c r="F70" s="175">
        <v>2018</v>
      </c>
      <c r="G70" s="190">
        <v>0</v>
      </c>
      <c r="H70" s="190">
        <v>0</v>
      </c>
      <c r="I70" s="190">
        <v>0</v>
      </c>
      <c r="J70" s="190">
        <v>0</v>
      </c>
      <c r="K70" s="188"/>
      <c r="L70" s="189"/>
      <c r="M70" s="189"/>
      <c r="N70" s="189"/>
      <c r="O70" s="189"/>
      <c r="P70" s="189"/>
      <c r="Q70" s="110"/>
    </row>
    <row r="71" ht="13.800000000000001">
      <c r="A71" s="110"/>
      <c r="B71" s="185"/>
      <c r="C71" s="110"/>
      <c r="D71" s="160"/>
      <c r="E71" s="160"/>
      <c r="F71" s="175">
        <v>2019</v>
      </c>
      <c r="G71" s="190">
        <v>0</v>
      </c>
      <c r="H71" s="190">
        <v>0</v>
      </c>
      <c r="I71" s="190">
        <v>0</v>
      </c>
      <c r="J71" s="190">
        <v>0</v>
      </c>
      <c r="K71" s="188"/>
      <c r="L71" s="189"/>
      <c r="M71" s="189"/>
      <c r="N71" s="189"/>
      <c r="O71" s="189"/>
      <c r="P71" s="189"/>
      <c r="Q71" s="110"/>
    </row>
    <row r="72" ht="13.800000000000001">
      <c r="A72" s="110"/>
      <c r="B72" s="185"/>
      <c r="C72" s="110"/>
      <c r="D72" s="160"/>
      <c r="E72" s="160"/>
      <c r="F72" s="175">
        <v>2020</v>
      </c>
      <c r="G72" s="190">
        <v>0</v>
      </c>
      <c r="H72" s="190">
        <v>0</v>
      </c>
      <c r="I72" s="190">
        <v>0</v>
      </c>
      <c r="J72" s="190">
        <v>0</v>
      </c>
      <c r="K72" s="188"/>
      <c r="L72" s="189"/>
      <c r="M72" s="189"/>
      <c r="N72" s="189"/>
      <c r="O72" s="189"/>
      <c r="P72" s="189"/>
      <c r="Q72" s="110"/>
    </row>
    <row r="73" ht="13.800000000000001">
      <c r="A73" s="110"/>
      <c r="B73" s="185"/>
      <c r="C73" s="110"/>
      <c r="D73" s="160"/>
      <c r="E73" s="160"/>
      <c r="F73" s="175">
        <v>2021</v>
      </c>
      <c r="G73" s="190">
        <v>0</v>
      </c>
      <c r="H73" s="190">
        <v>0</v>
      </c>
      <c r="I73" s="190">
        <v>0</v>
      </c>
      <c r="J73" s="190">
        <v>0</v>
      </c>
      <c r="K73" s="188"/>
      <c r="L73" s="189"/>
      <c r="M73" s="189"/>
      <c r="N73" s="189"/>
      <c r="O73" s="189"/>
      <c r="P73" s="189"/>
      <c r="Q73" s="110"/>
    </row>
    <row r="74" ht="13.800000000000001">
      <c r="A74" s="110"/>
      <c r="B74" s="185"/>
      <c r="C74" s="110"/>
      <c r="D74" s="160"/>
      <c r="E74" s="160"/>
      <c r="F74" s="175">
        <v>2022</v>
      </c>
      <c r="G74" s="190">
        <v>0</v>
      </c>
      <c r="H74" s="190">
        <v>0</v>
      </c>
      <c r="I74" s="190">
        <v>0</v>
      </c>
      <c r="J74" s="190">
        <v>0</v>
      </c>
      <c r="K74" s="188"/>
      <c r="L74" s="189"/>
      <c r="M74" s="189"/>
      <c r="N74" s="189"/>
      <c r="O74" s="189"/>
      <c r="P74" s="189"/>
      <c r="Q74" s="110"/>
    </row>
    <row r="75" ht="13.800000000000001">
      <c r="A75" s="110"/>
      <c r="B75" s="185"/>
      <c r="C75" s="110"/>
      <c r="D75" s="160"/>
      <c r="E75" s="160"/>
      <c r="F75" s="175">
        <v>2023</v>
      </c>
      <c r="G75" s="190">
        <v>0</v>
      </c>
      <c r="H75" s="190">
        <v>0</v>
      </c>
      <c r="I75" s="190">
        <v>0</v>
      </c>
      <c r="J75" s="190">
        <v>0</v>
      </c>
      <c r="K75" s="188"/>
      <c r="L75" s="189"/>
      <c r="M75" s="189"/>
      <c r="N75" s="189"/>
      <c r="O75" s="189"/>
      <c r="P75" s="189"/>
      <c r="Q75" s="110"/>
    </row>
    <row r="76" ht="13.800000000000001">
      <c r="A76" s="110"/>
      <c r="B76" s="185"/>
      <c r="C76" s="110"/>
      <c r="D76" s="160"/>
      <c r="E76" s="160"/>
      <c r="F76" s="175">
        <v>2024</v>
      </c>
      <c r="G76" s="190">
        <v>0</v>
      </c>
      <c r="H76" s="190">
        <v>0</v>
      </c>
      <c r="I76" s="190">
        <v>0</v>
      </c>
      <c r="J76" s="190">
        <v>0</v>
      </c>
      <c r="K76" s="188"/>
      <c r="L76" s="189"/>
      <c r="M76" s="189"/>
      <c r="N76" s="189"/>
      <c r="O76" s="189"/>
      <c r="P76" s="189"/>
      <c r="Q76" s="110"/>
    </row>
    <row r="77" ht="13.800000000000001">
      <c r="A77" s="113"/>
      <c r="B77" s="192"/>
      <c r="C77" s="113"/>
      <c r="D77" s="118"/>
      <c r="E77" s="118"/>
      <c r="F77" s="175">
        <v>2025</v>
      </c>
      <c r="G77" s="190">
        <v>0</v>
      </c>
      <c r="H77" s="190">
        <v>0</v>
      </c>
      <c r="I77" s="190">
        <v>0</v>
      </c>
      <c r="J77" s="190">
        <v>0</v>
      </c>
      <c r="K77" s="188"/>
      <c r="L77" s="189"/>
      <c r="M77" s="189"/>
      <c r="N77" s="189"/>
      <c r="O77" s="189"/>
      <c r="P77" s="189"/>
      <c r="Q77" s="113"/>
    </row>
    <row r="78" ht="15" customHeight="1">
      <c r="A78" s="54">
        <v>4</v>
      </c>
      <c r="B78" s="178" t="s">
        <v>89</v>
      </c>
      <c r="C78" s="54"/>
      <c r="D78" s="160" t="s">
        <v>151</v>
      </c>
      <c r="E78" s="160" t="s">
        <v>152</v>
      </c>
      <c r="F78" s="172" t="s">
        <v>148</v>
      </c>
      <c r="G78" s="179">
        <f>SUM(G79:G87)</f>
        <v>0</v>
      </c>
      <c r="H78" s="179">
        <f>SUM(H79:H87)</f>
        <v>0</v>
      </c>
      <c r="I78" s="179">
        <f>SUM(I79:I87)</f>
        <v>0</v>
      </c>
      <c r="J78" s="179">
        <f>SUM(J79:J87)</f>
        <v>0</v>
      </c>
      <c r="K78" s="188"/>
      <c r="L78" s="189"/>
      <c r="M78" s="198"/>
      <c r="N78" s="198"/>
      <c r="O78" s="189"/>
      <c r="P78" s="189"/>
      <c r="Q78" s="54" t="s">
        <v>92</v>
      </c>
    </row>
    <row r="79" ht="13.800000000000001">
      <c r="A79" s="110"/>
      <c r="B79" s="185"/>
      <c r="C79" s="110"/>
      <c r="D79" s="160"/>
      <c r="E79" s="160"/>
      <c r="F79" s="175">
        <v>2017</v>
      </c>
      <c r="G79" s="190">
        <v>0</v>
      </c>
      <c r="H79" s="190">
        <v>0</v>
      </c>
      <c r="I79" s="190">
        <v>0</v>
      </c>
      <c r="J79" s="190">
        <v>0</v>
      </c>
      <c r="K79" s="188"/>
      <c r="L79" s="189"/>
      <c r="M79" s="189"/>
      <c r="N79" s="189"/>
      <c r="O79" s="189"/>
      <c r="P79" s="189"/>
      <c r="Q79" s="110"/>
    </row>
    <row r="80" ht="13.800000000000001">
      <c r="A80" s="110"/>
      <c r="B80" s="185"/>
      <c r="C80" s="110"/>
      <c r="D80" s="160"/>
      <c r="E80" s="160"/>
      <c r="F80" s="175">
        <v>2018</v>
      </c>
      <c r="G80" s="190">
        <v>0</v>
      </c>
      <c r="H80" s="190">
        <v>0</v>
      </c>
      <c r="I80" s="190">
        <v>0</v>
      </c>
      <c r="J80" s="190">
        <v>0</v>
      </c>
      <c r="K80" s="188"/>
      <c r="L80" s="189"/>
      <c r="M80" s="189"/>
      <c r="N80" s="189"/>
      <c r="O80" s="189"/>
      <c r="P80" s="189"/>
      <c r="Q80" s="110"/>
    </row>
    <row r="81" ht="13.800000000000001">
      <c r="A81" s="110"/>
      <c r="B81" s="185"/>
      <c r="C81" s="110"/>
      <c r="D81" s="160"/>
      <c r="E81" s="160"/>
      <c r="F81" s="175">
        <v>2019</v>
      </c>
      <c r="G81" s="190">
        <v>0</v>
      </c>
      <c r="H81" s="190">
        <v>0</v>
      </c>
      <c r="I81" s="190">
        <v>0</v>
      </c>
      <c r="J81" s="190">
        <v>0</v>
      </c>
      <c r="K81" s="188"/>
      <c r="L81" s="189"/>
      <c r="M81" s="189"/>
      <c r="N81" s="189"/>
      <c r="O81" s="189"/>
      <c r="P81" s="189"/>
      <c r="Q81" s="110"/>
    </row>
    <row r="82" ht="13.800000000000001">
      <c r="A82" s="110"/>
      <c r="B82" s="185"/>
      <c r="C82" s="110"/>
      <c r="D82" s="160"/>
      <c r="E82" s="160"/>
      <c r="F82" s="175">
        <v>2020</v>
      </c>
      <c r="G82" s="190">
        <v>0</v>
      </c>
      <c r="H82" s="190">
        <v>0</v>
      </c>
      <c r="I82" s="190">
        <v>0</v>
      </c>
      <c r="J82" s="190">
        <v>0</v>
      </c>
      <c r="K82" s="188"/>
      <c r="L82" s="189"/>
      <c r="M82" s="189"/>
      <c r="N82" s="189"/>
      <c r="O82" s="189"/>
      <c r="P82" s="189"/>
      <c r="Q82" s="110"/>
    </row>
    <row r="83" ht="13.800000000000001">
      <c r="A83" s="110"/>
      <c r="B83" s="185"/>
      <c r="C83" s="110"/>
      <c r="D83" s="160"/>
      <c r="E83" s="160"/>
      <c r="F83" s="175">
        <v>2021</v>
      </c>
      <c r="G83" s="190">
        <v>0</v>
      </c>
      <c r="H83" s="190">
        <v>0</v>
      </c>
      <c r="I83" s="190">
        <v>0</v>
      </c>
      <c r="J83" s="190">
        <v>0</v>
      </c>
      <c r="K83" s="188"/>
      <c r="L83" s="189"/>
      <c r="M83" s="189"/>
      <c r="N83" s="189"/>
      <c r="O83" s="189"/>
      <c r="P83" s="189"/>
      <c r="Q83" s="110"/>
    </row>
    <row r="84" ht="13.800000000000001">
      <c r="A84" s="110"/>
      <c r="B84" s="185"/>
      <c r="C84" s="110"/>
      <c r="D84" s="160"/>
      <c r="E84" s="160"/>
      <c r="F84" s="175">
        <v>2022</v>
      </c>
      <c r="G84" s="190">
        <v>0</v>
      </c>
      <c r="H84" s="190">
        <v>0</v>
      </c>
      <c r="I84" s="190">
        <v>0</v>
      </c>
      <c r="J84" s="190">
        <v>0</v>
      </c>
      <c r="K84" s="188"/>
      <c r="L84" s="189"/>
      <c r="M84" s="189"/>
      <c r="N84" s="189"/>
      <c r="O84" s="189"/>
      <c r="P84" s="189"/>
      <c r="Q84" s="110"/>
    </row>
    <row r="85" ht="13.800000000000001">
      <c r="A85" s="110"/>
      <c r="B85" s="185"/>
      <c r="C85" s="110"/>
      <c r="D85" s="160"/>
      <c r="E85" s="160"/>
      <c r="F85" s="175">
        <v>2023</v>
      </c>
      <c r="G85" s="190">
        <v>0</v>
      </c>
      <c r="H85" s="190">
        <v>0</v>
      </c>
      <c r="I85" s="190">
        <v>0</v>
      </c>
      <c r="J85" s="190">
        <v>0</v>
      </c>
      <c r="K85" s="188"/>
      <c r="L85" s="189"/>
      <c r="M85" s="189"/>
      <c r="N85" s="189"/>
      <c r="O85" s="189"/>
      <c r="P85" s="189"/>
      <c r="Q85" s="110"/>
    </row>
    <row r="86" ht="13.800000000000001">
      <c r="A86" s="110"/>
      <c r="B86" s="185"/>
      <c r="C86" s="110"/>
      <c r="D86" s="160"/>
      <c r="E86" s="160"/>
      <c r="F86" s="175">
        <v>2024</v>
      </c>
      <c r="G86" s="190">
        <v>0</v>
      </c>
      <c r="H86" s="190">
        <v>0</v>
      </c>
      <c r="I86" s="190">
        <v>0</v>
      </c>
      <c r="J86" s="190">
        <v>0</v>
      </c>
      <c r="K86" s="188"/>
      <c r="L86" s="189"/>
      <c r="M86" s="189"/>
      <c r="N86" s="189"/>
      <c r="O86" s="189"/>
      <c r="P86" s="189"/>
      <c r="Q86" s="110"/>
    </row>
    <row r="87" ht="13.800000000000001">
      <c r="A87" s="113"/>
      <c r="B87" s="192"/>
      <c r="C87" s="113"/>
      <c r="D87" s="118"/>
      <c r="E87" s="118"/>
      <c r="F87" s="175">
        <v>2025</v>
      </c>
      <c r="G87" s="190">
        <v>0</v>
      </c>
      <c r="H87" s="190">
        <v>0</v>
      </c>
      <c r="I87" s="190">
        <v>0</v>
      </c>
      <c r="J87" s="190">
        <v>0</v>
      </c>
      <c r="K87" s="188"/>
      <c r="L87" s="189"/>
      <c r="M87" s="189"/>
      <c r="N87" s="189"/>
      <c r="O87" s="189"/>
      <c r="P87" s="189"/>
      <c r="Q87" s="113"/>
    </row>
    <row r="88" ht="15" customHeight="1">
      <c r="A88" s="54">
        <v>5</v>
      </c>
      <c r="B88" s="178" t="s">
        <v>94</v>
      </c>
      <c r="C88" s="54"/>
      <c r="D88" s="160" t="s">
        <v>156</v>
      </c>
      <c r="E88" s="160" t="s">
        <v>157</v>
      </c>
      <c r="F88" s="172" t="s">
        <v>148</v>
      </c>
      <c r="G88" s="179">
        <f>SUM(G89:G97)</f>
        <v>0</v>
      </c>
      <c r="H88" s="179">
        <f>SUM(H89:H97)</f>
        <v>0</v>
      </c>
      <c r="I88" s="179">
        <f>SUM(I89:I97)</f>
        <v>0</v>
      </c>
      <c r="J88" s="179">
        <f>SUM(J89:J97)</f>
        <v>0</v>
      </c>
      <c r="K88" s="188"/>
      <c r="L88" s="189"/>
      <c r="M88" s="198"/>
      <c r="N88" s="198"/>
      <c r="O88" s="189"/>
      <c r="P88" s="189"/>
      <c r="Q88" s="54" t="s">
        <v>9</v>
      </c>
    </row>
    <row r="89" ht="13.800000000000001">
      <c r="A89" s="110"/>
      <c r="B89" s="185"/>
      <c r="C89" s="110"/>
      <c r="D89" s="160"/>
      <c r="E89" s="160"/>
      <c r="F89" s="175">
        <v>2017</v>
      </c>
      <c r="G89" s="190">
        <v>0</v>
      </c>
      <c r="H89" s="190">
        <v>0</v>
      </c>
      <c r="I89" s="190">
        <v>0</v>
      </c>
      <c r="J89" s="190">
        <v>0</v>
      </c>
      <c r="K89" s="188"/>
      <c r="L89" s="189"/>
      <c r="M89" s="189"/>
      <c r="N89" s="189"/>
      <c r="O89" s="189"/>
      <c r="P89" s="189"/>
      <c r="Q89" s="110"/>
    </row>
    <row r="90" ht="13.800000000000001">
      <c r="A90" s="110"/>
      <c r="B90" s="185"/>
      <c r="C90" s="110"/>
      <c r="D90" s="160"/>
      <c r="E90" s="160"/>
      <c r="F90" s="175">
        <v>2018</v>
      </c>
      <c r="G90" s="190">
        <v>0</v>
      </c>
      <c r="H90" s="190">
        <v>0</v>
      </c>
      <c r="I90" s="190">
        <v>0</v>
      </c>
      <c r="J90" s="190">
        <v>0</v>
      </c>
      <c r="K90" s="188"/>
      <c r="L90" s="189"/>
      <c r="M90" s="189"/>
      <c r="N90" s="189"/>
      <c r="O90" s="189"/>
      <c r="P90" s="189"/>
      <c r="Q90" s="110"/>
    </row>
    <row r="91" ht="13.800000000000001">
      <c r="A91" s="110"/>
      <c r="B91" s="185"/>
      <c r="C91" s="110"/>
      <c r="D91" s="160"/>
      <c r="E91" s="160"/>
      <c r="F91" s="175">
        <v>2019</v>
      </c>
      <c r="G91" s="190">
        <v>0</v>
      </c>
      <c r="H91" s="190">
        <v>0</v>
      </c>
      <c r="I91" s="190">
        <v>0</v>
      </c>
      <c r="J91" s="190">
        <v>0</v>
      </c>
      <c r="K91" s="188"/>
      <c r="L91" s="189"/>
      <c r="M91" s="189"/>
      <c r="N91" s="189"/>
      <c r="O91" s="189"/>
      <c r="P91" s="189"/>
      <c r="Q91" s="110"/>
    </row>
    <row r="92" ht="13.800000000000001">
      <c r="A92" s="110"/>
      <c r="B92" s="185"/>
      <c r="C92" s="110"/>
      <c r="D92" s="160"/>
      <c r="E92" s="160"/>
      <c r="F92" s="175">
        <v>2020</v>
      </c>
      <c r="G92" s="190">
        <v>0</v>
      </c>
      <c r="H92" s="190">
        <v>0</v>
      </c>
      <c r="I92" s="190">
        <v>0</v>
      </c>
      <c r="J92" s="190">
        <v>0</v>
      </c>
      <c r="K92" s="188"/>
      <c r="L92" s="189"/>
      <c r="M92" s="189"/>
      <c r="N92" s="189"/>
      <c r="O92" s="189"/>
      <c r="P92" s="189"/>
      <c r="Q92" s="110"/>
    </row>
    <row r="93" ht="13.800000000000001">
      <c r="A93" s="110"/>
      <c r="B93" s="185"/>
      <c r="C93" s="110"/>
      <c r="D93" s="160"/>
      <c r="E93" s="160"/>
      <c r="F93" s="175">
        <v>2021</v>
      </c>
      <c r="G93" s="190">
        <v>0</v>
      </c>
      <c r="H93" s="190">
        <v>0</v>
      </c>
      <c r="I93" s="190">
        <v>0</v>
      </c>
      <c r="J93" s="190">
        <v>0</v>
      </c>
      <c r="K93" s="188"/>
      <c r="L93" s="189"/>
      <c r="M93" s="189"/>
      <c r="N93" s="189"/>
      <c r="O93" s="189"/>
      <c r="P93" s="189"/>
      <c r="Q93" s="110"/>
    </row>
    <row r="94" ht="13.800000000000001">
      <c r="A94" s="110"/>
      <c r="B94" s="185"/>
      <c r="C94" s="110"/>
      <c r="D94" s="160"/>
      <c r="E94" s="160"/>
      <c r="F94" s="175">
        <v>2022</v>
      </c>
      <c r="G94" s="190">
        <v>0</v>
      </c>
      <c r="H94" s="190">
        <v>0</v>
      </c>
      <c r="I94" s="190">
        <v>0</v>
      </c>
      <c r="J94" s="190">
        <v>0</v>
      </c>
      <c r="K94" s="188"/>
      <c r="L94" s="189"/>
      <c r="M94" s="189"/>
      <c r="N94" s="189"/>
      <c r="O94" s="189"/>
      <c r="P94" s="189"/>
      <c r="Q94" s="110"/>
    </row>
    <row r="95" ht="13.800000000000001">
      <c r="A95" s="110"/>
      <c r="B95" s="185"/>
      <c r="C95" s="110"/>
      <c r="D95" s="160"/>
      <c r="E95" s="160"/>
      <c r="F95" s="175">
        <v>2023</v>
      </c>
      <c r="G95" s="190">
        <v>0</v>
      </c>
      <c r="H95" s="190">
        <v>0</v>
      </c>
      <c r="I95" s="190">
        <v>0</v>
      </c>
      <c r="J95" s="190">
        <v>0</v>
      </c>
      <c r="K95" s="188"/>
      <c r="L95" s="189"/>
      <c r="M95" s="189"/>
      <c r="N95" s="189"/>
      <c r="O95" s="189"/>
      <c r="P95" s="189"/>
      <c r="Q95" s="110"/>
    </row>
    <row r="96" ht="13.800000000000001">
      <c r="A96" s="110"/>
      <c r="B96" s="185"/>
      <c r="C96" s="110"/>
      <c r="D96" s="160"/>
      <c r="E96" s="160"/>
      <c r="F96" s="175">
        <v>2024</v>
      </c>
      <c r="G96" s="190">
        <v>0</v>
      </c>
      <c r="H96" s="190">
        <v>0</v>
      </c>
      <c r="I96" s="190">
        <v>0</v>
      </c>
      <c r="J96" s="190">
        <v>0</v>
      </c>
      <c r="K96" s="188"/>
      <c r="L96" s="189"/>
      <c r="M96" s="189"/>
      <c r="N96" s="189"/>
      <c r="O96" s="189"/>
      <c r="P96" s="189"/>
      <c r="Q96" s="110"/>
    </row>
    <row r="97" ht="12.75" customHeight="1">
      <c r="A97" s="113"/>
      <c r="B97" s="192"/>
      <c r="C97" s="113"/>
      <c r="D97" s="118"/>
      <c r="E97" s="118"/>
      <c r="F97" s="175">
        <v>2025</v>
      </c>
      <c r="G97" s="190">
        <v>0</v>
      </c>
      <c r="H97" s="190">
        <v>0</v>
      </c>
      <c r="I97" s="190">
        <v>0</v>
      </c>
      <c r="J97" s="190">
        <v>0</v>
      </c>
      <c r="K97" s="188"/>
      <c r="L97" s="189"/>
      <c r="M97" s="189"/>
      <c r="N97" s="189"/>
      <c r="O97" s="189"/>
      <c r="P97" s="189"/>
      <c r="Q97" s="113"/>
    </row>
    <row r="98" ht="15" customHeight="1">
      <c r="A98" s="54">
        <v>6</v>
      </c>
      <c r="B98" s="178" t="s">
        <v>98</v>
      </c>
      <c r="C98" s="54"/>
      <c r="D98" s="160" t="s">
        <v>156</v>
      </c>
      <c r="E98" s="160" t="s">
        <v>157</v>
      </c>
      <c r="F98" s="172" t="s">
        <v>148</v>
      </c>
      <c r="G98" s="179">
        <f>SUM(G99:G107)</f>
        <v>0</v>
      </c>
      <c r="H98" s="179">
        <f>SUM(H99:H107)</f>
        <v>0</v>
      </c>
      <c r="I98" s="179">
        <f>SUM(I99:I107)</f>
        <v>0</v>
      </c>
      <c r="J98" s="179">
        <f>SUM(J99:J107)</f>
        <v>0</v>
      </c>
      <c r="K98" s="188"/>
      <c r="L98" s="189"/>
      <c r="M98" s="198"/>
      <c r="N98" s="198"/>
      <c r="O98" s="189"/>
      <c r="P98" s="189"/>
      <c r="Q98" s="54" t="s">
        <v>158</v>
      </c>
    </row>
    <row r="99" ht="13.800000000000001">
      <c r="A99" s="110"/>
      <c r="B99" s="185"/>
      <c r="C99" s="110"/>
      <c r="D99" s="160"/>
      <c r="E99" s="160"/>
      <c r="F99" s="175">
        <v>2017</v>
      </c>
      <c r="G99" s="190">
        <v>0</v>
      </c>
      <c r="H99" s="190">
        <v>0</v>
      </c>
      <c r="I99" s="190">
        <v>0</v>
      </c>
      <c r="J99" s="190">
        <v>0</v>
      </c>
      <c r="K99" s="188"/>
      <c r="L99" s="189"/>
      <c r="M99" s="189"/>
      <c r="N99" s="189"/>
      <c r="O99" s="189"/>
      <c r="P99" s="189"/>
      <c r="Q99" s="110"/>
    </row>
    <row r="100" ht="13.800000000000001">
      <c r="A100" s="110"/>
      <c r="B100" s="185"/>
      <c r="C100" s="110"/>
      <c r="D100" s="160"/>
      <c r="E100" s="160"/>
      <c r="F100" s="175">
        <v>2018</v>
      </c>
      <c r="G100" s="190">
        <v>0</v>
      </c>
      <c r="H100" s="190">
        <v>0</v>
      </c>
      <c r="I100" s="190">
        <v>0</v>
      </c>
      <c r="J100" s="190">
        <v>0</v>
      </c>
      <c r="K100" s="188"/>
      <c r="L100" s="189"/>
      <c r="M100" s="189"/>
      <c r="N100" s="189"/>
      <c r="O100" s="189"/>
      <c r="P100" s="189"/>
      <c r="Q100" s="110"/>
    </row>
    <row r="101" ht="13.800000000000001">
      <c r="A101" s="110"/>
      <c r="B101" s="185"/>
      <c r="C101" s="110"/>
      <c r="D101" s="160"/>
      <c r="E101" s="160"/>
      <c r="F101" s="175">
        <v>2019</v>
      </c>
      <c r="G101" s="190">
        <v>0</v>
      </c>
      <c r="H101" s="190">
        <v>0</v>
      </c>
      <c r="I101" s="190">
        <v>0</v>
      </c>
      <c r="J101" s="190">
        <v>0</v>
      </c>
      <c r="K101" s="188"/>
      <c r="L101" s="189"/>
      <c r="M101" s="189"/>
      <c r="N101" s="189"/>
      <c r="O101" s="189"/>
      <c r="P101" s="189"/>
      <c r="Q101" s="110"/>
    </row>
    <row r="102" ht="13.800000000000001">
      <c r="A102" s="110"/>
      <c r="B102" s="185"/>
      <c r="C102" s="110"/>
      <c r="D102" s="160"/>
      <c r="E102" s="160"/>
      <c r="F102" s="175">
        <v>2020</v>
      </c>
      <c r="G102" s="190">
        <v>0</v>
      </c>
      <c r="H102" s="190">
        <v>0</v>
      </c>
      <c r="I102" s="190">
        <v>0</v>
      </c>
      <c r="J102" s="190">
        <v>0</v>
      </c>
      <c r="K102" s="188"/>
      <c r="L102" s="189"/>
      <c r="M102" s="189"/>
      <c r="N102" s="189"/>
      <c r="O102" s="189"/>
      <c r="P102" s="189"/>
      <c r="Q102" s="110"/>
    </row>
    <row r="103" ht="13.800000000000001">
      <c r="A103" s="110"/>
      <c r="B103" s="185"/>
      <c r="C103" s="110"/>
      <c r="D103" s="160"/>
      <c r="E103" s="160"/>
      <c r="F103" s="175">
        <v>2021</v>
      </c>
      <c r="G103" s="190">
        <v>0</v>
      </c>
      <c r="H103" s="190">
        <v>0</v>
      </c>
      <c r="I103" s="190">
        <v>0</v>
      </c>
      <c r="J103" s="190">
        <v>0</v>
      </c>
      <c r="K103" s="188"/>
      <c r="L103" s="189"/>
      <c r="M103" s="189"/>
      <c r="N103" s="189"/>
      <c r="O103" s="189"/>
      <c r="P103" s="189"/>
      <c r="Q103" s="110"/>
    </row>
    <row r="104" ht="13.800000000000001">
      <c r="A104" s="110"/>
      <c r="B104" s="185"/>
      <c r="C104" s="110"/>
      <c r="D104" s="160"/>
      <c r="E104" s="160"/>
      <c r="F104" s="175">
        <v>2022</v>
      </c>
      <c r="G104" s="190">
        <v>0</v>
      </c>
      <c r="H104" s="190">
        <v>0</v>
      </c>
      <c r="I104" s="190">
        <v>0</v>
      </c>
      <c r="J104" s="190">
        <v>0</v>
      </c>
      <c r="K104" s="188"/>
      <c r="L104" s="189"/>
      <c r="M104" s="189"/>
      <c r="N104" s="189"/>
      <c r="O104" s="189"/>
      <c r="P104" s="189"/>
      <c r="Q104" s="110"/>
    </row>
    <row r="105" ht="13.800000000000001">
      <c r="A105" s="110"/>
      <c r="B105" s="185"/>
      <c r="C105" s="110"/>
      <c r="D105" s="160"/>
      <c r="E105" s="160"/>
      <c r="F105" s="175">
        <v>2023</v>
      </c>
      <c r="G105" s="190">
        <v>0</v>
      </c>
      <c r="H105" s="190">
        <v>0</v>
      </c>
      <c r="I105" s="190">
        <v>0</v>
      </c>
      <c r="J105" s="190">
        <v>0</v>
      </c>
      <c r="K105" s="188"/>
      <c r="L105" s="189"/>
      <c r="M105" s="189"/>
      <c r="N105" s="189"/>
      <c r="O105" s="189"/>
      <c r="P105" s="189"/>
      <c r="Q105" s="110"/>
    </row>
    <row r="106" ht="13.800000000000001">
      <c r="A106" s="110"/>
      <c r="B106" s="185"/>
      <c r="C106" s="110"/>
      <c r="D106" s="160"/>
      <c r="E106" s="160"/>
      <c r="F106" s="175">
        <v>2024</v>
      </c>
      <c r="G106" s="190">
        <v>0</v>
      </c>
      <c r="H106" s="190">
        <v>0</v>
      </c>
      <c r="I106" s="190">
        <v>0</v>
      </c>
      <c r="J106" s="190">
        <v>0</v>
      </c>
      <c r="K106" s="188"/>
      <c r="L106" s="189"/>
      <c r="M106" s="189"/>
      <c r="N106" s="189"/>
      <c r="O106" s="189"/>
      <c r="P106" s="189"/>
      <c r="Q106" s="110"/>
    </row>
    <row r="107" ht="13.800000000000001">
      <c r="A107" s="113"/>
      <c r="B107" s="192"/>
      <c r="C107" s="113"/>
      <c r="D107" s="118"/>
      <c r="E107" s="118"/>
      <c r="F107" s="175">
        <v>2025</v>
      </c>
      <c r="G107" s="190">
        <v>0</v>
      </c>
      <c r="H107" s="190">
        <v>0</v>
      </c>
      <c r="I107" s="190">
        <v>0</v>
      </c>
      <c r="J107" s="190">
        <v>0</v>
      </c>
      <c r="K107" s="188"/>
      <c r="L107" s="189"/>
      <c r="M107" s="189"/>
      <c r="N107" s="189"/>
      <c r="O107" s="189"/>
      <c r="P107" s="189"/>
      <c r="Q107" s="113"/>
    </row>
    <row r="108" ht="15" customHeight="1">
      <c r="A108" s="54">
        <v>7</v>
      </c>
      <c r="B108" s="178" t="s">
        <v>101</v>
      </c>
      <c r="C108" s="54"/>
      <c r="D108" s="160" t="s">
        <v>156</v>
      </c>
      <c r="E108" s="160" t="s">
        <v>157</v>
      </c>
      <c r="F108" s="172" t="s">
        <v>148</v>
      </c>
      <c r="G108" s="179">
        <f>SUM(G109:G117)</f>
        <v>0</v>
      </c>
      <c r="H108" s="179">
        <f>SUM(H109:H117)</f>
        <v>0</v>
      </c>
      <c r="I108" s="179">
        <f>SUM(I109:I117)</f>
        <v>0</v>
      </c>
      <c r="J108" s="179">
        <f>SUM(J109:J117)</f>
        <v>0</v>
      </c>
      <c r="K108" s="188"/>
      <c r="L108" s="189"/>
      <c r="M108" s="198"/>
      <c r="N108" s="198"/>
      <c r="O108" s="189"/>
      <c r="P108" s="189"/>
      <c r="Q108" s="54" t="s">
        <v>159</v>
      </c>
    </row>
    <row r="109" ht="13.800000000000001">
      <c r="A109" s="110"/>
      <c r="B109" s="185"/>
      <c r="C109" s="110"/>
      <c r="D109" s="160"/>
      <c r="E109" s="160"/>
      <c r="F109" s="175">
        <v>2017</v>
      </c>
      <c r="G109" s="190">
        <v>0</v>
      </c>
      <c r="H109" s="190">
        <v>0</v>
      </c>
      <c r="I109" s="190">
        <v>0</v>
      </c>
      <c r="J109" s="190">
        <v>0</v>
      </c>
      <c r="K109" s="188"/>
      <c r="L109" s="189"/>
      <c r="M109" s="189"/>
      <c r="N109" s="189"/>
      <c r="O109" s="189"/>
      <c r="P109" s="189"/>
      <c r="Q109" s="110"/>
    </row>
    <row r="110" ht="13.800000000000001">
      <c r="A110" s="110"/>
      <c r="B110" s="185"/>
      <c r="C110" s="110"/>
      <c r="D110" s="160"/>
      <c r="E110" s="160"/>
      <c r="F110" s="175">
        <v>2018</v>
      </c>
      <c r="G110" s="190">
        <v>0</v>
      </c>
      <c r="H110" s="190">
        <v>0</v>
      </c>
      <c r="I110" s="190">
        <v>0</v>
      </c>
      <c r="J110" s="190">
        <v>0</v>
      </c>
      <c r="K110" s="188"/>
      <c r="L110" s="189"/>
      <c r="M110" s="189"/>
      <c r="N110" s="189"/>
      <c r="O110" s="189"/>
      <c r="P110" s="189"/>
      <c r="Q110" s="110"/>
    </row>
    <row r="111" ht="13.800000000000001">
      <c r="A111" s="110"/>
      <c r="B111" s="185"/>
      <c r="C111" s="110"/>
      <c r="D111" s="160"/>
      <c r="E111" s="160"/>
      <c r="F111" s="175">
        <v>2019</v>
      </c>
      <c r="G111" s="190">
        <v>0</v>
      </c>
      <c r="H111" s="190">
        <v>0</v>
      </c>
      <c r="I111" s="190">
        <v>0</v>
      </c>
      <c r="J111" s="190">
        <v>0</v>
      </c>
      <c r="K111" s="188"/>
      <c r="L111" s="189"/>
      <c r="M111" s="189"/>
      <c r="N111" s="189"/>
      <c r="O111" s="189"/>
      <c r="P111" s="189"/>
      <c r="Q111" s="110"/>
    </row>
    <row r="112" ht="13.800000000000001">
      <c r="A112" s="110"/>
      <c r="B112" s="185"/>
      <c r="C112" s="110"/>
      <c r="D112" s="160"/>
      <c r="E112" s="160"/>
      <c r="F112" s="175">
        <v>2020</v>
      </c>
      <c r="G112" s="190">
        <v>0</v>
      </c>
      <c r="H112" s="190">
        <v>0</v>
      </c>
      <c r="I112" s="190">
        <v>0</v>
      </c>
      <c r="J112" s="190">
        <v>0</v>
      </c>
      <c r="K112" s="188"/>
      <c r="L112" s="189"/>
      <c r="M112" s="189"/>
      <c r="N112" s="189"/>
      <c r="O112" s="189"/>
      <c r="P112" s="189"/>
      <c r="Q112" s="110"/>
    </row>
    <row r="113" ht="13.800000000000001">
      <c r="A113" s="110"/>
      <c r="B113" s="185"/>
      <c r="C113" s="110"/>
      <c r="D113" s="160"/>
      <c r="E113" s="160"/>
      <c r="F113" s="175">
        <v>2021</v>
      </c>
      <c r="G113" s="190">
        <v>0</v>
      </c>
      <c r="H113" s="190">
        <v>0</v>
      </c>
      <c r="I113" s="190">
        <v>0</v>
      </c>
      <c r="J113" s="190">
        <v>0</v>
      </c>
      <c r="K113" s="188"/>
      <c r="L113" s="189"/>
      <c r="M113" s="189"/>
      <c r="N113" s="189"/>
      <c r="O113" s="189"/>
      <c r="P113" s="189"/>
      <c r="Q113" s="110"/>
    </row>
    <row r="114" ht="13.800000000000001">
      <c r="A114" s="110"/>
      <c r="B114" s="185"/>
      <c r="C114" s="110"/>
      <c r="D114" s="160"/>
      <c r="E114" s="160"/>
      <c r="F114" s="175">
        <v>2022</v>
      </c>
      <c r="G114" s="190">
        <v>0</v>
      </c>
      <c r="H114" s="190">
        <v>0</v>
      </c>
      <c r="I114" s="190">
        <v>0</v>
      </c>
      <c r="J114" s="190">
        <v>0</v>
      </c>
      <c r="K114" s="188"/>
      <c r="L114" s="189"/>
      <c r="M114" s="189"/>
      <c r="N114" s="189"/>
      <c r="O114" s="189"/>
      <c r="P114" s="189"/>
      <c r="Q114" s="110"/>
    </row>
    <row r="115" ht="13.800000000000001">
      <c r="A115" s="110"/>
      <c r="B115" s="185"/>
      <c r="C115" s="110"/>
      <c r="D115" s="160"/>
      <c r="E115" s="160"/>
      <c r="F115" s="175">
        <v>2023</v>
      </c>
      <c r="G115" s="190">
        <v>0</v>
      </c>
      <c r="H115" s="190">
        <v>0</v>
      </c>
      <c r="I115" s="190">
        <v>0</v>
      </c>
      <c r="J115" s="190">
        <v>0</v>
      </c>
      <c r="K115" s="188"/>
      <c r="L115" s="189"/>
      <c r="M115" s="189"/>
      <c r="N115" s="189"/>
      <c r="O115" s="189"/>
      <c r="P115" s="189"/>
      <c r="Q115" s="110"/>
    </row>
    <row r="116" ht="13.800000000000001">
      <c r="A116" s="110"/>
      <c r="B116" s="185"/>
      <c r="C116" s="110"/>
      <c r="D116" s="160"/>
      <c r="E116" s="160"/>
      <c r="F116" s="175">
        <v>2024</v>
      </c>
      <c r="G116" s="190">
        <v>0</v>
      </c>
      <c r="H116" s="190">
        <v>0</v>
      </c>
      <c r="I116" s="190">
        <v>0</v>
      </c>
      <c r="J116" s="190">
        <v>0</v>
      </c>
      <c r="K116" s="188"/>
      <c r="L116" s="189"/>
      <c r="M116" s="189"/>
      <c r="N116" s="189"/>
      <c r="O116" s="189"/>
      <c r="P116" s="189"/>
      <c r="Q116" s="110"/>
    </row>
    <row r="117" ht="13.800000000000001">
      <c r="A117" s="113"/>
      <c r="B117" s="192"/>
      <c r="C117" s="113"/>
      <c r="D117" s="118"/>
      <c r="E117" s="118"/>
      <c r="F117" s="175">
        <v>2025</v>
      </c>
      <c r="G117" s="190">
        <v>0</v>
      </c>
      <c r="H117" s="190">
        <v>0</v>
      </c>
      <c r="I117" s="190">
        <v>0</v>
      </c>
      <c r="J117" s="190">
        <v>0</v>
      </c>
      <c r="K117" s="188"/>
      <c r="L117" s="189"/>
      <c r="M117" s="189"/>
      <c r="N117" s="189"/>
      <c r="O117" s="189"/>
      <c r="P117" s="189"/>
      <c r="Q117" s="113"/>
    </row>
    <row r="118" ht="13.800000000000001">
      <c r="A118" s="54">
        <v>8</v>
      </c>
      <c r="B118" s="178" t="s">
        <v>105</v>
      </c>
      <c r="C118" s="54"/>
      <c r="D118" s="160" t="s">
        <v>156</v>
      </c>
      <c r="E118" s="160" t="s">
        <v>157</v>
      </c>
      <c r="F118" s="172" t="s">
        <v>148</v>
      </c>
      <c r="G118" s="217">
        <v>0</v>
      </c>
      <c r="H118" s="217">
        <v>0</v>
      </c>
      <c r="I118" s="217">
        <v>0</v>
      </c>
      <c r="J118" s="217">
        <v>0</v>
      </c>
      <c r="K118" s="188"/>
      <c r="L118" s="189"/>
      <c r="M118" s="198"/>
      <c r="N118" s="198"/>
      <c r="O118" s="189"/>
      <c r="P118" s="189"/>
      <c r="Q118" s="54" t="s">
        <v>158</v>
      </c>
    </row>
    <row r="119" ht="13.800000000000001">
      <c r="A119" s="110"/>
      <c r="B119" s="185"/>
      <c r="C119" s="110"/>
      <c r="D119" s="160"/>
      <c r="E119" s="160"/>
      <c r="F119" s="175">
        <v>2017</v>
      </c>
      <c r="G119" s="218">
        <v>0</v>
      </c>
      <c r="H119" s="218">
        <v>0</v>
      </c>
      <c r="I119" s="218">
        <v>0</v>
      </c>
      <c r="J119" s="218">
        <v>0</v>
      </c>
      <c r="K119" s="188"/>
      <c r="L119" s="189"/>
      <c r="M119" s="189"/>
      <c r="N119" s="189"/>
      <c r="O119" s="189"/>
      <c r="P119" s="189"/>
      <c r="Q119" s="110"/>
    </row>
    <row r="120" ht="13.800000000000001">
      <c r="A120" s="110"/>
      <c r="B120" s="185"/>
      <c r="C120" s="110"/>
      <c r="D120" s="160"/>
      <c r="E120" s="160"/>
      <c r="F120" s="175">
        <v>2018</v>
      </c>
      <c r="G120" s="218">
        <v>0</v>
      </c>
      <c r="H120" s="218">
        <v>0</v>
      </c>
      <c r="I120" s="218">
        <v>0</v>
      </c>
      <c r="J120" s="218">
        <v>0</v>
      </c>
      <c r="K120" s="188"/>
      <c r="L120" s="189"/>
      <c r="M120" s="189"/>
      <c r="N120" s="189"/>
      <c r="O120" s="189"/>
      <c r="P120" s="189"/>
      <c r="Q120" s="110"/>
    </row>
    <row r="121" ht="13.800000000000001">
      <c r="A121" s="110"/>
      <c r="B121" s="185"/>
      <c r="C121" s="110"/>
      <c r="D121" s="160"/>
      <c r="E121" s="160"/>
      <c r="F121" s="175">
        <v>2019</v>
      </c>
      <c r="G121" s="218">
        <v>0</v>
      </c>
      <c r="H121" s="218">
        <v>0</v>
      </c>
      <c r="I121" s="218">
        <v>0</v>
      </c>
      <c r="J121" s="218">
        <v>0</v>
      </c>
      <c r="K121" s="188"/>
      <c r="L121" s="189"/>
      <c r="M121" s="189"/>
      <c r="N121" s="189"/>
      <c r="O121" s="189"/>
      <c r="P121" s="189"/>
      <c r="Q121" s="110"/>
    </row>
    <row r="122" ht="13.800000000000001">
      <c r="A122" s="110"/>
      <c r="B122" s="185"/>
      <c r="C122" s="110"/>
      <c r="D122" s="160"/>
      <c r="E122" s="160"/>
      <c r="F122" s="175">
        <v>2020</v>
      </c>
      <c r="G122" s="218">
        <v>0</v>
      </c>
      <c r="H122" s="218">
        <v>0</v>
      </c>
      <c r="I122" s="218">
        <v>0</v>
      </c>
      <c r="J122" s="218">
        <v>0</v>
      </c>
      <c r="K122" s="188"/>
      <c r="L122" s="189"/>
      <c r="M122" s="189"/>
      <c r="N122" s="189"/>
      <c r="O122" s="189"/>
      <c r="P122" s="189"/>
      <c r="Q122" s="110"/>
    </row>
    <row r="123" ht="13.800000000000001">
      <c r="A123" s="110"/>
      <c r="B123" s="185"/>
      <c r="C123" s="110"/>
      <c r="D123" s="160"/>
      <c r="E123" s="160"/>
      <c r="F123" s="175">
        <v>2021</v>
      </c>
      <c r="G123" s="218">
        <v>0</v>
      </c>
      <c r="H123" s="218">
        <v>0</v>
      </c>
      <c r="I123" s="218">
        <v>0</v>
      </c>
      <c r="J123" s="218">
        <v>0</v>
      </c>
      <c r="K123" s="188"/>
      <c r="L123" s="189"/>
      <c r="M123" s="189"/>
      <c r="N123" s="189"/>
      <c r="O123" s="189"/>
      <c r="P123" s="189"/>
      <c r="Q123" s="110"/>
    </row>
    <row r="124" ht="13.800000000000001">
      <c r="A124" s="110"/>
      <c r="B124" s="185"/>
      <c r="C124" s="110"/>
      <c r="D124" s="160"/>
      <c r="E124" s="160"/>
      <c r="F124" s="175">
        <v>2022</v>
      </c>
      <c r="G124" s="218">
        <v>0</v>
      </c>
      <c r="H124" s="218">
        <v>0</v>
      </c>
      <c r="I124" s="218">
        <v>0</v>
      </c>
      <c r="J124" s="218">
        <v>0</v>
      </c>
      <c r="K124" s="188"/>
      <c r="L124" s="189"/>
      <c r="M124" s="189"/>
      <c r="N124" s="189"/>
      <c r="O124" s="189"/>
      <c r="P124" s="189"/>
      <c r="Q124" s="110"/>
    </row>
    <row r="125" ht="13.800000000000001">
      <c r="A125" s="110"/>
      <c r="B125" s="185"/>
      <c r="C125" s="110"/>
      <c r="D125" s="160"/>
      <c r="E125" s="160"/>
      <c r="F125" s="175">
        <v>2023</v>
      </c>
      <c r="G125" s="218">
        <v>0</v>
      </c>
      <c r="H125" s="218">
        <v>0</v>
      </c>
      <c r="I125" s="218">
        <v>0</v>
      </c>
      <c r="J125" s="218">
        <v>0</v>
      </c>
      <c r="K125" s="188"/>
      <c r="L125" s="189"/>
      <c r="M125" s="189"/>
      <c r="N125" s="189"/>
      <c r="O125" s="189"/>
      <c r="P125" s="189"/>
      <c r="Q125" s="110"/>
    </row>
    <row r="126" ht="13.800000000000001">
      <c r="A126" s="110"/>
      <c r="B126" s="185"/>
      <c r="C126" s="110"/>
      <c r="D126" s="160"/>
      <c r="E126" s="160"/>
      <c r="F126" s="175">
        <v>2024</v>
      </c>
      <c r="G126" s="218">
        <v>0</v>
      </c>
      <c r="H126" s="218">
        <v>0</v>
      </c>
      <c r="I126" s="218">
        <v>0</v>
      </c>
      <c r="J126" s="218">
        <v>0</v>
      </c>
      <c r="K126" s="188"/>
      <c r="L126" s="189"/>
      <c r="M126" s="189"/>
      <c r="N126" s="189"/>
      <c r="O126" s="189"/>
      <c r="P126" s="189"/>
      <c r="Q126" s="110"/>
    </row>
    <row r="127" ht="19.5" customHeight="1">
      <c r="A127" s="113"/>
      <c r="B127" s="192"/>
      <c r="C127" s="113"/>
      <c r="D127" s="118"/>
      <c r="E127" s="118"/>
      <c r="F127" s="175">
        <v>2025</v>
      </c>
      <c r="G127" s="218">
        <v>0</v>
      </c>
      <c r="H127" s="218">
        <v>0</v>
      </c>
      <c r="I127" s="218">
        <v>0</v>
      </c>
      <c r="J127" s="218">
        <v>0</v>
      </c>
      <c r="K127" s="188"/>
      <c r="L127" s="189"/>
      <c r="M127" s="189"/>
      <c r="N127" s="189"/>
      <c r="O127" s="189"/>
      <c r="P127" s="189"/>
      <c r="Q127" s="113"/>
    </row>
    <row r="128" ht="15" customHeight="1">
      <c r="A128" s="54">
        <v>9</v>
      </c>
      <c r="B128" s="119" t="s">
        <v>160</v>
      </c>
      <c r="C128" s="54" t="s">
        <v>161</v>
      </c>
      <c r="D128" s="160" t="s">
        <v>151</v>
      </c>
      <c r="E128" s="160" t="s">
        <v>152</v>
      </c>
      <c r="F128" s="172" t="s">
        <v>148</v>
      </c>
      <c r="G128" s="179">
        <f>SUM(G129:G137)</f>
        <v>331351.59999999998</v>
      </c>
      <c r="H128" s="179">
        <f>SUM(H129:H137)</f>
        <v>498.5</v>
      </c>
      <c r="I128" s="179">
        <f>SUM(I129:I137)</f>
        <v>331351.59999999998</v>
      </c>
      <c r="J128" s="179">
        <f>SUM(J129:J137)</f>
        <v>498.5</v>
      </c>
      <c r="K128" s="188"/>
      <c r="L128" s="189"/>
      <c r="M128" s="198"/>
      <c r="N128" s="198"/>
      <c r="O128" s="189"/>
      <c r="P128" s="189"/>
      <c r="Q128" s="54" t="s">
        <v>162</v>
      </c>
    </row>
    <row r="129" ht="13.800000000000001">
      <c r="A129" s="110"/>
      <c r="B129" s="124"/>
      <c r="C129" s="110"/>
      <c r="D129" s="160"/>
      <c r="E129" s="160"/>
      <c r="F129" s="175">
        <v>2017</v>
      </c>
      <c r="G129" s="186">
        <v>1951.5999999999999</v>
      </c>
      <c r="H129" s="186">
        <v>424</v>
      </c>
      <c r="I129" s="186">
        <v>1951.5999999999999</v>
      </c>
      <c r="J129" s="186">
        <v>424</v>
      </c>
      <c r="K129" s="188"/>
      <c r="L129" s="189"/>
      <c r="M129" s="189"/>
      <c r="N129" s="189"/>
      <c r="O129" s="189"/>
      <c r="P129" s="189"/>
      <c r="Q129" s="110"/>
    </row>
    <row r="130" ht="13.800000000000001">
      <c r="A130" s="110"/>
      <c r="B130" s="124"/>
      <c r="C130" s="110"/>
      <c r="D130" s="160"/>
      <c r="E130" s="160"/>
      <c r="F130" s="175">
        <v>2018</v>
      </c>
      <c r="G130" s="190">
        <v>1350</v>
      </c>
      <c r="H130" s="190">
        <v>0</v>
      </c>
      <c r="I130" s="190">
        <v>1350</v>
      </c>
      <c r="J130" s="190">
        <v>0</v>
      </c>
      <c r="K130" s="188"/>
      <c r="L130" s="189"/>
      <c r="M130" s="189"/>
      <c r="N130" s="189"/>
      <c r="O130" s="189"/>
      <c r="P130" s="189"/>
      <c r="Q130" s="110"/>
    </row>
    <row r="131" ht="13.800000000000001">
      <c r="A131" s="110"/>
      <c r="B131" s="124"/>
      <c r="C131" s="110"/>
      <c r="D131" s="160"/>
      <c r="E131" s="160"/>
      <c r="F131" s="175">
        <v>2019</v>
      </c>
      <c r="G131" s="190">
        <v>1350</v>
      </c>
      <c r="H131" s="190">
        <v>74.5</v>
      </c>
      <c r="I131" s="190">
        <v>1350</v>
      </c>
      <c r="J131" s="190">
        <v>74.5</v>
      </c>
      <c r="K131" s="188"/>
      <c r="L131" s="189"/>
      <c r="M131" s="189"/>
      <c r="N131" s="189"/>
      <c r="O131" s="189"/>
      <c r="P131" s="189"/>
      <c r="Q131" s="110"/>
    </row>
    <row r="132" ht="13.800000000000001">
      <c r="A132" s="110"/>
      <c r="B132" s="124"/>
      <c r="C132" s="110"/>
      <c r="D132" s="160"/>
      <c r="E132" s="160"/>
      <c r="F132" s="175">
        <v>2020</v>
      </c>
      <c r="G132" s="190">
        <v>1350</v>
      </c>
      <c r="H132" s="190">
        <v>0</v>
      </c>
      <c r="I132" s="190">
        <v>1350</v>
      </c>
      <c r="J132" s="190">
        <v>0</v>
      </c>
      <c r="K132" s="188"/>
      <c r="L132" s="189"/>
      <c r="M132" s="189"/>
      <c r="N132" s="189"/>
      <c r="O132" s="189"/>
      <c r="P132" s="189"/>
      <c r="Q132" s="110"/>
    </row>
    <row r="133" ht="13.800000000000001">
      <c r="A133" s="110"/>
      <c r="B133" s="124"/>
      <c r="C133" s="110"/>
      <c r="D133" s="160"/>
      <c r="E133" s="160"/>
      <c r="F133" s="175">
        <v>2021</v>
      </c>
      <c r="G133" s="190">
        <v>1350</v>
      </c>
      <c r="H133" s="190">
        <v>0</v>
      </c>
      <c r="I133" s="190">
        <v>1350</v>
      </c>
      <c r="J133" s="190">
        <v>0</v>
      </c>
      <c r="K133" s="188"/>
      <c r="L133" s="189"/>
      <c r="M133" s="189"/>
      <c r="N133" s="189"/>
      <c r="O133" s="189"/>
      <c r="P133" s="189"/>
      <c r="Q133" s="110"/>
    </row>
    <row r="134" ht="13.800000000000001">
      <c r="A134" s="110"/>
      <c r="B134" s="124"/>
      <c r="C134" s="110"/>
      <c r="D134" s="160"/>
      <c r="E134" s="160"/>
      <c r="F134" s="175">
        <v>2022</v>
      </c>
      <c r="G134" s="190">
        <v>1350</v>
      </c>
      <c r="H134" s="190">
        <v>0</v>
      </c>
      <c r="I134" s="190">
        <v>1350</v>
      </c>
      <c r="J134" s="190">
        <v>0</v>
      </c>
      <c r="K134" s="188"/>
      <c r="L134" s="189"/>
      <c r="M134" s="189"/>
      <c r="N134" s="189"/>
      <c r="O134" s="189"/>
      <c r="P134" s="189"/>
      <c r="Q134" s="110"/>
    </row>
    <row r="135" ht="13.800000000000001">
      <c r="A135" s="110"/>
      <c r="B135" s="124"/>
      <c r="C135" s="110"/>
      <c r="D135" s="160"/>
      <c r="E135" s="160"/>
      <c r="F135" s="175">
        <v>2023</v>
      </c>
      <c r="G135" s="190">
        <v>108000</v>
      </c>
      <c r="H135" s="190">
        <v>0</v>
      </c>
      <c r="I135" s="190">
        <v>108000</v>
      </c>
      <c r="J135" s="190">
        <v>0</v>
      </c>
      <c r="K135" s="188"/>
      <c r="L135" s="189"/>
      <c r="M135" s="189"/>
      <c r="N135" s="189"/>
      <c r="O135" s="189"/>
      <c r="P135" s="189"/>
      <c r="Q135" s="110"/>
    </row>
    <row r="136" ht="13.800000000000001">
      <c r="A136" s="110"/>
      <c r="B136" s="124"/>
      <c r="C136" s="110"/>
      <c r="D136" s="160"/>
      <c r="E136" s="160"/>
      <c r="F136" s="175">
        <v>2024</v>
      </c>
      <c r="G136" s="190">
        <v>108000</v>
      </c>
      <c r="H136" s="190">
        <v>0</v>
      </c>
      <c r="I136" s="190">
        <v>108000</v>
      </c>
      <c r="J136" s="190">
        <v>0</v>
      </c>
      <c r="K136" s="188"/>
      <c r="L136" s="189"/>
      <c r="M136" s="189"/>
      <c r="N136" s="189"/>
      <c r="O136" s="189"/>
      <c r="P136" s="189"/>
      <c r="Q136" s="110"/>
    </row>
    <row r="137" ht="19.5" customHeight="1">
      <c r="A137" s="113"/>
      <c r="B137" s="131"/>
      <c r="C137" s="113"/>
      <c r="D137" s="118"/>
      <c r="E137" s="118"/>
      <c r="F137" s="175">
        <v>2025</v>
      </c>
      <c r="G137" s="190">
        <v>106650</v>
      </c>
      <c r="H137" s="190">
        <v>0</v>
      </c>
      <c r="I137" s="190">
        <v>106650</v>
      </c>
      <c r="J137" s="190">
        <v>0</v>
      </c>
      <c r="K137" s="188"/>
      <c r="L137" s="189"/>
      <c r="M137" s="189"/>
      <c r="N137" s="189"/>
      <c r="O137" s="189"/>
      <c r="P137" s="189"/>
      <c r="Q137" s="113"/>
    </row>
    <row r="138" ht="15.75" customHeight="1">
      <c r="A138" s="54"/>
      <c r="B138" s="193" t="s">
        <v>154</v>
      </c>
      <c r="C138" s="194" t="s">
        <v>161</v>
      </c>
      <c r="D138" s="195"/>
      <c r="E138" s="195"/>
      <c r="F138" s="201" t="s">
        <v>148</v>
      </c>
      <c r="G138" s="197">
        <f>SUM(G139:G147)</f>
        <v>331351.59999999998</v>
      </c>
      <c r="H138" s="197">
        <f>SUM(H139:H147)</f>
        <v>498.5</v>
      </c>
      <c r="I138" s="197">
        <f>SUM(I139:I147)</f>
        <v>331351.59999999998</v>
      </c>
      <c r="J138" s="197">
        <f>SUM(J139:J147)</f>
        <v>498.5</v>
      </c>
      <c r="K138" s="188"/>
      <c r="L138" s="189"/>
      <c r="M138" s="198"/>
      <c r="N138" s="198"/>
      <c r="O138" s="189"/>
      <c r="P138" s="189"/>
      <c r="Q138" s="54"/>
    </row>
    <row r="139" ht="13.800000000000001">
      <c r="A139" s="110"/>
      <c r="B139" s="199"/>
      <c r="C139" s="200"/>
      <c r="D139" s="195"/>
      <c r="E139" s="195"/>
      <c r="F139" s="201">
        <v>2017</v>
      </c>
      <c r="G139" s="202">
        <v>1951.5999999999999</v>
      </c>
      <c r="H139" s="202">
        <v>424</v>
      </c>
      <c r="I139" s="202">
        <v>1951.5999999999999</v>
      </c>
      <c r="J139" s="202">
        <v>424</v>
      </c>
      <c r="K139" s="188"/>
      <c r="L139" s="189"/>
      <c r="M139" s="189"/>
      <c r="N139" s="189"/>
      <c r="O139" s="189"/>
      <c r="P139" s="189"/>
      <c r="Q139" s="110"/>
    </row>
    <row r="140" ht="13.800000000000001">
      <c r="A140" s="110"/>
      <c r="B140" s="199"/>
      <c r="C140" s="200"/>
      <c r="D140" s="195"/>
      <c r="E140" s="195"/>
      <c r="F140" s="201">
        <v>2018</v>
      </c>
      <c r="G140" s="204">
        <v>1350</v>
      </c>
      <c r="H140" s="204">
        <v>0</v>
      </c>
      <c r="I140" s="204">
        <v>1350</v>
      </c>
      <c r="J140" s="204">
        <v>0</v>
      </c>
      <c r="K140" s="188"/>
      <c r="L140" s="189"/>
      <c r="M140" s="189"/>
      <c r="N140" s="189"/>
      <c r="O140" s="189"/>
      <c r="P140" s="189"/>
      <c r="Q140" s="110"/>
    </row>
    <row r="141" ht="13.800000000000001">
      <c r="A141" s="110"/>
      <c r="B141" s="199"/>
      <c r="C141" s="200"/>
      <c r="D141" s="195"/>
      <c r="E141" s="195"/>
      <c r="F141" s="201">
        <v>2019</v>
      </c>
      <c r="G141" s="204">
        <v>1350</v>
      </c>
      <c r="H141" s="204">
        <v>74.5</v>
      </c>
      <c r="I141" s="204">
        <v>1350</v>
      </c>
      <c r="J141" s="204">
        <v>74.5</v>
      </c>
      <c r="K141" s="188"/>
      <c r="L141" s="189"/>
      <c r="M141" s="189"/>
      <c r="N141" s="189"/>
      <c r="O141" s="189"/>
      <c r="P141" s="189"/>
      <c r="Q141" s="110"/>
    </row>
    <row r="142" ht="13.800000000000001">
      <c r="A142" s="110"/>
      <c r="B142" s="199"/>
      <c r="C142" s="200"/>
      <c r="D142" s="195"/>
      <c r="E142" s="195"/>
      <c r="F142" s="201">
        <v>2020</v>
      </c>
      <c r="G142" s="204">
        <v>1350</v>
      </c>
      <c r="H142" s="204">
        <v>0</v>
      </c>
      <c r="I142" s="204">
        <v>1350</v>
      </c>
      <c r="J142" s="204">
        <v>0</v>
      </c>
      <c r="K142" s="188"/>
      <c r="L142" s="189"/>
      <c r="M142" s="189"/>
      <c r="N142" s="189"/>
      <c r="O142" s="189"/>
      <c r="P142" s="189"/>
      <c r="Q142" s="110"/>
    </row>
    <row r="143" ht="13.800000000000001">
      <c r="A143" s="110"/>
      <c r="B143" s="199"/>
      <c r="C143" s="200"/>
      <c r="D143" s="195"/>
      <c r="E143" s="195"/>
      <c r="F143" s="201">
        <v>2021</v>
      </c>
      <c r="G143" s="204">
        <v>1350</v>
      </c>
      <c r="H143" s="204">
        <v>0</v>
      </c>
      <c r="I143" s="204">
        <v>1350</v>
      </c>
      <c r="J143" s="204">
        <v>0</v>
      </c>
      <c r="K143" s="188"/>
      <c r="L143" s="189"/>
      <c r="M143" s="189"/>
      <c r="N143" s="189"/>
      <c r="O143" s="189"/>
      <c r="P143" s="189"/>
      <c r="Q143" s="110"/>
    </row>
    <row r="144" ht="13.800000000000001">
      <c r="A144" s="110"/>
      <c r="B144" s="199"/>
      <c r="C144" s="200"/>
      <c r="D144" s="195"/>
      <c r="E144" s="195"/>
      <c r="F144" s="201">
        <v>2022</v>
      </c>
      <c r="G144" s="204">
        <v>1350</v>
      </c>
      <c r="H144" s="204">
        <v>0</v>
      </c>
      <c r="I144" s="204">
        <v>1350</v>
      </c>
      <c r="J144" s="204">
        <v>0</v>
      </c>
      <c r="K144" s="188"/>
      <c r="L144" s="189"/>
      <c r="M144" s="189"/>
      <c r="N144" s="189"/>
      <c r="O144" s="189"/>
      <c r="P144" s="189"/>
      <c r="Q144" s="110"/>
    </row>
    <row r="145" ht="13.800000000000001">
      <c r="A145" s="110"/>
      <c r="B145" s="199"/>
      <c r="C145" s="200"/>
      <c r="D145" s="195"/>
      <c r="E145" s="195"/>
      <c r="F145" s="201">
        <v>2023</v>
      </c>
      <c r="G145" s="204">
        <v>108000</v>
      </c>
      <c r="H145" s="204">
        <v>0</v>
      </c>
      <c r="I145" s="204">
        <v>108000</v>
      </c>
      <c r="J145" s="204">
        <v>0</v>
      </c>
      <c r="K145" s="188"/>
      <c r="L145" s="189"/>
      <c r="M145" s="189"/>
      <c r="N145" s="189"/>
      <c r="O145" s="189"/>
      <c r="P145" s="189"/>
      <c r="Q145" s="110"/>
    </row>
    <row r="146" ht="13.800000000000001">
      <c r="A146" s="110"/>
      <c r="B146" s="199"/>
      <c r="C146" s="200"/>
      <c r="D146" s="195"/>
      <c r="E146" s="195"/>
      <c r="F146" s="201">
        <v>2024</v>
      </c>
      <c r="G146" s="204">
        <v>108000</v>
      </c>
      <c r="H146" s="204">
        <v>0</v>
      </c>
      <c r="I146" s="204">
        <v>108000</v>
      </c>
      <c r="J146" s="204">
        <v>0</v>
      </c>
      <c r="K146" s="188"/>
      <c r="L146" s="189"/>
      <c r="M146" s="189"/>
      <c r="N146" s="189"/>
      <c r="O146" s="189"/>
      <c r="P146" s="189"/>
      <c r="Q146" s="110"/>
    </row>
    <row r="147" ht="13.800000000000001">
      <c r="A147" s="110"/>
      <c r="B147" s="199"/>
      <c r="C147" s="207"/>
      <c r="D147" s="208"/>
      <c r="E147" s="208"/>
      <c r="F147" s="201">
        <v>2025</v>
      </c>
      <c r="G147" s="204">
        <v>106650</v>
      </c>
      <c r="H147" s="204">
        <v>0</v>
      </c>
      <c r="I147" s="204">
        <v>106650</v>
      </c>
      <c r="J147" s="204">
        <v>0</v>
      </c>
      <c r="K147" s="188"/>
      <c r="L147" s="189"/>
      <c r="M147" s="189"/>
      <c r="N147" s="189"/>
      <c r="O147" s="189"/>
      <c r="P147" s="189"/>
      <c r="Q147" s="113"/>
    </row>
    <row r="148" ht="15" customHeight="1">
      <c r="A148" s="54">
        <v>10</v>
      </c>
      <c r="B148" s="178" t="s">
        <v>163</v>
      </c>
      <c r="C148" s="158" t="s">
        <v>164</v>
      </c>
      <c r="D148" s="160" t="s">
        <v>151</v>
      </c>
      <c r="E148" s="160" t="s">
        <v>152</v>
      </c>
      <c r="F148" s="172" t="s">
        <v>148</v>
      </c>
      <c r="G148" s="179">
        <f>SUM(G149:G157)</f>
        <v>10400</v>
      </c>
      <c r="H148" s="179">
        <f>SUM(H149:H157)</f>
        <v>0</v>
      </c>
      <c r="I148" s="179">
        <f>SUM(I149:I157)</f>
        <v>10400</v>
      </c>
      <c r="J148" s="179">
        <f>SUM(J149:J157)</f>
        <v>0</v>
      </c>
      <c r="K148" s="188"/>
      <c r="L148" s="189"/>
      <c r="M148" s="198"/>
      <c r="N148" s="198"/>
      <c r="O148" s="189"/>
      <c r="P148" s="189"/>
      <c r="Q148" s="54" t="s">
        <v>86</v>
      </c>
    </row>
    <row r="149" ht="13.800000000000001">
      <c r="A149" s="110"/>
      <c r="B149" s="185"/>
      <c r="C149" s="160"/>
      <c r="D149" s="160"/>
      <c r="E149" s="160"/>
      <c r="F149" s="175">
        <v>2017</v>
      </c>
      <c r="G149" s="218">
        <v>0</v>
      </c>
      <c r="H149" s="218">
        <v>0</v>
      </c>
      <c r="I149" s="218">
        <v>0</v>
      </c>
      <c r="J149" s="218">
        <v>0</v>
      </c>
      <c r="K149" s="188"/>
      <c r="L149" s="189"/>
      <c r="M149" s="189"/>
      <c r="N149" s="189"/>
      <c r="O149" s="189"/>
      <c r="P149" s="189"/>
      <c r="Q149" s="110"/>
    </row>
    <row r="150" ht="13.800000000000001">
      <c r="A150" s="110"/>
      <c r="B150" s="185"/>
      <c r="C150" s="160"/>
      <c r="D150" s="160"/>
      <c r="E150" s="160"/>
      <c r="F150" s="175">
        <v>2018</v>
      </c>
      <c r="G150" s="218">
        <v>0</v>
      </c>
      <c r="H150" s="218">
        <v>0</v>
      </c>
      <c r="I150" s="218">
        <v>0</v>
      </c>
      <c r="J150" s="218">
        <v>0</v>
      </c>
      <c r="K150" s="188"/>
      <c r="L150" s="189"/>
      <c r="M150" s="189"/>
      <c r="N150" s="189"/>
      <c r="O150" s="189"/>
      <c r="P150" s="189"/>
      <c r="Q150" s="110"/>
    </row>
    <row r="151" ht="13.800000000000001">
      <c r="A151" s="110"/>
      <c r="B151" s="185"/>
      <c r="C151" s="160"/>
      <c r="D151" s="160"/>
      <c r="E151" s="160"/>
      <c r="F151" s="175">
        <v>2019</v>
      </c>
      <c r="G151" s="218">
        <v>0</v>
      </c>
      <c r="H151" s="218">
        <v>0</v>
      </c>
      <c r="I151" s="218">
        <v>0</v>
      </c>
      <c r="J151" s="218">
        <v>0</v>
      </c>
      <c r="K151" s="188"/>
      <c r="L151" s="189"/>
      <c r="M151" s="189"/>
      <c r="N151" s="189"/>
      <c r="O151" s="189"/>
      <c r="P151" s="189"/>
      <c r="Q151" s="110"/>
    </row>
    <row r="152" ht="13.800000000000001">
      <c r="A152" s="110"/>
      <c r="B152" s="185"/>
      <c r="C152" s="160"/>
      <c r="D152" s="160"/>
      <c r="E152" s="160"/>
      <c r="F152" s="175">
        <v>2020</v>
      </c>
      <c r="G152" s="218">
        <v>0</v>
      </c>
      <c r="H152" s="218">
        <v>0</v>
      </c>
      <c r="I152" s="218">
        <v>0</v>
      </c>
      <c r="J152" s="218">
        <v>0</v>
      </c>
      <c r="K152" s="188"/>
      <c r="L152" s="189"/>
      <c r="M152" s="189"/>
      <c r="N152" s="189"/>
      <c r="O152" s="189"/>
      <c r="P152" s="189"/>
      <c r="Q152" s="110"/>
    </row>
    <row r="153" ht="13.800000000000001">
      <c r="A153" s="110"/>
      <c r="B153" s="185"/>
      <c r="C153" s="160"/>
      <c r="D153" s="160"/>
      <c r="E153" s="160"/>
      <c r="F153" s="175">
        <v>2021</v>
      </c>
      <c r="G153" s="218">
        <v>5200</v>
      </c>
      <c r="H153" s="218">
        <v>0</v>
      </c>
      <c r="I153" s="218">
        <v>5200</v>
      </c>
      <c r="J153" s="218">
        <v>0</v>
      </c>
      <c r="K153" s="188"/>
      <c r="L153" s="189"/>
      <c r="M153" s="189"/>
      <c r="N153" s="189"/>
      <c r="O153" s="189"/>
      <c r="P153" s="189"/>
      <c r="Q153" s="110"/>
    </row>
    <row r="154" ht="13.800000000000001">
      <c r="A154" s="110"/>
      <c r="B154" s="185"/>
      <c r="C154" s="160"/>
      <c r="D154" s="160"/>
      <c r="E154" s="160"/>
      <c r="F154" s="175">
        <v>2022</v>
      </c>
      <c r="G154" s="218">
        <v>5200</v>
      </c>
      <c r="H154" s="218">
        <v>0</v>
      </c>
      <c r="I154" s="218">
        <v>5200</v>
      </c>
      <c r="J154" s="218">
        <v>0</v>
      </c>
      <c r="K154" s="188"/>
      <c r="L154" s="189"/>
      <c r="M154" s="189"/>
      <c r="N154" s="189"/>
      <c r="O154" s="189"/>
      <c r="P154" s="189"/>
      <c r="Q154" s="110"/>
    </row>
    <row r="155" ht="13.800000000000001">
      <c r="A155" s="110"/>
      <c r="B155" s="185"/>
      <c r="C155" s="160"/>
      <c r="D155" s="160"/>
      <c r="E155" s="160"/>
      <c r="F155" s="175">
        <v>2023</v>
      </c>
      <c r="G155" s="218">
        <v>0</v>
      </c>
      <c r="H155" s="218">
        <v>0</v>
      </c>
      <c r="I155" s="218">
        <v>0</v>
      </c>
      <c r="J155" s="218">
        <v>0</v>
      </c>
      <c r="K155" s="188"/>
      <c r="L155" s="189"/>
      <c r="M155" s="189"/>
      <c r="N155" s="189"/>
      <c r="O155" s="189"/>
      <c r="P155" s="189"/>
      <c r="Q155" s="110"/>
    </row>
    <row r="156" ht="13.800000000000001">
      <c r="A156" s="110"/>
      <c r="B156" s="185"/>
      <c r="C156" s="160"/>
      <c r="D156" s="160"/>
      <c r="E156" s="160"/>
      <c r="F156" s="175">
        <v>2024</v>
      </c>
      <c r="G156" s="218">
        <v>0</v>
      </c>
      <c r="H156" s="218">
        <v>0</v>
      </c>
      <c r="I156" s="218">
        <v>0</v>
      </c>
      <c r="J156" s="218">
        <v>0</v>
      </c>
      <c r="K156" s="188"/>
      <c r="L156" s="189"/>
      <c r="M156" s="189"/>
      <c r="N156" s="189"/>
      <c r="O156" s="189"/>
      <c r="P156" s="189"/>
      <c r="Q156" s="110"/>
    </row>
    <row r="157" ht="396.60000000000002" customHeight="1">
      <c r="A157" s="110"/>
      <c r="B157" s="192"/>
      <c r="C157" s="118"/>
      <c r="D157" s="118"/>
      <c r="E157" s="118"/>
      <c r="F157" s="118">
        <v>2025</v>
      </c>
      <c r="G157" s="218">
        <v>0</v>
      </c>
      <c r="H157" s="218">
        <v>0</v>
      </c>
      <c r="I157" s="218">
        <v>0</v>
      </c>
      <c r="J157" s="218">
        <v>0</v>
      </c>
      <c r="K157" s="188"/>
      <c r="L157" s="189"/>
      <c r="M157" s="189"/>
      <c r="N157" s="189"/>
      <c r="O157" s="189"/>
      <c r="P157" s="189"/>
      <c r="Q157" s="113"/>
    </row>
    <row r="158" ht="14.4">
      <c r="A158" s="110"/>
      <c r="B158" s="199" t="s">
        <v>165</v>
      </c>
      <c r="C158" s="194" t="s">
        <v>166</v>
      </c>
      <c r="D158" s="195"/>
      <c r="E158" s="195"/>
      <c r="F158" s="196" t="s">
        <v>148</v>
      </c>
      <c r="G158" s="197">
        <f>SUM(G159:G167)</f>
        <v>1300</v>
      </c>
      <c r="H158" s="197">
        <f>SUM(H159:H167)</f>
        <v>0</v>
      </c>
      <c r="I158" s="197">
        <f>SUM(I159:I167)</f>
        <v>1300</v>
      </c>
      <c r="J158" s="197">
        <f>SUM(J159:J167)</f>
        <v>0</v>
      </c>
      <c r="K158" s="188"/>
      <c r="L158" s="189"/>
      <c r="M158" s="198"/>
      <c r="N158" s="198"/>
      <c r="O158" s="189"/>
      <c r="P158" s="189"/>
      <c r="Q158" s="54"/>
    </row>
    <row r="159" ht="13.800000000000001">
      <c r="A159" s="110"/>
      <c r="B159" s="199"/>
      <c r="C159" s="200"/>
      <c r="D159" s="195"/>
      <c r="E159" s="195"/>
      <c r="F159" s="201">
        <v>2017</v>
      </c>
      <c r="G159" s="219">
        <v>0</v>
      </c>
      <c r="H159" s="219">
        <v>0</v>
      </c>
      <c r="I159" s="219">
        <v>0</v>
      </c>
      <c r="J159" s="219">
        <v>0</v>
      </c>
      <c r="K159" s="188"/>
      <c r="L159" s="189"/>
      <c r="M159" s="189"/>
      <c r="N159" s="189"/>
      <c r="O159" s="189"/>
      <c r="P159" s="189"/>
      <c r="Q159" s="110"/>
    </row>
    <row r="160" ht="13.800000000000001">
      <c r="A160" s="110"/>
      <c r="B160" s="199"/>
      <c r="C160" s="200"/>
      <c r="D160" s="195"/>
      <c r="E160" s="195"/>
      <c r="F160" s="201">
        <v>2018</v>
      </c>
      <c r="G160" s="219">
        <v>0</v>
      </c>
      <c r="H160" s="219">
        <v>0</v>
      </c>
      <c r="I160" s="219">
        <v>0</v>
      </c>
      <c r="J160" s="219">
        <v>0</v>
      </c>
      <c r="K160" s="188"/>
      <c r="L160" s="189"/>
      <c r="M160" s="189"/>
      <c r="N160" s="189"/>
      <c r="O160" s="189"/>
      <c r="P160" s="189"/>
      <c r="Q160" s="110"/>
    </row>
    <row r="161" ht="13.800000000000001">
      <c r="A161" s="110"/>
      <c r="B161" s="199"/>
      <c r="C161" s="200"/>
      <c r="D161" s="195"/>
      <c r="E161" s="195"/>
      <c r="F161" s="201">
        <v>2019</v>
      </c>
      <c r="G161" s="219">
        <v>0</v>
      </c>
      <c r="H161" s="219">
        <v>0</v>
      </c>
      <c r="I161" s="219">
        <v>0</v>
      </c>
      <c r="J161" s="219">
        <v>0</v>
      </c>
      <c r="K161" s="188"/>
      <c r="L161" s="189"/>
      <c r="M161" s="189"/>
      <c r="N161" s="189"/>
      <c r="O161" s="189"/>
      <c r="P161" s="189"/>
      <c r="Q161" s="110"/>
    </row>
    <row r="162" ht="13.800000000000001">
      <c r="A162" s="110"/>
      <c r="B162" s="199"/>
      <c r="C162" s="200"/>
      <c r="D162" s="195"/>
      <c r="E162" s="195"/>
      <c r="F162" s="201">
        <v>2020</v>
      </c>
      <c r="G162" s="219">
        <v>0</v>
      </c>
      <c r="H162" s="219">
        <v>0</v>
      </c>
      <c r="I162" s="219">
        <v>0</v>
      </c>
      <c r="J162" s="219">
        <v>0</v>
      </c>
      <c r="K162" s="188"/>
      <c r="L162" s="189"/>
      <c r="M162" s="189"/>
      <c r="N162" s="189"/>
      <c r="O162" s="189"/>
      <c r="P162" s="189"/>
      <c r="Q162" s="110"/>
    </row>
    <row r="163" ht="13.800000000000001">
      <c r="A163" s="110"/>
      <c r="B163" s="199"/>
      <c r="C163" s="200"/>
      <c r="D163" s="195"/>
      <c r="E163" s="195"/>
      <c r="F163" s="201">
        <v>2021</v>
      </c>
      <c r="G163" s="204">
        <v>650</v>
      </c>
      <c r="H163" s="219">
        <v>0</v>
      </c>
      <c r="I163" s="204">
        <v>650</v>
      </c>
      <c r="J163" s="219">
        <v>0</v>
      </c>
      <c r="K163" s="188"/>
      <c r="L163" s="189"/>
      <c r="M163" s="189"/>
      <c r="N163" s="189"/>
      <c r="O163" s="189"/>
      <c r="P163" s="189"/>
      <c r="Q163" s="110"/>
    </row>
    <row r="164" ht="13.800000000000001">
      <c r="A164" s="110"/>
      <c r="B164" s="199"/>
      <c r="C164" s="200"/>
      <c r="D164" s="195"/>
      <c r="E164" s="195"/>
      <c r="F164" s="201">
        <v>2022</v>
      </c>
      <c r="G164" s="204">
        <v>650</v>
      </c>
      <c r="H164" s="219">
        <v>0</v>
      </c>
      <c r="I164" s="219">
        <v>650</v>
      </c>
      <c r="J164" s="219">
        <v>0</v>
      </c>
      <c r="K164" s="188"/>
      <c r="L164" s="189"/>
      <c r="M164" s="189"/>
      <c r="N164" s="189"/>
      <c r="O164" s="189"/>
      <c r="P164" s="189"/>
      <c r="Q164" s="110"/>
    </row>
    <row r="165" ht="13.800000000000001">
      <c r="A165" s="110"/>
      <c r="B165" s="199"/>
      <c r="C165" s="200"/>
      <c r="D165" s="195"/>
      <c r="E165" s="195"/>
      <c r="F165" s="201">
        <v>2023</v>
      </c>
      <c r="G165" s="204">
        <v>0</v>
      </c>
      <c r="H165" s="219">
        <v>0</v>
      </c>
      <c r="I165" s="219">
        <v>0</v>
      </c>
      <c r="J165" s="219">
        <v>0</v>
      </c>
      <c r="K165" s="188"/>
      <c r="L165" s="189"/>
      <c r="M165" s="189"/>
      <c r="N165" s="189"/>
      <c r="O165" s="189"/>
      <c r="P165" s="189"/>
      <c r="Q165" s="110"/>
    </row>
    <row r="166" ht="13.800000000000001">
      <c r="A166" s="110"/>
      <c r="B166" s="199"/>
      <c r="C166" s="200"/>
      <c r="D166" s="195"/>
      <c r="E166" s="195"/>
      <c r="F166" s="201">
        <v>2024</v>
      </c>
      <c r="G166" s="204">
        <v>0</v>
      </c>
      <c r="H166" s="219">
        <v>0</v>
      </c>
      <c r="I166" s="204">
        <v>0</v>
      </c>
      <c r="J166" s="219">
        <v>0</v>
      </c>
      <c r="K166" s="188"/>
      <c r="L166" s="189"/>
      <c r="M166" s="189"/>
      <c r="N166" s="189"/>
      <c r="O166" s="189"/>
      <c r="P166" s="189"/>
      <c r="Q166" s="110"/>
    </row>
    <row r="167" ht="13.800000000000001">
      <c r="A167" s="113"/>
      <c r="B167" s="206"/>
      <c r="C167" s="207"/>
      <c r="D167" s="208"/>
      <c r="E167" s="208"/>
      <c r="F167" s="201">
        <v>2025</v>
      </c>
      <c r="G167" s="204">
        <v>0</v>
      </c>
      <c r="H167" s="219">
        <v>0</v>
      </c>
      <c r="I167" s="204">
        <v>0</v>
      </c>
      <c r="J167" s="219">
        <v>0</v>
      </c>
      <c r="K167" s="188"/>
      <c r="L167" s="189"/>
      <c r="M167" s="189"/>
      <c r="N167" s="189"/>
      <c r="O167" s="189"/>
      <c r="P167" s="189"/>
      <c r="Q167" s="113"/>
    </row>
    <row r="168" ht="15" customHeight="1">
      <c r="A168" s="54"/>
      <c r="B168" s="193" t="s">
        <v>167</v>
      </c>
      <c r="C168" s="194" t="s">
        <v>164</v>
      </c>
      <c r="D168" s="195"/>
      <c r="E168" s="195"/>
      <c r="F168" s="196" t="s">
        <v>148</v>
      </c>
      <c r="G168" s="197">
        <f>SUM(G169:G177)</f>
        <v>9100</v>
      </c>
      <c r="H168" s="197">
        <f>SUM(H169:H177)</f>
        <v>0</v>
      </c>
      <c r="I168" s="197">
        <f>SUM(I169:I177)</f>
        <v>9100</v>
      </c>
      <c r="J168" s="197">
        <f>SUM(J169:J177)</f>
        <v>0</v>
      </c>
      <c r="K168" s="188"/>
      <c r="L168" s="189"/>
      <c r="M168" s="198"/>
      <c r="N168" s="198"/>
      <c r="O168" s="189"/>
      <c r="P168" s="189"/>
      <c r="Q168" s="54"/>
    </row>
    <row r="169" ht="13.800000000000001">
      <c r="A169" s="110"/>
      <c r="B169" s="199"/>
      <c r="C169" s="200"/>
      <c r="D169" s="195"/>
      <c r="E169" s="195"/>
      <c r="F169" s="201">
        <v>2017</v>
      </c>
      <c r="G169" s="219">
        <v>0</v>
      </c>
      <c r="H169" s="219">
        <v>0</v>
      </c>
      <c r="I169" s="219">
        <v>0</v>
      </c>
      <c r="J169" s="219">
        <v>0</v>
      </c>
      <c r="K169" s="188"/>
      <c r="L169" s="189"/>
      <c r="M169" s="189"/>
      <c r="N169" s="189"/>
      <c r="O169" s="189"/>
      <c r="P169" s="189"/>
      <c r="Q169" s="110"/>
    </row>
    <row r="170" ht="13.800000000000001">
      <c r="A170" s="110"/>
      <c r="B170" s="199"/>
      <c r="C170" s="200"/>
      <c r="D170" s="195"/>
      <c r="E170" s="195"/>
      <c r="F170" s="201">
        <v>2018</v>
      </c>
      <c r="G170" s="219">
        <v>0</v>
      </c>
      <c r="H170" s="219">
        <v>0</v>
      </c>
      <c r="I170" s="219">
        <v>0</v>
      </c>
      <c r="J170" s="219">
        <v>0</v>
      </c>
      <c r="K170" s="188"/>
      <c r="L170" s="189"/>
      <c r="M170" s="189"/>
      <c r="N170" s="189"/>
      <c r="O170" s="189"/>
      <c r="P170" s="189"/>
      <c r="Q170" s="110"/>
    </row>
    <row r="171" ht="13.800000000000001">
      <c r="A171" s="110"/>
      <c r="B171" s="199"/>
      <c r="C171" s="200"/>
      <c r="D171" s="195"/>
      <c r="E171" s="195"/>
      <c r="F171" s="201">
        <v>2019</v>
      </c>
      <c r="G171" s="219">
        <v>0</v>
      </c>
      <c r="H171" s="219">
        <v>0</v>
      </c>
      <c r="I171" s="219">
        <v>0</v>
      </c>
      <c r="J171" s="219">
        <v>0</v>
      </c>
      <c r="K171" s="188"/>
      <c r="L171" s="189"/>
      <c r="M171" s="189"/>
      <c r="N171" s="189"/>
      <c r="O171" s="189"/>
      <c r="P171" s="189"/>
      <c r="Q171" s="110"/>
    </row>
    <row r="172" ht="13.800000000000001">
      <c r="A172" s="110"/>
      <c r="B172" s="199"/>
      <c r="C172" s="200"/>
      <c r="D172" s="195"/>
      <c r="E172" s="195"/>
      <c r="F172" s="201">
        <v>2020</v>
      </c>
      <c r="G172" s="219">
        <v>0</v>
      </c>
      <c r="H172" s="219">
        <v>0</v>
      </c>
      <c r="I172" s="219">
        <v>0</v>
      </c>
      <c r="J172" s="219">
        <v>0</v>
      </c>
      <c r="K172" s="188"/>
      <c r="L172" s="189"/>
      <c r="M172" s="189"/>
      <c r="N172" s="189"/>
      <c r="O172" s="189"/>
      <c r="P172" s="189"/>
      <c r="Q172" s="110"/>
    </row>
    <row r="173" ht="13.800000000000001">
      <c r="A173" s="110"/>
      <c r="B173" s="199"/>
      <c r="C173" s="200"/>
      <c r="D173" s="195"/>
      <c r="E173" s="195"/>
      <c r="F173" s="201">
        <v>2021</v>
      </c>
      <c r="G173" s="204">
        <v>4550</v>
      </c>
      <c r="H173" s="219">
        <v>0</v>
      </c>
      <c r="I173" s="204">
        <v>4550</v>
      </c>
      <c r="J173" s="219">
        <v>0</v>
      </c>
      <c r="K173" s="188"/>
      <c r="L173" s="189"/>
      <c r="M173" s="189"/>
      <c r="N173" s="189"/>
      <c r="O173" s="189"/>
      <c r="P173" s="189"/>
      <c r="Q173" s="110"/>
    </row>
    <row r="174" ht="13.800000000000001">
      <c r="A174" s="110"/>
      <c r="B174" s="199"/>
      <c r="C174" s="200"/>
      <c r="D174" s="195"/>
      <c r="E174" s="195"/>
      <c r="F174" s="201">
        <v>2022</v>
      </c>
      <c r="G174" s="204">
        <v>4550</v>
      </c>
      <c r="H174" s="219">
        <v>0</v>
      </c>
      <c r="I174" s="204">
        <v>4550</v>
      </c>
      <c r="J174" s="219">
        <v>0</v>
      </c>
      <c r="K174" s="188"/>
      <c r="L174" s="189"/>
      <c r="M174" s="189"/>
      <c r="N174" s="189"/>
      <c r="O174" s="189"/>
      <c r="P174" s="189"/>
      <c r="Q174" s="110"/>
    </row>
    <row r="175" ht="13.800000000000001">
      <c r="A175" s="110"/>
      <c r="B175" s="199"/>
      <c r="C175" s="200"/>
      <c r="D175" s="195"/>
      <c r="E175" s="195"/>
      <c r="F175" s="201">
        <v>2023</v>
      </c>
      <c r="G175" s="204">
        <v>0</v>
      </c>
      <c r="H175" s="219">
        <v>0</v>
      </c>
      <c r="I175" s="204">
        <v>0</v>
      </c>
      <c r="J175" s="219">
        <v>0</v>
      </c>
      <c r="K175" s="188"/>
      <c r="L175" s="189"/>
      <c r="M175" s="189"/>
      <c r="N175" s="189"/>
      <c r="O175" s="189"/>
      <c r="P175" s="189"/>
      <c r="Q175" s="110"/>
    </row>
    <row r="176" ht="13.800000000000001">
      <c r="A176" s="110"/>
      <c r="B176" s="199"/>
      <c r="C176" s="200"/>
      <c r="D176" s="195"/>
      <c r="E176" s="195"/>
      <c r="F176" s="201">
        <v>2024</v>
      </c>
      <c r="G176" s="204">
        <v>0</v>
      </c>
      <c r="H176" s="219">
        <v>0</v>
      </c>
      <c r="I176" s="204">
        <v>0</v>
      </c>
      <c r="J176" s="219">
        <v>0</v>
      </c>
      <c r="K176" s="188"/>
      <c r="L176" s="189"/>
      <c r="M176" s="189"/>
      <c r="N176" s="189"/>
      <c r="O176" s="189"/>
      <c r="P176" s="189"/>
      <c r="Q176" s="110"/>
    </row>
    <row r="177" ht="15" customHeight="1">
      <c r="A177" s="113"/>
      <c r="B177" s="206"/>
      <c r="C177" s="207"/>
      <c r="D177" s="208"/>
      <c r="E177" s="208"/>
      <c r="F177" s="201">
        <v>2025</v>
      </c>
      <c r="G177" s="204">
        <v>0</v>
      </c>
      <c r="H177" s="219">
        <v>0</v>
      </c>
      <c r="I177" s="204">
        <v>0</v>
      </c>
      <c r="J177" s="219">
        <v>0</v>
      </c>
      <c r="K177" s="188"/>
      <c r="L177" s="189"/>
      <c r="M177" s="189"/>
      <c r="N177" s="189"/>
      <c r="O177" s="189"/>
      <c r="P177" s="189"/>
      <c r="Q177" s="113"/>
    </row>
    <row r="178" ht="15" customHeight="1">
      <c r="A178" s="54">
        <v>11</v>
      </c>
      <c r="B178" s="178" t="s">
        <v>168</v>
      </c>
      <c r="C178" s="54" t="s">
        <v>164</v>
      </c>
      <c r="D178" s="160" t="s">
        <v>151</v>
      </c>
      <c r="E178" s="160" t="s">
        <v>152</v>
      </c>
      <c r="F178" s="172" t="s">
        <v>148</v>
      </c>
      <c r="G178" s="179">
        <f>SUM(G179:G187)</f>
        <v>1300</v>
      </c>
      <c r="H178" s="179">
        <f>SUM(H179:H187)</f>
        <v>0</v>
      </c>
      <c r="I178" s="179">
        <f>SUM(I179:I187)</f>
        <v>1300</v>
      </c>
      <c r="J178" s="179">
        <f>SUM(J179:J187)</f>
        <v>0</v>
      </c>
      <c r="K178" s="188"/>
      <c r="L178" s="189"/>
      <c r="M178" s="198"/>
      <c r="N178" s="198"/>
      <c r="O178" s="189"/>
      <c r="P178" s="189"/>
      <c r="Q178" s="54" t="s">
        <v>86</v>
      </c>
    </row>
    <row r="179" ht="13.800000000000001">
      <c r="A179" s="110"/>
      <c r="B179" s="185"/>
      <c r="C179" s="110"/>
      <c r="D179" s="160"/>
      <c r="E179" s="160"/>
      <c r="F179" s="175">
        <v>2017</v>
      </c>
      <c r="G179" s="218">
        <v>0</v>
      </c>
      <c r="H179" s="218">
        <v>0</v>
      </c>
      <c r="I179" s="218">
        <v>0</v>
      </c>
      <c r="J179" s="218">
        <v>0</v>
      </c>
      <c r="K179" s="188"/>
      <c r="L179" s="189"/>
      <c r="M179" s="189"/>
      <c r="N179" s="189"/>
      <c r="O179" s="189"/>
      <c r="P179" s="189"/>
      <c r="Q179" s="110"/>
    </row>
    <row r="180" ht="13.800000000000001">
      <c r="A180" s="110"/>
      <c r="B180" s="185"/>
      <c r="C180" s="110"/>
      <c r="D180" s="160"/>
      <c r="E180" s="160"/>
      <c r="F180" s="175">
        <v>2018</v>
      </c>
      <c r="G180" s="218">
        <v>0</v>
      </c>
      <c r="H180" s="218">
        <v>0</v>
      </c>
      <c r="I180" s="218">
        <v>0</v>
      </c>
      <c r="J180" s="218">
        <v>0</v>
      </c>
      <c r="K180" s="188"/>
      <c r="L180" s="189"/>
      <c r="M180" s="189"/>
      <c r="N180" s="189"/>
      <c r="O180" s="189"/>
      <c r="P180" s="189"/>
      <c r="Q180" s="110"/>
    </row>
    <row r="181" ht="13.800000000000001">
      <c r="A181" s="110"/>
      <c r="B181" s="185"/>
      <c r="C181" s="110"/>
      <c r="D181" s="160"/>
      <c r="E181" s="160"/>
      <c r="F181" s="175">
        <v>2019</v>
      </c>
      <c r="G181" s="218">
        <v>0</v>
      </c>
      <c r="H181" s="218">
        <v>0</v>
      </c>
      <c r="I181" s="218">
        <v>0</v>
      </c>
      <c r="J181" s="218">
        <v>0</v>
      </c>
      <c r="K181" s="188"/>
      <c r="L181" s="189"/>
      <c r="M181" s="189"/>
      <c r="N181" s="189"/>
      <c r="O181" s="189"/>
      <c r="P181" s="189"/>
      <c r="Q181" s="110"/>
    </row>
    <row r="182" ht="13.800000000000001">
      <c r="A182" s="110"/>
      <c r="B182" s="185"/>
      <c r="C182" s="110"/>
      <c r="D182" s="160"/>
      <c r="E182" s="160"/>
      <c r="F182" s="175">
        <v>2020</v>
      </c>
      <c r="G182" s="218">
        <v>0</v>
      </c>
      <c r="H182" s="218">
        <v>0</v>
      </c>
      <c r="I182" s="218">
        <v>0</v>
      </c>
      <c r="J182" s="218">
        <v>0</v>
      </c>
      <c r="K182" s="188"/>
      <c r="L182" s="189"/>
      <c r="M182" s="189"/>
      <c r="N182" s="189"/>
      <c r="O182" s="189"/>
      <c r="P182" s="189"/>
      <c r="Q182" s="110"/>
    </row>
    <row r="183" ht="13.800000000000001">
      <c r="A183" s="110"/>
      <c r="B183" s="185"/>
      <c r="C183" s="110"/>
      <c r="D183" s="160"/>
      <c r="E183" s="160"/>
      <c r="F183" s="175">
        <v>2021</v>
      </c>
      <c r="G183" s="218">
        <v>650</v>
      </c>
      <c r="H183" s="218">
        <v>0</v>
      </c>
      <c r="I183" s="218">
        <v>650</v>
      </c>
      <c r="J183" s="218">
        <v>0</v>
      </c>
      <c r="K183" s="188"/>
      <c r="L183" s="189"/>
      <c r="M183" s="189"/>
      <c r="N183" s="189"/>
      <c r="O183" s="189"/>
      <c r="P183" s="189"/>
      <c r="Q183" s="110"/>
    </row>
    <row r="184" ht="13.800000000000001">
      <c r="A184" s="110"/>
      <c r="B184" s="185"/>
      <c r="C184" s="110"/>
      <c r="D184" s="160"/>
      <c r="E184" s="160"/>
      <c r="F184" s="175">
        <v>2022</v>
      </c>
      <c r="G184" s="218">
        <v>650</v>
      </c>
      <c r="H184" s="218">
        <v>0</v>
      </c>
      <c r="I184" s="218">
        <v>650</v>
      </c>
      <c r="J184" s="218">
        <v>0</v>
      </c>
      <c r="K184" s="188"/>
      <c r="L184" s="189"/>
      <c r="M184" s="189"/>
      <c r="N184" s="189"/>
      <c r="O184" s="189"/>
      <c r="P184" s="189"/>
      <c r="Q184" s="110"/>
    </row>
    <row r="185" ht="13.800000000000001">
      <c r="A185" s="110"/>
      <c r="B185" s="185"/>
      <c r="C185" s="110"/>
      <c r="D185" s="160"/>
      <c r="E185" s="160"/>
      <c r="F185" s="175">
        <v>2023</v>
      </c>
      <c r="G185" s="218">
        <v>0</v>
      </c>
      <c r="H185" s="218">
        <v>0</v>
      </c>
      <c r="I185" s="218">
        <v>0</v>
      </c>
      <c r="J185" s="218">
        <v>0</v>
      </c>
      <c r="K185" s="188"/>
      <c r="L185" s="189"/>
      <c r="M185" s="189"/>
      <c r="N185" s="189"/>
      <c r="O185" s="189"/>
      <c r="P185" s="189"/>
      <c r="Q185" s="110"/>
    </row>
    <row r="186" ht="13.800000000000001">
      <c r="A186" s="110"/>
      <c r="B186" s="185"/>
      <c r="C186" s="110"/>
      <c r="D186" s="160"/>
      <c r="E186" s="160"/>
      <c r="F186" s="175">
        <v>2024</v>
      </c>
      <c r="G186" s="218">
        <v>0</v>
      </c>
      <c r="H186" s="218">
        <v>0</v>
      </c>
      <c r="I186" s="218">
        <v>0</v>
      </c>
      <c r="J186" s="218">
        <v>0</v>
      </c>
      <c r="K186" s="188"/>
      <c r="L186" s="189"/>
      <c r="M186" s="189"/>
      <c r="N186" s="189"/>
      <c r="O186" s="189"/>
      <c r="P186" s="189"/>
      <c r="Q186" s="110"/>
    </row>
    <row r="187" ht="85.950000000000003" customHeight="1">
      <c r="A187" s="113"/>
      <c r="B187" s="192"/>
      <c r="C187" s="113"/>
      <c r="D187" s="118"/>
      <c r="E187" s="118"/>
      <c r="F187" s="118">
        <v>2025</v>
      </c>
      <c r="G187" s="218">
        <v>0</v>
      </c>
      <c r="H187" s="218">
        <v>0</v>
      </c>
      <c r="I187" s="218">
        <v>0</v>
      </c>
      <c r="J187" s="218">
        <v>0</v>
      </c>
      <c r="K187" s="188"/>
      <c r="L187" s="189"/>
      <c r="M187" s="189"/>
      <c r="N187" s="189"/>
      <c r="O187" s="189"/>
      <c r="P187" s="189"/>
      <c r="Q187" s="113"/>
    </row>
    <row r="188" ht="14.4">
      <c r="A188" s="54"/>
      <c r="B188" s="193" t="s">
        <v>165</v>
      </c>
      <c r="C188" s="194" t="s">
        <v>166</v>
      </c>
      <c r="D188" s="195"/>
      <c r="E188" s="195"/>
      <c r="F188" s="196" t="s">
        <v>148</v>
      </c>
      <c r="G188" s="197">
        <f>SUM(G189:G197)</f>
        <v>0</v>
      </c>
      <c r="H188" s="197">
        <f>SUM(H189:H197)</f>
        <v>0</v>
      </c>
      <c r="I188" s="197">
        <f>SUM(I189:I197)</f>
        <v>0</v>
      </c>
      <c r="J188" s="197">
        <f>SUM(J189:J197)</f>
        <v>0</v>
      </c>
      <c r="K188" s="188"/>
      <c r="L188" s="189"/>
      <c r="M188" s="198"/>
      <c r="N188" s="198"/>
      <c r="O188" s="189"/>
      <c r="P188" s="189"/>
      <c r="Q188" s="54"/>
    </row>
    <row r="189" ht="13.800000000000001">
      <c r="A189" s="110"/>
      <c r="B189" s="199"/>
      <c r="C189" s="200"/>
      <c r="D189" s="195"/>
      <c r="E189" s="195"/>
      <c r="F189" s="201">
        <v>2017</v>
      </c>
      <c r="G189" s="219">
        <v>0</v>
      </c>
      <c r="H189" s="219">
        <v>0</v>
      </c>
      <c r="I189" s="219">
        <v>0</v>
      </c>
      <c r="J189" s="219">
        <v>0</v>
      </c>
      <c r="K189" s="188"/>
      <c r="L189" s="189"/>
      <c r="M189" s="189"/>
      <c r="N189" s="189"/>
      <c r="O189" s="189"/>
      <c r="P189" s="189"/>
      <c r="Q189" s="110"/>
    </row>
    <row r="190" ht="13.800000000000001">
      <c r="A190" s="110"/>
      <c r="B190" s="199"/>
      <c r="C190" s="200"/>
      <c r="D190" s="195"/>
      <c r="E190" s="195"/>
      <c r="F190" s="201">
        <v>2018</v>
      </c>
      <c r="G190" s="219">
        <v>0</v>
      </c>
      <c r="H190" s="219">
        <v>0</v>
      </c>
      <c r="I190" s="219">
        <v>0</v>
      </c>
      <c r="J190" s="219">
        <v>0</v>
      </c>
      <c r="K190" s="188"/>
      <c r="L190" s="189"/>
      <c r="M190" s="189"/>
      <c r="N190" s="189"/>
      <c r="O190" s="189"/>
      <c r="P190" s="189"/>
      <c r="Q190" s="110"/>
    </row>
    <row r="191" ht="13.800000000000001">
      <c r="A191" s="110"/>
      <c r="B191" s="199"/>
      <c r="C191" s="200"/>
      <c r="D191" s="195"/>
      <c r="E191" s="195"/>
      <c r="F191" s="201">
        <v>2019</v>
      </c>
      <c r="G191" s="219">
        <v>0</v>
      </c>
      <c r="H191" s="219">
        <v>0</v>
      </c>
      <c r="I191" s="219">
        <v>0</v>
      </c>
      <c r="J191" s="219">
        <v>0</v>
      </c>
      <c r="K191" s="188"/>
      <c r="L191" s="189"/>
      <c r="M191" s="189"/>
      <c r="N191" s="189"/>
      <c r="O191" s="189"/>
      <c r="P191" s="189"/>
      <c r="Q191" s="110"/>
    </row>
    <row r="192" ht="13.800000000000001">
      <c r="A192" s="110"/>
      <c r="B192" s="199"/>
      <c r="C192" s="200"/>
      <c r="D192" s="195"/>
      <c r="E192" s="195"/>
      <c r="F192" s="201">
        <v>2020</v>
      </c>
      <c r="G192" s="219">
        <v>0</v>
      </c>
      <c r="H192" s="219">
        <v>0</v>
      </c>
      <c r="I192" s="219">
        <v>0</v>
      </c>
      <c r="J192" s="219">
        <v>0</v>
      </c>
      <c r="K192" s="188"/>
      <c r="L192" s="189"/>
      <c r="M192" s="189"/>
      <c r="N192" s="189"/>
      <c r="O192" s="189"/>
      <c r="P192" s="189"/>
      <c r="Q192" s="110"/>
    </row>
    <row r="193" ht="13.800000000000001">
      <c r="A193" s="110"/>
      <c r="B193" s="199"/>
      <c r="C193" s="200"/>
      <c r="D193" s="195"/>
      <c r="E193" s="195"/>
      <c r="F193" s="201">
        <v>2021</v>
      </c>
      <c r="G193" s="219">
        <v>0</v>
      </c>
      <c r="H193" s="219">
        <v>0</v>
      </c>
      <c r="I193" s="219">
        <v>0</v>
      </c>
      <c r="J193" s="219">
        <v>0</v>
      </c>
      <c r="K193" s="188"/>
      <c r="L193" s="189"/>
      <c r="M193" s="189"/>
      <c r="N193" s="189"/>
      <c r="O193" s="189"/>
      <c r="P193" s="189"/>
      <c r="Q193" s="110"/>
    </row>
    <row r="194" ht="13.800000000000001">
      <c r="A194" s="110"/>
      <c r="B194" s="199"/>
      <c r="C194" s="200"/>
      <c r="D194" s="195"/>
      <c r="E194" s="195"/>
      <c r="F194" s="201">
        <v>2022</v>
      </c>
      <c r="G194" s="219">
        <v>0</v>
      </c>
      <c r="H194" s="219">
        <v>0</v>
      </c>
      <c r="I194" s="219">
        <v>0</v>
      </c>
      <c r="J194" s="219">
        <v>0</v>
      </c>
      <c r="K194" s="188"/>
      <c r="L194" s="189"/>
      <c r="M194" s="189"/>
      <c r="N194" s="189"/>
      <c r="O194" s="189"/>
      <c r="P194" s="189"/>
      <c r="Q194" s="110"/>
    </row>
    <row r="195" ht="13.800000000000001">
      <c r="A195" s="110"/>
      <c r="B195" s="199"/>
      <c r="C195" s="200"/>
      <c r="D195" s="195"/>
      <c r="E195" s="195"/>
      <c r="F195" s="201">
        <v>2023</v>
      </c>
      <c r="G195" s="219">
        <v>0</v>
      </c>
      <c r="H195" s="219">
        <v>0</v>
      </c>
      <c r="I195" s="219">
        <v>0</v>
      </c>
      <c r="J195" s="219">
        <v>0</v>
      </c>
      <c r="K195" s="188"/>
      <c r="L195" s="189"/>
      <c r="M195" s="189"/>
      <c r="N195" s="189"/>
      <c r="O195" s="189"/>
      <c r="P195" s="189"/>
      <c r="Q195" s="110"/>
    </row>
    <row r="196" ht="13.800000000000001">
      <c r="A196" s="110"/>
      <c r="B196" s="199"/>
      <c r="C196" s="200"/>
      <c r="D196" s="195"/>
      <c r="E196" s="195"/>
      <c r="F196" s="201">
        <v>2024</v>
      </c>
      <c r="G196" s="219">
        <v>0</v>
      </c>
      <c r="H196" s="219">
        <v>0</v>
      </c>
      <c r="I196" s="219">
        <v>0</v>
      </c>
      <c r="J196" s="219">
        <v>0</v>
      </c>
      <c r="K196" s="188"/>
      <c r="L196" s="189"/>
      <c r="M196" s="189"/>
      <c r="N196" s="189"/>
      <c r="O196" s="189"/>
      <c r="P196" s="189"/>
      <c r="Q196" s="110"/>
    </row>
    <row r="197" ht="13.800000000000001">
      <c r="A197" s="113"/>
      <c r="B197" s="206"/>
      <c r="C197" s="207"/>
      <c r="D197" s="208"/>
      <c r="E197" s="208"/>
      <c r="F197" s="201">
        <v>2025</v>
      </c>
      <c r="G197" s="204">
        <v>0</v>
      </c>
      <c r="H197" s="219">
        <v>0</v>
      </c>
      <c r="I197" s="204">
        <v>0</v>
      </c>
      <c r="J197" s="219">
        <v>0</v>
      </c>
      <c r="K197" s="188"/>
      <c r="L197" s="189"/>
      <c r="M197" s="189"/>
      <c r="N197" s="189"/>
      <c r="O197" s="189"/>
      <c r="P197" s="189"/>
      <c r="Q197" s="113"/>
    </row>
    <row r="198" ht="15" customHeight="1">
      <c r="A198" s="54"/>
      <c r="B198" s="193" t="s">
        <v>167</v>
      </c>
      <c r="C198" s="194" t="s">
        <v>164</v>
      </c>
      <c r="D198" s="195"/>
      <c r="E198" s="195"/>
      <c r="F198" s="196" t="s">
        <v>148</v>
      </c>
      <c r="G198" s="197">
        <f>SUM(G199:G207)</f>
        <v>650</v>
      </c>
      <c r="H198" s="197">
        <f>SUM(H199:H207)</f>
        <v>0</v>
      </c>
      <c r="I198" s="197">
        <f>SUM(I199:I207)</f>
        <v>650</v>
      </c>
      <c r="J198" s="197">
        <f>SUM(J199:J207)</f>
        <v>0</v>
      </c>
      <c r="K198" s="188"/>
      <c r="L198" s="189"/>
      <c r="M198" s="198"/>
      <c r="N198" s="198"/>
      <c r="O198" s="189"/>
      <c r="P198" s="189"/>
      <c r="Q198" s="54"/>
    </row>
    <row r="199" ht="13.800000000000001">
      <c r="A199" s="110"/>
      <c r="B199" s="199"/>
      <c r="C199" s="200"/>
      <c r="D199" s="195"/>
      <c r="E199" s="195"/>
      <c r="F199" s="201">
        <v>2017</v>
      </c>
      <c r="G199" s="219">
        <v>0</v>
      </c>
      <c r="H199" s="219">
        <v>0</v>
      </c>
      <c r="I199" s="219">
        <v>0</v>
      </c>
      <c r="J199" s="219">
        <v>0</v>
      </c>
      <c r="K199" s="188"/>
      <c r="L199" s="189"/>
      <c r="M199" s="189"/>
      <c r="N199" s="189"/>
      <c r="O199" s="189"/>
      <c r="P199" s="189"/>
      <c r="Q199" s="110"/>
    </row>
    <row r="200" ht="13.800000000000001">
      <c r="A200" s="110"/>
      <c r="B200" s="199"/>
      <c r="C200" s="200"/>
      <c r="D200" s="195"/>
      <c r="E200" s="195"/>
      <c r="F200" s="201">
        <v>2018</v>
      </c>
      <c r="G200" s="219">
        <v>0</v>
      </c>
      <c r="H200" s="219">
        <v>0</v>
      </c>
      <c r="I200" s="219">
        <v>0</v>
      </c>
      <c r="J200" s="219">
        <v>0</v>
      </c>
      <c r="K200" s="188"/>
      <c r="L200" s="189"/>
      <c r="M200" s="189"/>
      <c r="N200" s="189"/>
      <c r="O200" s="189"/>
      <c r="P200" s="189"/>
      <c r="Q200" s="110"/>
    </row>
    <row r="201" ht="13.800000000000001">
      <c r="A201" s="110"/>
      <c r="B201" s="199"/>
      <c r="C201" s="200"/>
      <c r="D201" s="195"/>
      <c r="E201" s="195"/>
      <c r="F201" s="201">
        <v>2019</v>
      </c>
      <c r="G201" s="219">
        <v>0</v>
      </c>
      <c r="H201" s="219">
        <v>0</v>
      </c>
      <c r="I201" s="219">
        <v>0</v>
      </c>
      <c r="J201" s="219">
        <v>0</v>
      </c>
      <c r="K201" s="188"/>
      <c r="L201" s="189"/>
      <c r="M201" s="189"/>
      <c r="N201" s="189"/>
      <c r="O201" s="189"/>
      <c r="P201" s="189"/>
      <c r="Q201" s="110"/>
    </row>
    <row r="202" ht="13.800000000000001">
      <c r="A202" s="110"/>
      <c r="B202" s="199"/>
      <c r="C202" s="200"/>
      <c r="D202" s="195"/>
      <c r="E202" s="195"/>
      <c r="F202" s="201">
        <v>2020</v>
      </c>
      <c r="G202" s="219">
        <v>0</v>
      </c>
      <c r="H202" s="219">
        <v>0</v>
      </c>
      <c r="I202" s="219">
        <v>0</v>
      </c>
      <c r="J202" s="219">
        <v>0</v>
      </c>
      <c r="K202" s="188"/>
      <c r="L202" s="189"/>
      <c r="M202" s="189"/>
      <c r="N202" s="189"/>
      <c r="O202" s="189"/>
      <c r="P202" s="189"/>
      <c r="Q202" s="110"/>
    </row>
    <row r="203" ht="13.800000000000001">
      <c r="A203" s="110"/>
      <c r="B203" s="199"/>
      <c r="C203" s="200"/>
      <c r="D203" s="195"/>
      <c r="E203" s="195"/>
      <c r="F203" s="201">
        <v>2021</v>
      </c>
      <c r="G203" s="219">
        <v>650</v>
      </c>
      <c r="H203" s="219">
        <v>0</v>
      </c>
      <c r="I203" s="219">
        <v>650</v>
      </c>
      <c r="J203" s="219">
        <v>0</v>
      </c>
      <c r="K203" s="188"/>
      <c r="L203" s="189"/>
      <c r="M203" s="189"/>
      <c r="N203" s="189"/>
      <c r="O203" s="189"/>
      <c r="P203" s="189"/>
      <c r="Q203" s="110"/>
    </row>
    <row r="204" ht="13.800000000000001">
      <c r="A204" s="110"/>
      <c r="B204" s="199"/>
      <c r="C204" s="200"/>
      <c r="D204" s="195"/>
      <c r="E204" s="195"/>
      <c r="F204" s="201">
        <v>2022</v>
      </c>
      <c r="G204" s="219">
        <v>0</v>
      </c>
      <c r="H204" s="219">
        <v>0</v>
      </c>
      <c r="I204" s="219">
        <v>0</v>
      </c>
      <c r="J204" s="219">
        <v>0</v>
      </c>
      <c r="K204" s="188"/>
      <c r="L204" s="189"/>
      <c r="M204" s="189"/>
      <c r="N204" s="189"/>
      <c r="O204" s="189"/>
      <c r="P204" s="189"/>
      <c r="Q204" s="110"/>
    </row>
    <row r="205" ht="13.800000000000001">
      <c r="A205" s="110"/>
      <c r="B205" s="199"/>
      <c r="C205" s="200"/>
      <c r="D205" s="195"/>
      <c r="E205" s="195"/>
      <c r="F205" s="201">
        <v>2023</v>
      </c>
      <c r="G205" s="219">
        <v>0</v>
      </c>
      <c r="H205" s="219">
        <v>0</v>
      </c>
      <c r="I205" s="219">
        <v>0</v>
      </c>
      <c r="J205" s="219">
        <v>0</v>
      </c>
      <c r="K205" s="188"/>
      <c r="L205" s="189"/>
      <c r="M205" s="189"/>
      <c r="N205" s="189"/>
      <c r="O205" s="189"/>
      <c r="P205" s="189"/>
      <c r="Q205" s="110"/>
    </row>
    <row r="206" ht="13.800000000000001">
      <c r="A206" s="110"/>
      <c r="B206" s="199"/>
      <c r="C206" s="200"/>
      <c r="D206" s="195"/>
      <c r="E206" s="195"/>
      <c r="F206" s="201">
        <v>2024</v>
      </c>
      <c r="G206" s="219">
        <v>0</v>
      </c>
      <c r="H206" s="219">
        <v>0</v>
      </c>
      <c r="I206" s="219">
        <v>0</v>
      </c>
      <c r="J206" s="219">
        <v>0</v>
      </c>
      <c r="K206" s="188"/>
      <c r="L206" s="189"/>
      <c r="M206" s="189"/>
      <c r="N206" s="189"/>
      <c r="O206" s="189"/>
      <c r="P206" s="189"/>
      <c r="Q206" s="110"/>
    </row>
    <row r="207" ht="13.800000000000001">
      <c r="A207" s="113"/>
      <c r="B207" s="206"/>
      <c r="C207" s="207"/>
      <c r="D207" s="208"/>
      <c r="E207" s="208"/>
      <c r="F207" s="201">
        <v>2025</v>
      </c>
      <c r="G207" s="204">
        <v>0</v>
      </c>
      <c r="H207" s="219">
        <v>0</v>
      </c>
      <c r="I207" s="204">
        <v>0</v>
      </c>
      <c r="J207" s="219">
        <v>0</v>
      </c>
      <c r="K207" s="188"/>
      <c r="L207" s="189"/>
      <c r="M207" s="189"/>
      <c r="N207" s="189"/>
      <c r="O207" s="189"/>
      <c r="P207" s="189"/>
      <c r="Q207" s="113"/>
    </row>
    <row r="208" ht="15" customHeight="1">
      <c r="A208" s="54"/>
      <c r="B208" s="50" t="s">
        <v>169</v>
      </c>
      <c r="C208" s="54"/>
      <c r="D208" s="160"/>
      <c r="E208" s="160"/>
      <c r="F208" s="172" t="s">
        <v>148</v>
      </c>
      <c r="G208" s="220">
        <f>SUM(G209:G217)</f>
        <v>345274.79999999999</v>
      </c>
      <c r="H208" s="220">
        <f t="shared" ref="H208:J208" si="2">SUM(H209:H217)</f>
        <v>2426.5</v>
      </c>
      <c r="I208" s="220">
        <f t="shared" si="2"/>
        <v>345274.79999999999</v>
      </c>
      <c r="J208" s="220">
        <f t="shared" si="2"/>
        <v>2426.5</v>
      </c>
      <c r="K208" s="188"/>
      <c r="L208" s="189"/>
      <c r="M208" s="189"/>
      <c r="N208" s="189"/>
      <c r="O208" s="189"/>
      <c r="P208" s="189"/>
      <c r="Q208" s="54"/>
    </row>
    <row r="209" ht="13.800000000000001">
      <c r="A209" s="110"/>
      <c r="B209" s="123"/>
      <c r="C209" s="110"/>
      <c r="D209" s="160"/>
      <c r="E209" s="160"/>
      <c r="F209" s="175">
        <v>2017</v>
      </c>
      <c r="G209" s="69">
        <f t="shared" ref="G209:J217" si="3">G29+G49+G69+G79+G89+G99+G109+G119+G129+G149+G179</f>
        <v>2358.5999999999999</v>
      </c>
      <c r="H209" s="69">
        <f t="shared" si="3"/>
        <v>644</v>
      </c>
      <c r="I209" s="69">
        <f t="shared" si="3"/>
        <v>2358.5999999999999</v>
      </c>
      <c r="J209" s="69">
        <f t="shared" si="3"/>
        <v>644</v>
      </c>
      <c r="K209" s="188"/>
      <c r="L209" s="189"/>
      <c r="M209" s="189"/>
      <c r="N209" s="189"/>
      <c r="O209" s="189"/>
      <c r="P209" s="189"/>
      <c r="Q209" s="110"/>
    </row>
    <row r="210" ht="13.800000000000001">
      <c r="A210" s="110"/>
      <c r="B210" s="123"/>
      <c r="C210" s="110"/>
      <c r="D210" s="160"/>
      <c r="E210" s="160"/>
      <c r="F210" s="175">
        <v>2018</v>
      </c>
      <c r="G210" s="69">
        <f t="shared" si="3"/>
        <v>1576.7</v>
      </c>
      <c r="H210" s="69">
        <f t="shared" si="3"/>
        <v>218</v>
      </c>
      <c r="I210" s="69">
        <f t="shared" si="3"/>
        <v>1576.7</v>
      </c>
      <c r="J210" s="69">
        <f t="shared" si="3"/>
        <v>218</v>
      </c>
      <c r="K210" s="188"/>
      <c r="L210" s="189"/>
      <c r="M210" s="189"/>
      <c r="N210" s="189"/>
      <c r="O210" s="189"/>
      <c r="P210" s="189"/>
      <c r="Q210" s="110"/>
    </row>
    <row r="211" ht="13.800000000000001">
      <c r="A211" s="110"/>
      <c r="B211" s="123"/>
      <c r="C211" s="110"/>
      <c r="D211" s="160"/>
      <c r="E211" s="160"/>
      <c r="F211" s="175">
        <v>2019</v>
      </c>
      <c r="G211" s="69">
        <f t="shared" si="3"/>
        <v>1619.5</v>
      </c>
      <c r="H211" s="69">
        <f t="shared" si="3"/>
        <v>244.5</v>
      </c>
      <c r="I211" s="69">
        <f t="shared" si="3"/>
        <v>1619.5</v>
      </c>
      <c r="J211" s="69">
        <f t="shared" si="3"/>
        <v>244.5</v>
      </c>
      <c r="K211" s="188"/>
      <c r="L211" s="189"/>
      <c r="M211" s="189"/>
      <c r="N211" s="189"/>
      <c r="O211" s="189"/>
      <c r="P211" s="189"/>
      <c r="Q211" s="110"/>
    </row>
    <row r="212" ht="13.800000000000001">
      <c r="A212" s="110"/>
      <c r="B212" s="123"/>
      <c r="C212" s="110"/>
      <c r="D212" s="160"/>
      <c r="E212" s="160"/>
      <c r="F212" s="175">
        <v>2020</v>
      </c>
      <c r="G212" s="69">
        <f t="shared" si="3"/>
        <v>1570</v>
      </c>
      <c r="H212" s="69">
        <f t="shared" si="3"/>
        <v>220</v>
      </c>
      <c r="I212" s="69">
        <f t="shared" si="3"/>
        <v>1570</v>
      </c>
      <c r="J212" s="69">
        <f t="shared" si="3"/>
        <v>220</v>
      </c>
      <c r="K212" s="188"/>
      <c r="L212" s="189"/>
      <c r="M212" s="189"/>
      <c r="N212" s="189"/>
      <c r="O212" s="189"/>
      <c r="P212" s="189"/>
      <c r="Q212" s="110"/>
    </row>
    <row r="213" ht="13.800000000000001">
      <c r="A213" s="110"/>
      <c r="B213" s="123"/>
      <c r="C213" s="110"/>
      <c r="D213" s="160"/>
      <c r="E213" s="160"/>
      <c r="F213" s="175">
        <v>2021</v>
      </c>
      <c r="G213" s="69">
        <f t="shared" si="3"/>
        <v>7420</v>
      </c>
      <c r="H213" s="69">
        <f t="shared" si="3"/>
        <v>220</v>
      </c>
      <c r="I213" s="69">
        <f t="shared" si="3"/>
        <v>7420</v>
      </c>
      <c r="J213" s="69">
        <f t="shared" si="3"/>
        <v>220</v>
      </c>
      <c r="K213" s="188"/>
      <c r="L213" s="189"/>
      <c r="M213" s="189"/>
      <c r="N213" s="189"/>
      <c r="O213" s="189"/>
      <c r="P213" s="189"/>
      <c r="Q213" s="110"/>
    </row>
    <row r="214" ht="13.800000000000001">
      <c r="A214" s="110"/>
      <c r="B214" s="123"/>
      <c r="C214" s="110"/>
      <c r="D214" s="160"/>
      <c r="E214" s="160"/>
      <c r="F214" s="175">
        <v>2022</v>
      </c>
      <c r="G214" s="69">
        <f t="shared" si="3"/>
        <v>7420</v>
      </c>
      <c r="H214" s="69">
        <f t="shared" si="3"/>
        <v>220</v>
      </c>
      <c r="I214" s="69">
        <f t="shared" si="3"/>
        <v>7420</v>
      </c>
      <c r="J214" s="69">
        <f t="shared" si="3"/>
        <v>220</v>
      </c>
      <c r="K214" s="188"/>
      <c r="L214" s="189"/>
      <c r="M214" s="189"/>
      <c r="N214" s="189"/>
      <c r="O214" s="189"/>
      <c r="P214" s="189"/>
      <c r="Q214" s="110"/>
    </row>
    <row r="215" ht="13.800000000000001">
      <c r="A215" s="110"/>
      <c r="B215" s="123"/>
      <c r="C215" s="110"/>
      <c r="D215" s="160"/>
      <c r="E215" s="160"/>
      <c r="F215" s="175">
        <v>2023</v>
      </c>
      <c r="G215" s="69">
        <f t="shared" si="3"/>
        <v>108220</v>
      </c>
      <c r="H215" s="69">
        <f t="shared" si="3"/>
        <v>220</v>
      </c>
      <c r="I215" s="69">
        <f t="shared" si="3"/>
        <v>108220</v>
      </c>
      <c r="J215" s="69">
        <f t="shared" si="3"/>
        <v>220</v>
      </c>
      <c r="K215" s="188"/>
      <c r="L215" s="189"/>
      <c r="M215" s="189"/>
      <c r="N215" s="189"/>
      <c r="O215" s="189"/>
      <c r="P215" s="189"/>
      <c r="Q215" s="110"/>
    </row>
    <row r="216" ht="13.800000000000001">
      <c r="A216" s="110"/>
      <c r="B216" s="123"/>
      <c r="C216" s="110"/>
      <c r="D216" s="160"/>
      <c r="E216" s="160"/>
      <c r="F216" s="175">
        <v>2024</v>
      </c>
      <c r="G216" s="69">
        <f t="shared" si="3"/>
        <v>108220</v>
      </c>
      <c r="H216" s="69">
        <f t="shared" si="3"/>
        <v>220</v>
      </c>
      <c r="I216" s="69">
        <f t="shared" si="3"/>
        <v>108220</v>
      </c>
      <c r="J216" s="69">
        <f t="shared" si="3"/>
        <v>220</v>
      </c>
      <c r="K216" s="188"/>
      <c r="L216" s="189"/>
      <c r="M216" s="189"/>
      <c r="N216" s="189"/>
      <c r="O216" s="189"/>
      <c r="P216" s="189"/>
      <c r="Q216" s="110"/>
    </row>
    <row r="217" ht="13.800000000000001">
      <c r="A217" s="113"/>
      <c r="B217" s="117"/>
      <c r="C217" s="113"/>
      <c r="D217" s="118"/>
      <c r="E217" s="118"/>
      <c r="F217" s="175">
        <v>2025</v>
      </c>
      <c r="G217" s="69">
        <f t="shared" si="3"/>
        <v>106870</v>
      </c>
      <c r="H217" s="69">
        <f t="shared" si="3"/>
        <v>220</v>
      </c>
      <c r="I217" s="69">
        <f t="shared" si="3"/>
        <v>106870</v>
      </c>
      <c r="J217" s="69">
        <f t="shared" si="3"/>
        <v>220</v>
      </c>
      <c r="K217" s="188"/>
      <c r="L217" s="189"/>
      <c r="M217" s="189"/>
      <c r="N217" s="189"/>
      <c r="O217" s="189"/>
      <c r="P217" s="189"/>
      <c r="Q217" s="113"/>
    </row>
    <row r="218" ht="15" customHeight="1">
      <c r="A218" s="54"/>
      <c r="B218" s="50" t="s">
        <v>170</v>
      </c>
      <c r="C218" s="54"/>
      <c r="D218" s="160"/>
      <c r="E218" s="160"/>
      <c r="F218" s="172" t="s">
        <v>148</v>
      </c>
      <c r="G218" s="173">
        <f t="shared" ref="G218:J227" si="4">G208</f>
        <v>345274.79999999999</v>
      </c>
      <c r="H218" s="173">
        <f t="shared" si="4"/>
        <v>2426.5</v>
      </c>
      <c r="I218" s="173">
        <f t="shared" si="4"/>
        <v>345274.79999999999</v>
      </c>
      <c r="J218" s="173">
        <f t="shared" si="4"/>
        <v>2426.5</v>
      </c>
      <c r="K218" s="188"/>
      <c r="L218" s="189"/>
      <c r="M218" s="198"/>
      <c r="N218" s="198"/>
      <c r="O218" s="189"/>
      <c r="P218" s="189"/>
      <c r="Q218" s="54"/>
    </row>
    <row r="219" ht="13.800000000000001">
      <c r="A219" s="110"/>
      <c r="B219" s="123"/>
      <c r="C219" s="110"/>
      <c r="D219" s="160"/>
      <c r="E219" s="160"/>
      <c r="F219" s="175">
        <v>2017</v>
      </c>
      <c r="G219" s="69">
        <f t="shared" si="4"/>
        <v>2358.5999999999999</v>
      </c>
      <c r="H219" s="69">
        <f t="shared" ref="H219:J219" si="5">H209</f>
        <v>644</v>
      </c>
      <c r="I219" s="69">
        <f t="shared" si="5"/>
        <v>2358.5999999999999</v>
      </c>
      <c r="J219" s="69">
        <f t="shared" si="5"/>
        <v>644</v>
      </c>
      <c r="K219" s="188"/>
      <c r="L219" s="189"/>
      <c r="M219" s="189"/>
      <c r="N219" s="189"/>
      <c r="O219" s="189"/>
      <c r="P219" s="189"/>
      <c r="Q219" s="110"/>
    </row>
    <row r="220" ht="13.800000000000001">
      <c r="A220" s="110"/>
      <c r="B220" s="123"/>
      <c r="C220" s="110"/>
      <c r="D220" s="160"/>
      <c r="E220" s="160"/>
      <c r="F220" s="175">
        <v>2018</v>
      </c>
      <c r="G220" s="69">
        <f t="shared" si="4"/>
        <v>1576.7</v>
      </c>
      <c r="H220" s="69">
        <f t="shared" si="4"/>
        <v>218</v>
      </c>
      <c r="I220" s="69">
        <f t="shared" si="4"/>
        <v>1576.7</v>
      </c>
      <c r="J220" s="69">
        <f t="shared" si="4"/>
        <v>218</v>
      </c>
      <c r="K220" s="188"/>
      <c r="L220" s="189"/>
      <c r="M220" s="189"/>
      <c r="N220" s="189"/>
      <c r="O220" s="189"/>
      <c r="P220" s="189"/>
      <c r="Q220" s="110"/>
    </row>
    <row r="221" ht="13.800000000000001">
      <c r="A221" s="110"/>
      <c r="B221" s="123"/>
      <c r="C221" s="110"/>
      <c r="D221" s="160"/>
      <c r="E221" s="160"/>
      <c r="F221" s="175">
        <v>2019</v>
      </c>
      <c r="G221" s="69">
        <f t="shared" si="4"/>
        <v>1619.5</v>
      </c>
      <c r="H221" s="69">
        <f t="shared" si="4"/>
        <v>244.5</v>
      </c>
      <c r="I221" s="69">
        <f t="shared" si="4"/>
        <v>1619.5</v>
      </c>
      <c r="J221" s="69">
        <f t="shared" si="4"/>
        <v>244.5</v>
      </c>
      <c r="K221" s="188"/>
      <c r="L221" s="189"/>
      <c r="M221" s="189"/>
      <c r="N221" s="189"/>
      <c r="O221" s="189"/>
      <c r="P221" s="189"/>
      <c r="Q221" s="110"/>
    </row>
    <row r="222" ht="13.800000000000001">
      <c r="A222" s="110"/>
      <c r="B222" s="123"/>
      <c r="C222" s="110"/>
      <c r="D222" s="160"/>
      <c r="E222" s="160"/>
      <c r="F222" s="175">
        <v>2020</v>
      </c>
      <c r="G222" s="69">
        <f t="shared" si="4"/>
        <v>1570</v>
      </c>
      <c r="H222" s="69">
        <f t="shared" si="4"/>
        <v>220</v>
      </c>
      <c r="I222" s="69">
        <f t="shared" si="4"/>
        <v>1570</v>
      </c>
      <c r="J222" s="69">
        <f t="shared" si="4"/>
        <v>220</v>
      </c>
      <c r="K222" s="188"/>
      <c r="L222" s="189"/>
      <c r="M222" s="189"/>
      <c r="N222" s="189"/>
      <c r="O222" s="189"/>
      <c r="P222" s="189"/>
      <c r="Q222" s="110"/>
    </row>
    <row r="223" ht="13.800000000000001">
      <c r="A223" s="110"/>
      <c r="B223" s="123"/>
      <c r="C223" s="110"/>
      <c r="D223" s="160"/>
      <c r="E223" s="160"/>
      <c r="F223" s="175">
        <v>2021</v>
      </c>
      <c r="G223" s="69">
        <f t="shared" si="4"/>
        <v>7420</v>
      </c>
      <c r="H223" s="69">
        <f t="shared" si="4"/>
        <v>220</v>
      </c>
      <c r="I223" s="69">
        <f t="shared" si="4"/>
        <v>7420</v>
      </c>
      <c r="J223" s="69">
        <f t="shared" si="4"/>
        <v>220</v>
      </c>
      <c r="K223" s="188"/>
      <c r="L223" s="189"/>
      <c r="M223" s="189"/>
      <c r="N223" s="189"/>
      <c r="O223" s="189"/>
      <c r="P223" s="189"/>
      <c r="Q223" s="110"/>
    </row>
    <row r="224" ht="13.800000000000001">
      <c r="A224" s="110"/>
      <c r="B224" s="123"/>
      <c r="C224" s="110"/>
      <c r="D224" s="160"/>
      <c r="E224" s="160"/>
      <c r="F224" s="175">
        <v>2022</v>
      </c>
      <c r="G224" s="69">
        <f t="shared" si="4"/>
        <v>7420</v>
      </c>
      <c r="H224" s="69">
        <f t="shared" si="4"/>
        <v>220</v>
      </c>
      <c r="I224" s="69">
        <f t="shared" si="4"/>
        <v>7420</v>
      </c>
      <c r="J224" s="69">
        <f t="shared" si="4"/>
        <v>220</v>
      </c>
      <c r="K224" s="188"/>
      <c r="L224" s="189"/>
      <c r="M224" s="189"/>
      <c r="N224" s="189"/>
      <c r="O224" s="189"/>
      <c r="P224" s="189"/>
      <c r="Q224" s="110"/>
    </row>
    <row r="225" ht="13.800000000000001">
      <c r="A225" s="110"/>
      <c r="B225" s="123"/>
      <c r="C225" s="110"/>
      <c r="D225" s="160"/>
      <c r="E225" s="160"/>
      <c r="F225" s="175">
        <v>2023</v>
      </c>
      <c r="G225" s="69">
        <f t="shared" si="4"/>
        <v>108220</v>
      </c>
      <c r="H225" s="69">
        <f t="shared" si="4"/>
        <v>220</v>
      </c>
      <c r="I225" s="69">
        <f t="shared" si="4"/>
        <v>108220</v>
      </c>
      <c r="J225" s="69">
        <f t="shared" si="4"/>
        <v>220</v>
      </c>
      <c r="K225" s="188"/>
      <c r="L225" s="189"/>
      <c r="M225" s="189"/>
      <c r="N225" s="189"/>
      <c r="O225" s="189"/>
      <c r="P225" s="189"/>
      <c r="Q225" s="110"/>
    </row>
    <row r="226" ht="13.800000000000001">
      <c r="A226" s="110"/>
      <c r="B226" s="123"/>
      <c r="C226" s="110"/>
      <c r="D226" s="160"/>
      <c r="E226" s="160"/>
      <c r="F226" s="175">
        <v>2024</v>
      </c>
      <c r="G226" s="69">
        <f t="shared" si="4"/>
        <v>108220</v>
      </c>
      <c r="H226" s="69">
        <f t="shared" si="4"/>
        <v>220</v>
      </c>
      <c r="I226" s="69">
        <f t="shared" si="4"/>
        <v>108220</v>
      </c>
      <c r="J226" s="69">
        <f t="shared" si="4"/>
        <v>220</v>
      </c>
      <c r="K226" s="188"/>
      <c r="L226" s="189"/>
      <c r="M226" s="189"/>
      <c r="N226" s="189"/>
      <c r="O226" s="189"/>
      <c r="P226" s="189"/>
      <c r="Q226" s="110"/>
    </row>
    <row r="227" ht="13.800000000000001">
      <c r="A227" s="113"/>
      <c r="B227" s="117"/>
      <c r="C227" s="113"/>
      <c r="D227" s="118"/>
      <c r="E227" s="118"/>
      <c r="F227" s="175">
        <v>2025</v>
      </c>
      <c r="G227" s="69">
        <f t="shared" si="4"/>
        <v>106870</v>
      </c>
      <c r="H227" s="69">
        <f>H217</f>
        <v>220</v>
      </c>
      <c r="I227" s="69">
        <f>I217</f>
        <v>106870</v>
      </c>
      <c r="J227" s="69">
        <f>J217</f>
        <v>220</v>
      </c>
      <c r="K227" s="188"/>
      <c r="L227" s="189"/>
      <c r="M227" s="189"/>
      <c r="N227" s="189"/>
      <c r="O227" s="189"/>
      <c r="P227" s="189"/>
      <c r="Q227" s="113"/>
    </row>
    <row r="228" ht="15" customHeight="1">
      <c r="A228" s="54"/>
      <c r="B228" s="178" t="s">
        <v>171</v>
      </c>
      <c r="C228" s="54"/>
      <c r="D228" s="160"/>
      <c r="E228" s="160"/>
      <c r="F228" s="172" t="s">
        <v>148</v>
      </c>
      <c r="G228" s="179">
        <f t="shared" ref="G228:J237" si="6">SUM(G28+G48)</f>
        <v>2223.2000000000003</v>
      </c>
      <c r="H228" s="179">
        <f t="shared" si="6"/>
        <v>1928</v>
      </c>
      <c r="I228" s="179">
        <f t="shared" si="6"/>
        <v>2223.2000000000003</v>
      </c>
      <c r="J228" s="179">
        <f t="shared" si="6"/>
        <v>1928</v>
      </c>
      <c r="K228" s="188"/>
      <c r="L228" s="189"/>
      <c r="M228" s="198"/>
      <c r="N228" s="198"/>
      <c r="O228" s="189"/>
      <c r="P228" s="189"/>
      <c r="Q228" s="54"/>
    </row>
    <row r="229" ht="13.800000000000001">
      <c r="A229" s="110"/>
      <c r="B229" s="185"/>
      <c r="C229" s="110"/>
      <c r="D229" s="160"/>
      <c r="E229" s="160"/>
      <c r="F229" s="175">
        <v>2017</v>
      </c>
      <c r="G229" s="186">
        <f t="shared" si="6"/>
        <v>407</v>
      </c>
      <c r="H229" s="186">
        <f t="shared" si="6"/>
        <v>220</v>
      </c>
      <c r="I229" s="186">
        <f t="shared" si="6"/>
        <v>407</v>
      </c>
      <c r="J229" s="186">
        <f t="shared" si="6"/>
        <v>220</v>
      </c>
      <c r="K229" s="188"/>
      <c r="L229" s="189"/>
      <c r="M229" s="189"/>
      <c r="N229" s="189"/>
      <c r="O229" s="189"/>
      <c r="P229" s="189"/>
      <c r="Q229" s="110"/>
    </row>
    <row r="230" ht="13.800000000000001">
      <c r="A230" s="110"/>
      <c r="B230" s="185"/>
      <c r="C230" s="110"/>
      <c r="D230" s="160"/>
      <c r="E230" s="160"/>
      <c r="F230" s="175">
        <v>2018</v>
      </c>
      <c r="G230" s="186">
        <f t="shared" si="6"/>
        <v>226.69999999999999</v>
      </c>
      <c r="H230" s="186">
        <f t="shared" si="6"/>
        <v>218</v>
      </c>
      <c r="I230" s="186">
        <f t="shared" si="6"/>
        <v>226.69999999999999</v>
      </c>
      <c r="J230" s="186">
        <f t="shared" si="6"/>
        <v>218</v>
      </c>
      <c r="K230" s="188"/>
      <c r="L230" s="189"/>
      <c r="M230" s="189"/>
      <c r="N230" s="189"/>
      <c r="O230" s="189"/>
      <c r="P230" s="189"/>
      <c r="Q230" s="110"/>
    </row>
    <row r="231" ht="13.800000000000001">
      <c r="A231" s="110"/>
      <c r="B231" s="185"/>
      <c r="C231" s="110"/>
      <c r="D231" s="160"/>
      <c r="E231" s="160"/>
      <c r="F231" s="175">
        <v>2019</v>
      </c>
      <c r="G231" s="186">
        <f t="shared" si="6"/>
        <v>269.5</v>
      </c>
      <c r="H231" s="186">
        <f t="shared" si="6"/>
        <v>170</v>
      </c>
      <c r="I231" s="186">
        <f t="shared" si="6"/>
        <v>269.5</v>
      </c>
      <c r="J231" s="186">
        <f t="shared" si="6"/>
        <v>170</v>
      </c>
      <c r="K231" s="188"/>
      <c r="L231" s="189"/>
      <c r="M231" s="189"/>
      <c r="N231" s="189"/>
      <c r="O231" s="189"/>
      <c r="P231" s="189"/>
      <c r="Q231" s="110"/>
    </row>
    <row r="232" ht="13.800000000000001">
      <c r="A232" s="110"/>
      <c r="B232" s="185"/>
      <c r="C232" s="110"/>
      <c r="D232" s="160"/>
      <c r="E232" s="160"/>
      <c r="F232" s="175">
        <v>2020</v>
      </c>
      <c r="G232" s="186">
        <f t="shared" si="6"/>
        <v>220</v>
      </c>
      <c r="H232" s="186">
        <f t="shared" si="6"/>
        <v>220</v>
      </c>
      <c r="I232" s="186">
        <f t="shared" si="6"/>
        <v>220</v>
      </c>
      <c r="J232" s="186">
        <f t="shared" si="6"/>
        <v>220</v>
      </c>
      <c r="K232" s="188"/>
      <c r="L232" s="189"/>
      <c r="M232" s="189"/>
      <c r="N232" s="189"/>
      <c r="O232" s="189"/>
      <c r="P232" s="189"/>
      <c r="Q232" s="110"/>
    </row>
    <row r="233" ht="13.800000000000001">
      <c r="A233" s="110"/>
      <c r="B233" s="185"/>
      <c r="C233" s="110"/>
      <c r="D233" s="160"/>
      <c r="E233" s="160"/>
      <c r="F233" s="175">
        <v>2021</v>
      </c>
      <c r="G233" s="186">
        <f t="shared" si="6"/>
        <v>220</v>
      </c>
      <c r="H233" s="186">
        <f t="shared" si="6"/>
        <v>220</v>
      </c>
      <c r="I233" s="186">
        <f t="shared" si="6"/>
        <v>220</v>
      </c>
      <c r="J233" s="186">
        <f t="shared" si="6"/>
        <v>220</v>
      </c>
      <c r="K233" s="188"/>
      <c r="L233" s="189"/>
      <c r="M233" s="189"/>
      <c r="N233" s="189"/>
      <c r="O233" s="189"/>
      <c r="P233" s="189"/>
      <c r="Q233" s="110"/>
    </row>
    <row r="234" ht="13.800000000000001">
      <c r="A234" s="110"/>
      <c r="B234" s="185"/>
      <c r="C234" s="110"/>
      <c r="D234" s="160"/>
      <c r="E234" s="160"/>
      <c r="F234" s="175">
        <v>2022</v>
      </c>
      <c r="G234" s="186">
        <f t="shared" si="6"/>
        <v>220</v>
      </c>
      <c r="H234" s="186">
        <f t="shared" si="6"/>
        <v>220</v>
      </c>
      <c r="I234" s="186">
        <f t="shared" si="6"/>
        <v>220</v>
      </c>
      <c r="J234" s="186">
        <f t="shared" si="6"/>
        <v>220</v>
      </c>
      <c r="K234" s="188"/>
      <c r="L234" s="189"/>
      <c r="M234" s="189"/>
      <c r="N234" s="189"/>
      <c r="O234" s="189"/>
      <c r="P234" s="189"/>
      <c r="Q234" s="110"/>
    </row>
    <row r="235" ht="13.800000000000001">
      <c r="A235" s="110"/>
      <c r="B235" s="185"/>
      <c r="C235" s="110"/>
      <c r="D235" s="160"/>
      <c r="E235" s="160"/>
      <c r="F235" s="175">
        <v>2023</v>
      </c>
      <c r="G235" s="186">
        <f t="shared" si="6"/>
        <v>220</v>
      </c>
      <c r="H235" s="186">
        <f t="shared" si="6"/>
        <v>220</v>
      </c>
      <c r="I235" s="186">
        <f t="shared" si="6"/>
        <v>220</v>
      </c>
      <c r="J235" s="186">
        <f t="shared" si="6"/>
        <v>220</v>
      </c>
      <c r="K235" s="188"/>
      <c r="L235" s="189"/>
      <c r="M235" s="189"/>
      <c r="N235" s="189"/>
      <c r="O235" s="189"/>
      <c r="P235" s="189"/>
      <c r="Q235" s="110"/>
    </row>
    <row r="236" ht="13.800000000000001">
      <c r="A236" s="110"/>
      <c r="B236" s="185"/>
      <c r="C236" s="110"/>
      <c r="D236" s="160"/>
      <c r="E236" s="160"/>
      <c r="F236" s="175">
        <v>2024</v>
      </c>
      <c r="G236" s="186">
        <f t="shared" si="6"/>
        <v>220</v>
      </c>
      <c r="H236" s="186">
        <f t="shared" si="6"/>
        <v>220</v>
      </c>
      <c r="I236" s="186">
        <f t="shared" si="6"/>
        <v>220</v>
      </c>
      <c r="J236" s="186">
        <f t="shared" si="6"/>
        <v>220</v>
      </c>
      <c r="K236" s="188"/>
      <c r="L236" s="189"/>
      <c r="M236" s="189"/>
      <c r="N236" s="189"/>
      <c r="O236" s="189"/>
      <c r="P236" s="189"/>
      <c r="Q236" s="110"/>
    </row>
    <row r="237" ht="13.800000000000001">
      <c r="A237" s="113"/>
      <c r="B237" s="192"/>
      <c r="C237" s="113"/>
      <c r="D237" s="118"/>
      <c r="E237" s="118"/>
      <c r="F237" s="175">
        <v>2025</v>
      </c>
      <c r="G237" s="186">
        <f t="shared" si="6"/>
        <v>220</v>
      </c>
      <c r="H237" s="186">
        <f t="shared" si="6"/>
        <v>220</v>
      </c>
      <c r="I237" s="186">
        <f t="shared" si="6"/>
        <v>220</v>
      </c>
      <c r="J237" s="186">
        <f t="shared" si="6"/>
        <v>220</v>
      </c>
      <c r="K237" s="188"/>
      <c r="L237" s="189"/>
      <c r="M237" s="189"/>
      <c r="N237" s="189"/>
      <c r="O237" s="189"/>
      <c r="P237" s="189"/>
      <c r="Q237" s="113"/>
    </row>
    <row r="238" ht="15" customHeight="1">
      <c r="A238" s="54"/>
      <c r="B238" s="178" t="s">
        <v>172</v>
      </c>
      <c r="C238" s="54"/>
      <c r="D238" s="160"/>
      <c r="E238" s="160"/>
      <c r="F238" s="172" t="s">
        <v>148</v>
      </c>
      <c r="G238" s="220">
        <f>SUM(G239:G247)</f>
        <v>471.19999999999999</v>
      </c>
      <c r="H238" s="221">
        <f>SUM(H239:H247)</f>
        <v>97.200000000000003</v>
      </c>
      <c r="I238" s="220">
        <f>SUM(I239:I247)</f>
        <v>471.19999999999999</v>
      </c>
      <c r="J238" s="221">
        <f>SUM(J239:J247)</f>
        <v>97.200000000000003</v>
      </c>
      <c r="K238" s="188"/>
      <c r="L238" s="189"/>
      <c r="M238" s="189"/>
      <c r="N238" s="189"/>
      <c r="O238" s="189"/>
      <c r="P238" s="189"/>
      <c r="Q238" s="54"/>
    </row>
    <row r="239" ht="13.800000000000001">
      <c r="A239" s="110"/>
      <c r="B239" s="185"/>
      <c r="C239" s="110"/>
      <c r="D239" s="160"/>
      <c r="E239" s="160"/>
      <c r="F239" s="175">
        <v>2017</v>
      </c>
      <c r="G239" s="186">
        <v>471.19999999999999</v>
      </c>
      <c r="H239" s="187">
        <v>97.200000000000003</v>
      </c>
      <c r="I239" s="187">
        <v>471.19999999999999</v>
      </c>
      <c r="J239" s="187">
        <v>97.200000000000003</v>
      </c>
      <c r="K239" s="188"/>
      <c r="L239" s="189"/>
      <c r="M239" s="189"/>
      <c r="N239" s="189"/>
      <c r="O239" s="189"/>
      <c r="P239" s="189"/>
      <c r="Q239" s="110"/>
    </row>
    <row r="240" ht="13.800000000000001">
      <c r="A240" s="110"/>
      <c r="B240" s="185"/>
      <c r="C240" s="110"/>
      <c r="D240" s="160"/>
      <c r="E240" s="160"/>
      <c r="F240" s="175">
        <v>2018</v>
      </c>
      <c r="G240" s="190">
        <v>0</v>
      </c>
      <c r="H240" s="190">
        <v>0</v>
      </c>
      <c r="I240" s="190">
        <v>0</v>
      </c>
      <c r="J240" s="190">
        <v>0</v>
      </c>
      <c r="K240" s="188"/>
      <c r="L240" s="189"/>
      <c r="M240" s="189"/>
      <c r="N240" s="189"/>
      <c r="O240" s="189"/>
      <c r="P240" s="189"/>
      <c r="Q240" s="110"/>
    </row>
    <row r="241" ht="13.800000000000001">
      <c r="A241" s="110"/>
      <c r="B241" s="185"/>
      <c r="C241" s="110"/>
      <c r="D241" s="160"/>
      <c r="E241" s="160"/>
      <c r="F241" s="175">
        <v>2019</v>
      </c>
      <c r="G241" s="190">
        <v>0</v>
      </c>
      <c r="H241" s="190">
        <v>0</v>
      </c>
      <c r="I241" s="190">
        <v>0</v>
      </c>
      <c r="J241" s="190">
        <v>0</v>
      </c>
      <c r="K241" s="188"/>
      <c r="L241" s="189"/>
      <c r="M241" s="189"/>
      <c r="N241" s="189"/>
      <c r="O241" s="189"/>
      <c r="P241" s="189"/>
      <c r="Q241" s="110"/>
    </row>
    <row r="242" ht="13.800000000000001">
      <c r="A242" s="110"/>
      <c r="B242" s="185"/>
      <c r="C242" s="110"/>
      <c r="D242" s="160"/>
      <c r="E242" s="160"/>
      <c r="F242" s="175">
        <v>2020</v>
      </c>
      <c r="G242" s="190">
        <v>0</v>
      </c>
      <c r="H242" s="190">
        <v>0</v>
      </c>
      <c r="I242" s="191">
        <v>0</v>
      </c>
      <c r="J242" s="190">
        <v>0</v>
      </c>
      <c r="K242" s="188"/>
      <c r="L242" s="189"/>
      <c r="M242" s="189"/>
      <c r="N242" s="189"/>
      <c r="O242" s="189"/>
      <c r="P242" s="189"/>
      <c r="Q242" s="110"/>
    </row>
    <row r="243" ht="13.800000000000001">
      <c r="A243" s="110"/>
      <c r="B243" s="185"/>
      <c r="C243" s="110"/>
      <c r="D243" s="160"/>
      <c r="E243" s="160"/>
      <c r="F243" s="175">
        <v>2021</v>
      </c>
      <c r="G243" s="190">
        <v>0</v>
      </c>
      <c r="H243" s="190">
        <v>0</v>
      </c>
      <c r="I243" s="190">
        <v>0</v>
      </c>
      <c r="J243" s="190">
        <v>0</v>
      </c>
      <c r="K243" s="188"/>
      <c r="L243" s="189"/>
      <c r="M243" s="189"/>
      <c r="N243" s="189"/>
      <c r="O243" s="189"/>
      <c r="P243" s="189"/>
      <c r="Q243" s="110"/>
    </row>
    <row r="244" ht="13.800000000000001">
      <c r="A244" s="110"/>
      <c r="B244" s="185"/>
      <c r="C244" s="110"/>
      <c r="D244" s="160"/>
      <c r="E244" s="160"/>
      <c r="F244" s="175">
        <v>2022</v>
      </c>
      <c r="G244" s="190">
        <v>0</v>
      </c>
      <c r="H244" s="190">
        <v>0</v>
      </c>
      <c r="I244" s="190">
        <v>0</v>
      </c>
      <c r="J244" s="190">
        <v>0</v>
      </c>
      <c r="K244" s="188"/>
      <c r="L244" s="189"/>
      <c r="M244" s="189"/>
      <c r="N244" s="189"/>
      <c r="O244" s="189"/>
      <c r="P244" s="189"/>
      <c r="Q244" s="110"/>
    </row>
    <row r="245" ht="13.800000000000001">
      <c r="A245" s="110"/>
      <c r="B245" s="185"/>
      <c r="C245" s="110"/>
      <c r="D245" s="160"/>
      <c r="E245" s="160"/>
      <c r="F245" s="175">
        <v>2023</v>
      </c>
      <c r="G245" s="190">
        <v>0</v>
      </c>
      <c r="H245" s="190">
        <v>0</v>
      </c>
      <c r="I245" s="190">
        <v>0</v>
      </c>
      <c r="J245" s="190">
        <v>0</v>
      </c>
      <c r="K245" s="188"/>
      <c r="L245" s="189"/>
      <c r="M245" s="189"/>
      <c r="N245" s="189"/>
      <c r="O245" s="189"/>
      <c r="P245" s="189"/>
      <c r="Q245" s="110"/>
    </row>
    <row r="246" ht="13.800000000000001">
      <c r="A246" s="110"/>
      <c r="B246" s="185"/>
      <c r="C246" s="110"/>
      <c r="D246" s="160"/>
      <c r="E246" s="160"/>
      <c r="F246" s="175">
        <v>2024</v>
      </c>
      <c r="G246" s="190">
        <v>0</v>
      </c>
      <c r="H246" s="190">
        <v>0</v>
      </c>
      <c r="I246" s="190">
        <v>0</v>
      </c>
      <c r="J246" s="190">
        <v>0</v>
      </c>
      <c r="K246" s="188"/>
      <c r="L246" s="189"/>
      <c r="M246" s="189"/>
      <c r="N246" s="189"/>
      <c r="O246" s="189"/>
      <c r="P246" s="189"/>
      <c r="Q246" s="110"/>
    </row>
    <row r="247" ht="13.800000000000001">
      <c r="A247" s="113"/>
      <c r="B247" s="192"/>
      <c r="C247" s="113"/>
      <c r="D247" s="118"/>
      <c r="E247" s="118"/>
      <c r="F247" s="175">
        <v>2025</v>
      </c>
      <c r="G247" s="190">
        <v>0</v>
      </c>
      <c r="H247" s="190">
        <v>0</v>
      </c>
      <c r="I247" s="190">
        <v>0</v>
      </c>
      <c r="J247" s="190">
        <v>0</v>
      </c>
      <c r="K247" s="188"/>
      <c r="L247" s="189"/>
      <c r="M247" s="189"/>
      <c r="N247" s="189"/>
      <c r="O247" s="189"/>
      <c r="P247" s="189"/>
      <c r="Q247" s="113"/>
    </row>
    <row r="248" ht="15" customHeight="1">
      <c r="A248" s="54"/>
      <c r="B248" s="178" t="s">
        <v>173</v>
      </c>
      <c r="C248" s="54"/>
      <c r="D248" s="160"/>
      <c r="E248" s="160"/>
      <c r="F248" s="172" t="s">
        <v>148</v>
      </c>
      <c r="G248" s="179">
        <f>SUM(G249:G257)</f>
        <v>814.89999999999998</v>
      </c>
      <c r="H248" s="179">
        <f>SUM(H249:H257)</f>
        <v>401.30000000000001</v>
      </c>
      <c r="I248" s="179">
        <f>SUM(I249:I257)</f>
        <v>814.89999999999998</v>
      </c>
      <c r="J248" s="179">
        <f>SUM(J249:J257)</f>
        <v>401.30000000000001</v>
      </c>
      <c r="K248" s="188"/>
      <c r="L248" s="189"/>
      <c r="M248" s="198"/>
      <c r="N248" s="198"/>
      <c r="O248" s="189"/>
      <c r="P248" s="189"/>
      <c r="Q248" s="54"/>
    </row>
    <row r="249" ht="13.800000000000001">
      <c r="A249" s="110"/>
      <c r="B249" s="185"/>
      <c r="C249" s="110"/>
      <c r="D249" s="160"/>
      <c r="E249" s="160"/>
      <c r="F249" s="175">
        <v>2017</v>
      </c>
      <c r="G249" s="186">
        <v>740.39999999999998</v>
      </c>
      <c r="H249" s="187">
        <v>326.80000000000001</v>
      </c>
      <c r="I249" s="187">
        <v>740.39999999999998</v>
      </c>
      <c r="J249" s="187">
        <v>326.80000000000001</v>
      </c>
      <c r="K249" s="188"/>
      <c r="L249" s="189"/>
      <c r="M249" s="189"/>
      <c r="N249" s="189"/>
      <c r="O249" s="189"/>
      <c r="P249" s="189"/>
      <c r="Q249" s="110"/>
    </row>
    <row r="250" ht="13.800000000000001">
      <c r="A250" s="110"/>
      <c r="B250" s="185"/>
      <c r="C250" s="110"/>
      <c r="D250" s="160"/>
      <c r="E250" s="160"/>
      <c r="F250" s="175">
        <v>2018</v>
      </c>
      <c r="G250" s="190">
        <v>0</v>
      </c>
      <c r="H250" s="190">
        <v>0</v>
      </c>
      <c r="I250" s="190">
        <v>0</v>
      </c>
      <c r="J250" s="190">
        <v>0</v>
      </c>
      <c r="K250" s="188"/>
      <c r="L250" s="189"/>
      <c r="M250" s="189"/>
      <c r="N250" s="189"/>
      <c r="O250" s="189"/>
      <c r="P250" s="189"/>
      <c r="Q250" s="110"/>
    </row>
    <row r="251" ht="13.800000000000001">
      <c r="A251" s="110"/>
      <c r="B251" s="185"/>
      <c r="C251" s="110"/>
      <c r="D251" s="160"/>
      <c r="E251" s="160"/>
      <c r="F251" s="175">
        <v>2019</v>
      </c>
      <c r="G251" s="190">
        <v>74.5</v>
      </c>
      <c r="H251" s="190">
        <v>74.5</v>
      </c>
      <c r="I251" s="190">
        <v>74.5</v>
      </c>
      <c r="J251" s="190">
        <v>74.5</v>
      </c>
      <c r="K251" s="188"/>
      <c r="L251" s="189"/>
      <c r="M251" s="189"/>
      <c r="N251" s="189"/>
      <c r="O251" s="189"/>
      <c r="P251" s="189"/>
      <c r="Q251" s="110"/>
    </row>
    <row r="252" ht="13.800000000000001">
      <c r="A252" s="110"/>
      <c r="B252" s="185"/>
      <c r="C252" s="110"/>
      <c r="D252" s="160"/>
      <c r="E252" s="160"/>
      <c r="F252" s="175">
        <v>2020</v>
      </c>
      <c r="G252" s="190">
        <v>0</v>
      </c>
      <c r="H252" s="190">
        <v>0</v>
      </c>
      <c r="I252" s="191">
        <v>0</v>
      </c>
      <c r="J252" s="190">
        <v>0</v>
      </c>
      <c r="K252" s="188"/>
      <c r="L252" s="189"/>
      <c r="M252" s="189"/>
      <c r="N252" s="189"/>
      <c r="O252" s="189"/>
      <c r="P252" s="189"/>
      <c r="Q252" s="110"/>
    </row>
    <row r="253" ht="13.800000000000001">
      <c r="A253" s="110"/>
      <c r="B253" s="185"/>
      <c r="C253" s="110"/>
      <c r="D253" s="160"/>
      <c r="E253" s="160"/>
      <c r="F253" s="175">
        <v>2021</v>
      </c>
      <c r="G253" s="190">
        <v>0</v>
      </c>
      <c r="H253" s="190">
        <v>0</v>
      </c>
      <c r="I253" s="190">
        <v>0</v>
      </c>
      <c r="J253" s="190">
        <v>0</v>
      </c>
      <c r="K253" s="188"/>
      <c r="L253" s="189"/>
      <c r="M253" s="189"/>
      <c r="N253" s="189"/>
      <c r="O253" s="189"/>
      <c r="P253" s="189"/>
      <c r="Q253" s="110"/>
    </row>
    <row r="254" ht="13.800000000000001">
      <c r="A254" s="110"/>
      <c r="B254" s="185"/>
      <c r="C254" s="110"/>
      <c r="D254" s="160"/>
      <c r="E254" s="160"/>
      <c r="F254" s="175">
        <v>2022</v>
      </c>
      <c r="G254" s="190">
        <v>0</v>
      </c>
      <c r="H254" s="190">
        <v>0</v>
      </c>
      <c r="I254" s="190">
        <v>0</v>
      </c>
      <c r="J254" s="190">
        <v>0</v>
      </c>
      <c r="K254" s="188"/>
      <c r="L254" s="189"/>
      <c r="M254" s="189"/>
      <c r="N254" s="189"/>
      <c r="O254" s="189"/>
      <c r="P254" s="189"/>
      <c r="Q254" s="110"/>
    </row>
    <row r="255" ht="13.800000000000001">
      <c r="A255" s="110"/>
      <c r="B255" s="185"/>
      <c r="C255" s="110"/>
      <c r="D255" s="160"/>
      <c r="E255" s="160"/>
      <c r="F255" s="175">
        <v>2023</v>
      </c>
      <c r="G255" s="190">
        <v>0</v>
      </c>
      <c r="H255" s="190">
        <v>0</v>
      </c>
      <c r="I255" s="190">
        <v>0</v>
      </c>
      <c r="J255" s="190">
        <v>0</v>
      </c>
      <c r="K255" s="188"/>
      <c r="L255" s="189"/>
      <c r="M255" s="189"/>
      <c r="N255" s="189"/>
      <c r="O255" s="189"/>
      <c r="P255" s="189"/>
      <c r="Q255" s="110"/>
    </row>
    <row r="256" ht="13.800000000000001">
      <c r="A256" s="110"/>
      <c r="B256" s="185"/>
      <c r="C256" s="110"/>
      <c r="D256" s="160"/>
      <c r="E256" s="160"/>
      <c r="F256" s="175">
        <v>2024</v>
      </c>
      <c r="G256" s="190">
        <v>0</v>
      </c>
      <c r="H256" s="190">
        <v>0</v>
      </c>
      <c r="I256" s="190">
        <v>0</v>
      </c>
      <c r="J256" s="190">
        <v>0</v>
      </c>
      <c r="K256" s="188"/>
      <c r="L256" s="189"/>
      <c r="M256" s="189"/>
      <c r="N256" s="189"/>
      <c r="O256" s="189"/>
      <c r="P256" s="189"/>
      <c r="Q256" s="110"/>
    </row>
    <row r="257" ht="13.800000000000001">
      <c r="A257" s="113"/>
      <c r="B257" s="192"/>
      <c r="C257" s="113"/>
      <c r="D257" s="118"/>
      <c r="E257" s="118"/>
      <c r="F257" s="175">
        <v>2025</v>
      </c>
      <c r="G257" s="190">
        <v>0</v>
      </c>
      <c r="H257" s="190">
        <v>0</v>
      </c>
      <c r="I257" s="190">
        <v>0</v>
      </c>
      <c r="J257" s="190">
        <v>0</v>
      </c>
      <c r="K257" s="188"/>
      <c r="L257" s="189"/>
      <c r="M257" s="189"/>
      <c r="N257" s="189"/>
      <c r="O257" s="189"/>
      <c r="P257" s="189"/>
      <c r="Q257" s="113"/>
    </row>
    <row r="258" ht="15" customHeight="1">
      <c r="A258" s="54"/>
      <c r="B258" s="178" t="s">
        <v>174</v>
      </c>
      <c r="C258" s="54"/>
      <c r="D258" s="160"/>
      <c r="E258" s="160"/>
      <c r="F258" s="172" t="s">
        <v>148</v>
      </c>
      <c r="G258" s="179">
        <f>SUM(G259:G267)</f>
        <v>370</v>
      </c>
      <c r="H258" s="179">
        <f>SUM(H259:H267)</f>
        <v>0</v>
      </c>
      <c r="I258" s="179">
        <f>SUM(I259:I267)</f>
        <v>370</v>
      </c>
      <c r="J258" s="179">
        <f>SUM(J259:J267)</f>
        <v>0</v>
      </c>
      <c r="K258" s="188"/>
      <c r="L258" s="189"/>
      <c r="M258" s="198"/>
      <c r="N258" s="198"/>
      <c r="O258" s="189"/>
      <c r="P258" s="189"/>
      <c r="Q258" s="54"/>
    </row>
    <row r="259" ht="13.800000000000001">
      <c r="A259" s="110"/>
      <c r="B259" s="185"/>
      <c r="C259" s="110"/>
      <c r="D259" s="160"/>
      <c r="E259" s="160"/>
      <c r="F259" s="175">
        <v>2017</v>
      </c>
      <c r="G259" s="186">
        <v>370</v>
      </c>
      <c r="H259" s="190">
        <v>0</v>
      </c>
      <c r="I259" s="187">
        <v>370</v>
      </c>
      <c r="J259" s="190">
        <v>0</v>
      </c>
      <c r="K259" s="188"/>
      <c r="L259" s="189"/>
      <c r="M259" s="189"/>
      <c r="N259" s="189"/>
      <c r="O259" s="189"/>
      <c r="P259" s="189"/>
      <c r="Q259" s="110"/>
    </row>
    <row r="260" ht="13.800000000000001">
      <c r="A260" s="110"/>
      <c r="B260" s="185"/>
      <c r="C260" s="110"/>
      <c r="D260" s="160"/>
      <c r="E260" s="160"/>
      <c r="F260" s="175">
        <v>2018</v>
      </c>
      <c r="G260" s="190">
        <v>0</v>
      </c>
      <c r="H260" s="190">
        <v>0</v>
      </c>
      <c r="I260" s="190">
        <v>0</v>
      </c>
      <c r="J260" s="190">
        <v>0</v>
      </c>
      <c r="K260" s="188"/>
      <c r="L260" s="189"/>
      <c r="M260" s="189"/>
      <c r="N260" s="189"/>
      <c r="O260" s="189"/>
      <c r="P260" s="189"/>
      <c r="Q260" s="110"/>
    </row>
    <row r="261" ht="13.800000000000001">
      <c r="A261" s="110"/>
      <c r="B261" s="185"/>
      <c r="C261" s="110"/>
      <c r="D261" s="160"/>
      <c r="E261" s="160"/>
      <c r="F261" s="175">
        <v>2019</v>
      </c>
      <c r="G261" s="190">
        <v>0</v>
      </c>
      <c r="H261" s="190">
        <v>0</v>
      </c>
      <c r="I261" s="190">
        <v>0</v>
      </c>
      <c r="J261" s="190">
        <v>0</v>
      </c>
      <c r="K261" s="188"/>
      <c r="L261" s="189"/>
      <c r="M261" s="189"/>
      <c r="N261" s="189"/>
      <c r="O261" s="189"/>
      <c r="P261" s="189"/>
      <c r="Q261" s="110"/>
    </row>
    <row r="262" ht="13.800000000000001">
      <c r="A262" s="110"/>
      <c r="B262" s="185"/>
      <c r="C262" s="110"/>
      <c r="D262" s="160"/>
      <c r="E262" s="160"/>
      <c r="F262" s="175">
        <v>2020</v>
      </c>
      <c r="G262" s="190">
        <v>0</v>
      </c>
      <c r="H262" s="190">
        <v>0</v>
      </c>
      <c r="I262" s="190">
        <v>0</v>
      </c>
      <c r="J262" s="190">
        <v>0</v>
      </c>
      <c r="K262" s="188"/>
      <c r="L262" s="189"/>
      <c r="M262" s="189"/>
      <c r="N262" s="189"/>
      <c r="O262" s="189"/>
      <c r="P262" s="189"/>
      <c r="Q262" s="110"/>
    </row>
    <row r="263" ht="13.800000000000001">
      <c r="A263" s="110"/>
      <c r="B263" s="185"/>
      <c r="C263" s="110"/>
      <c r="D263" s="160"/>
      <c r="E263" s="160"/>
      <c r="F263" s="175">
        <v>2021</v>
      </c>
      <c r="G263" s="190">
        <v>0</v>
      </c>
      <c r="H263" s="190">
        <v>0</v>
      </c>
      <c r="I263" s="190">
        <v>0</v>
      </c>
      <c r="J263" s="190">
        <v>0</v>
      </c>
      <c r="K263" s="188"/>
      <c r="L263" s="189"/>
      <c r="M263" s="189"/>
      <c r="N263" s="189"/>
      <c r="O263" s="189"/>
      <c r="P263" s="189"/>
      <c r="Q263" s="110"/>
    </row>
    <row r="264" ht="13.800000000000001">
      <c r="A264" s="110"/>
      <c r="B264" s="185"/>
      <c r="C264" s="110"/>
      <c r="D264" s="160"/>
      <c r="E264" s="160"/>
      <c r="F264" s="175">
        <v>2022</v>
      </c>
      <c r="G264" s="190">
        <v>0</v>
      </c>
      <c r="H264" s="190">
        <v>0</v>
      </c>
      <c r="I264" s="190">
        <v>0</v>
      </c>
      <c r="J264" s="190">
        <v>0</v>
      </c>
      <c r="K264" s="188"/>
      <c r="L264" s="189"/>
      <c r="M264" s="189"/>
      <c r="N264" s="189"/>
      <c r="O264" s="189"/>
      <c r="P264" s="189"/>
      <c r="Q264" s="110"/>
    </row>
    <row r="265" ht="13.800000000000001">
      <c r="A265" s="110"/>
      <c r="B265" s="185"/>
      <c r="C265" s="110"/>
      <c r="D265" s="160"/>
      <c r="E265" s="160"/>
      <c r="F265" s="175">
        <v>2023</v>
      </c>
      <c r="G265" s="190">
        <v>0</v>
      </c>
      <c r="H265" s="190">
        <v>0</v>
      </c>
      <c r="I265" s="190">
        <v>0</v>
      </c>
      <c r="J265" s="190">
        <v>0</v>
      </c>
      <c r="K265" s="188"/>
      <c r="L265" s="189"/>
      <c r="M265" s="189"/>
      <c r="N265" s="189"/>
      <c r="O265" s="189"/>
      <c r="P265" s="189"/>
      <c r="Q265" s="110"/>
    </row>
    <row r="266" ht="13.800000000000001">
      <c r="A266" s="110"/>
      <c r="B266" s="185"/>
      <c r="C266" s="110"/>
      <c r="D266" s="160"/>
      <c r="E266" s="160"/>
      <c r="F266" s="175">
        <v>2024</v>
      </c>
      <c r="G266" s="190">
        <v>0</v>
      </c>
      <c r="H266" s="190">
        <v>0</v>
      </c>
      <c r="I266" s="190">
        <v>0</v>
      </c>
      <c r="J266" s="190">
        <v>0</v>
      </c>
      <c r="K266" s="188"/>
      <c r="L266" s="189"/>
      <c r="M266" s="189"/>
      <c r="N266" s="189"/>
      <c r="O266" s="189"/>
      <c r="P266" s="189"/>
      <c r="Q266" s="110"/>
    </row>
    <row r="267" ht="13.800000000000001">
      <c r="A267" s="113"/>
      <c r="B267" s="192"/>
      <c r="C267" s="113"/>
      <c r="D267" s="118"/>
      <c r="E267" s="118"/>
      <c r="F267" s="175">
        <v>2025</v>
      </c>
      <c r="G267" s="190">
        <v>0</v>
      </c>
      <c r="H267" s="190">
        <v>0</v>
      </c>
      <c r="I267" s="190">
        <v>0</v>
      </c>
      <c r="J267" s="190">
        <v>0</v>
      </c>
      <c r="K267" s="188"/>
      <c r="L267" s="189"/>
      <c r="M267" s="189"/>
      <c r="N267" s="189"/>
      <c r="O267" s="189"/>
      <c r="P267" s="189"/>
      <c r="Q267" s="113"/>
    </row>
    <row r="268" ht="15" customHeight="1">
      <c r="A268" s="54"/>
      <c r="B268" s="178" t="s">
        <v>175</v>
      </c>
      <c r="C268" s="54"/>
      <c r="D268" s="160"/>
      <c r="E268" s="160"/>
      <c r="F268" s="172" t="s">
        <v>148</v>
      </c>
      <c r="G268" s="179">
        <f>SUM(G269:G277)</f>
        <v>370</v>
      </c>
      <c r="H268" s="179">
        <f>SUM(H269:H277)</f>
        <v>0</v>
      </c>
      <c r="I268" s="179">
        <f>SUM(I269:I277)</f>
        <v>370</v>
      </c>
      <c r="J268" s="179">
        <f>SUM(J269:J277)</f>
        <v>0</v>
      </c>
      <c r="K268" s="188"/>
      <c r="L268" s="189"/>
      <c r="M268" s="198"/>
      <c r="N268" s="198"/>
      <c r="O268" s="189"/>
      <c r="P268" s="189"/>
      <c r="Q268" s="54"/>
    </row>
    <row r="269" ht="13.800000000000001">
      <c r="A269" s="110"/>
      <c r="B269" s="185"/>
      <c r="C269" s="110"/>
      <c r="D269" s="160"/>
      <c r="E269" s="160"/>
      <c r="F269" s="175">
        <v>2017</v>
      </c>
      <c r="G269" s="186">
        <v>370</v>
      </c>
      <c r="H269" s="190">
        <v>0</v>
      </c>
      <c r="I269" s="187">
        <v>370</v>
      </c>
      <c r="J269" s="190">
        <v>0</v>
      </c>
      <c r="K269" s="188"/>
      <c r="L269" s="189"/>
      <c r="M269" s="189"/>
      <c r="N269" s="189"/>
      <c r="O269" s="189"/>
      <c r="P269" s="189"/>
      <c r="Q269" s="110"/>
    </row>
    <row r="270" ht="13.800000000000001">
      <c r="A270" s="110"/>
      <c r="B270" s="185"/>
      <c r="C270" s="110"/>
      <c r="D270" s="160"/>
      <c r="E270" s="160"/>
      <c r="F270" s="175">
        <v>2018</v>
      </c>
      <c r="G270" s="190">
        <v>0</v>
      </c>
      <c r="H270" s="190">
        <v>0</v>
      </c>
      <c r="I270" s="190">
        <v>0</v>
      </c>
      <c r="J270" s="190">
        <v>0</v>
      </c>
      <c r="K270" s="188"/>
      <c r="L270" s="189"/>
      <c r="M270" s="189"/>
      <c r="N270" s="189"/>
      <c r="O270" s="189"/>
      <c r="P270" s="189"/>
      <c r="Q270" s="110"/>
    </row>
    <row r="271" ht="13.800000000000001">
      <c r="A271" s="110"/>
      <c r="B271" s="185"/>
      <c r="C271" s="110"/>
      <c r="D271" s="160"/>
      <c r="E271" s="160"/>
      <c r="F271" s="175">
        <v>2019</v>
      </c>
      <c r="G271" s="190">
        <v>0</v>
      </c>
      <c r="H271" s="190">
        <v>0</v>
      </c>
      <c r="I271" s="190">
        <v>0</v>
      </c>
      <c r="J271" s="190">
        <v>0</v>
      </c>
      <c r="K271" s="188"/>
      <c r="L271" s="189"/>
      <c r="M271" s="189"/>
      <c r="N271" s="189"/>
      <c r="O271" s="189"/>
      <c r="P271" s="189"/>
      <c r="Q271" s="110"/>
    </row>
    <row r="272" ht="13.800000000000001">
      <c r="A272" s="110"/>
      <c r="B272" s="185"/>
      <c r="C272" s="110"/>
      <c r="D272" s="160"/>
      <c r="E272" s="160"/>
      <c r="F272" s="175">
        <v>2020</v>
      </c>
      <c r="G272" s="190">
        <v>0</v>
      </c>
      <c r="H272" s="190">
        <v>0</v>
      </c>
      <c r="I272" s="190">
        <v>0</v>
      </c>
      <c r="J272" s="190">
        <v>0</v>
      </c>
      <c r="K272" s="188"/>
      <c r="L272" s="189"/>
      <c r="M272" s="189"/>
      <c r="N272" s="189"/>
      <c r="O272" s="189"/>
      <c r="P272" s="189"/>
      <c r="Q272" s="110"/>
    </row>
    <row r="273" ht="13.800000000000001">
      <c r="A273" s="110"/>
      <c r="B273" s="185"/>
      <c r="C273" s="110"/>
      <c r="D273" s="160"/>
      <c r="E273" s="160"/>
      <c r="F273" s="175">
        <v>2021</v>
      </c>
      <c r="G273" s="190">
        <v>0</v>
      </c>
      <c r="H273" s="190">
        <v>0</v>
      </c>
      <c r="I273" s="190">
        <v>0</v>
      </c>
      <c r="J273" s="190">
        <v>0</v>
      </c>
      <c r="K273" s="188"/>
      <c r="L273" s="189"/>
      <c r="M273" s="189"/>
      <c r="N273" s="189"/>
      <c r="O273" s="189"/>
      <c r="P273" s="189"/>
      <c r="Q273" s="110"/>
    </row>
    <row r="274" ht="13.800000000000001">
      <c r="A274" s="110"/>
      <c r="B274" s="185"/>
      <c r="C274" s="110"/>
      <c r="D274" s="160"/>
      <c r="E274" s="160"/>
      <c r="F274" s="175">
        <v>2022</v>
      </c>
      <c r="G274" s="190">
        <v>0</v>
      </c>
      <c r="H274" s="190">
        <v>0</v>
      </c>
      <c r="I274" s="190">
        <v>0</v>
      </c>
      <c r="J274" s="190">
        <v>0</v>
      </c>
      <c r="K274" s="188"/>
      <c r="L274" s="189"/>
      <c r="M274" s="189"/>
      <c r="N274" s="189"/>
      <c r="O274" s="189"/>
      <c r="P274" s="189"/>
      <c r="Q274" s="110"/>
    </row>
    <row r="275" ht="13.800000000000001">
      <c r="A275" s="110"/>
      <c r="B275" s="185"/>
      <c r="C275" s="110"/>
      <c r="D275" s="160"/>
      <c r="E275" s="160"/>
      <c r="F275" s="175">
        <v>2023</v>
      </c>
      <c r="G275" s="190">
        <v>0</v>
      </c>
      <c r="H275" s="190">
        <v>0</v>
      </c>
      <c r="I275" s="190">
        <v>0</v>
      </c>
      <c r="J275" s="190">
        <v>0</v>
      </c>
      <c r="K275" s="188"/>
      <c r="L275" s="189"/>
      <c r="M275" s="189"/>
      <c r="N275" s="189"/>
      <c r="O275" s="189"/>
      <c r="P275" s="189"/>
      <c r="Q275" s="110"/>
    </row>
    <row r="276" ht="13.800000000000001">
      <c r="A276" s="110"/>
      <c r="B276" s="185"/>
      <c r="C276" s="110"/>
      <c r="D276" s="160"/>
      <c r="E276" s="160"/>
      <c r="F276" s="175">
        <v>2024</v>
      </c>
      <c r="G276" s="190">
        <v>0</v>
      </c>
      <c r="H276" s="190">
        <v>0</v>
      </c>
      <c r="I276" s="190">
        <v>0</v>
      </c>
      <c r="J276" s="190">
        <v>0</v>
      </c>
      <c r="K276" s="188"/>
      <c r="L276" s="189"/>
      <c r="M276" s="189"/>
      <c r="N276" s="189"/>
      <c r="O276" s="189"/>
      <c r="P276" s="189"/>
      <c r="Q276" s="110"/>
    </row>
    <row r="277" ht="13.800000000000001">
      <c r="A277" s="113"/>
      <c r="B277" s="192"/>
      <c r="C277" s="113"/>
      <c r="D277" s="118"/>
      <c r="E277" s="118"/>
      <c r="F277" s="175">
        <v>2025</v>
      </c>
      <c r="G277" s="190">
        <v>0</v>
      </c>
      <c r="H277" s="190">
        <v>0</v>
      </c>
      <c r="I277" s="190">
        <v>0</v>
      </c>
      <c r="J277" s="190">
        <v>0</v>
      </c>
      <c r="K277" s="188"/>
      <c r="L277" s="189"/>
      <c r="M277" s="189"/>
      <c r="N277" s="189"/>
      <c r="O277" s="189"/>
      <c r="P277" s="189"/>
      <c r="Q277" s="113"/>
    </row>
    <row r="278" ht="15" customHeight="1">
      <c r="A278" s="54"/>
      <c r="B278" s="178" t="s">
        <v>176</v>
      </c>
      <c r="C278" s="54"/>
      <c r="D278" s="160"/>
      <c r="E278" s="160"/>
      <c r="F278" s="172" t="s">
        <v>148</v>
      </c>
      <c r="G278" s="179">
        <f t="shared" ref="G278:J287" si="7">SUM(G148+G178)</f>
        <v>11700</v>
      </c>
      <c r="H278" s="179">
        <f t="shared" si="7"/>
        <v>0</v>
      </c>
      <c r="I278" s="179">
        <f t="shared" si="7"/>
        <v>11700</v>
      </c>
      <c r="J278" s="179">
        <f t="shared" si="7"/>
        <v>0</v>
      </c>
      <c r="K278" s="188"/>
      <c r="L278" s="189"/>
      <c r="M278" s="198"/>
      <c r="N278" s="198"/>
      <c r="O278" s="189"/>
      <c r="P278" s="189"/>
      <c r="Q278" s="54"/>
    </row>
    <row r="279" ht="13.800000000000001">
      <c r="A279" s="110"/>
      <c r="B279" s="185"/>
      <c r="C279" s="110"/>
      <c r="D279" s="160"/>
      <c r="E279" s="160"/>
      <c r="F279" s="175">
        <v>2017</v>
      </c>
      <c r="G279" s="186">
        <f t="shared" si="7"/>
        <v>0</v>
      </c>
      <c r="H279" s="186">
        <f t="shared" si="7"/>
        <v>0</v>
      </c>
      <c r="I279" s="186">
        <f t="shared" si="7"/>
        <v>0</v>
      </c>
      <c r="J279" s="186">
        <f t="shared" si="7"/>
        <v>0</v>
      </c>
      <c r="K279" s="188"/>
      <c r="L279" s="189"/>
      <c r="M279" s="189"/>
      <c r="N279" s="189"/>
      <c r="O279" s="189"/>
      <c r="P279" s="189"/>
      <c r="Q279" s="110"/>
    </row>
    <row r="280" ht="13.800000000000001">
      <c r="A280" s="110"/>
      <c r="B280" s="185"/>
      <c r="C280" s="110"/>
      <c r="D280" s="160"/>
      <c r="E280" s="160"/>
      <c r="F280" s="175">
        <v>2018</v>
      </c>
      <c r="G280" s="186">
        <f t="shared" si="7"/>
        <v>0</v>
      </c>
      <c r="H280" s="186">
        <f t="shared" si="7"/>
        <v>0</v>
      </c>
      <c r="I280" s="186">
        <f t="shared" si="7"/>
        <v>0</v>
      </c>
      <c r="J280" s="186">
        <f t="shared" si="7"/>
        <v>0</v>
      </c>
      <c r="K280" s="188"/>
      <c r="L280" s="189"/>
      <c r="M280" s="189"/>
      <c r="N280" s="189"/>
      <c r="O280" s="189"/>
      <c r="P280" s="189"/>
      <c r="Q280" s="110"/>
    </row>
    <row r="281" ht="13.800000000000001">
      <c r="A281" s="110"/>
      <c r="B281" s="185"/>
      <c r="C281" s="110"/>
      <c r="D281" s="160"/>
      <c r="E281" s="160"/>
      <c r="F281" s="175">
        <v>2019</v>
      </c>
      <c r="G281" s="186">
        <f t="shared" si="7"/>
        <v>0</v>
      </c>
      <c r="H281" s="186">
        <f t="shared" si="7"/>
        <v>0</v>
      </c>
      <c r="I281" s="186">
        <f t="shared" si="7"/>
        <v>0</v>
      </c>
      <c r="J281" s="186">
        <f t="shared" si="7"/>
        <v>0</v>
      </c>
      <c r="K281" s="188"/>
      <c r="L281" s="189"/>
      <c r="M281" s="189"/>
      <c r="N281" s="189"/>
      <c r="O281" s="189"/>
      <c r="P281" s="189"/>
      <c r="Q281" s="110"/>
    </row>
    <row r="282" ht="13.800000000000001">
      <c r="A282" s="110"/>
      <c r="B282" s="185"/>
      <c r="C282" s="110"/>
      <c r="D282" s="160"/>
      <c r="E282" s="160"/>
      <c r="F282" s="175">
        <v>2020</v>
      </c>
      <c r="G282" s="186">
        <f t="shared" si="7"/>
        <v>0</v>
      </c>
      <c r="H282" s="186">
        <f t="shared" si="7"/>
        <v>0</v>
      </c>
      <c r="I282" s="186">
        <f t="shared" si="7"/>
        <v>0</v>
      </c>
      <c r="J282" s="186">
        <f t="shared" si="7"/>
        <v>0</v>
      </c>
      <c r="K282" s="188"/>
      <c r="L282" s="189"/>
      <c r="M282" s="189"/>
      <c r="N282" s="189"/>
      <c r="O282" s="189"/>
      <c r="P282" s="189"/>
      <c r="Q282" s="110"/>
    </row>
    <row r="283" ht="13.800000000000001">
      <c r="A283" s="110"/>
      <c r="B283" s="185"/>
      <c r="C283" s="110"/>
      <c r="D283" s="160"/>
      <c r="E283" s="160"/>
      <c r="F283" s="175">
        <v>2021</v>
      </c>
      <c r="G283" s="186">
        <f t="shared" si="7"/>
        <v>5850</v>
      </c>
      <c r="H283" s="186">
        <f t="shared" si="7"/>
        <v>0</v>
      </c>
      <c r="I283" s="186">
        <f t="shared" si="7"/>
        <v>5850</v>
      </c>
      <c r="J283" s="186">
        <f t="shared" si="7"/>
        <v>0</v>
      </c>
      <c r="K283" s="188"/>
      <c r="L283" s="189"/>
      <c r="M283" s="189"/>
      <c r="N283" s="189"/>
      <c r="O283" s="189"/>
      <c r="P283" s="189"/>
      <c r="Q283" s="110"/>
    </row>
    <row r="284" ht="13.800000000000001">
      <c r="A284" s="110"/>
      <c r="B284" s="185"/>
      <c r="C284" s="110"/>
      <c r="D284" s="160"/>
      <c r="E284" s="160"/>
      <c r="F284" s="175">
        <v>2022</v>
      </c>
      <c r="G284" s="186">
        <f t="shared" si="7"/>
        <v>5850</v>
      </c>
      <c r="H284" s="186">
        <f t="shared" si="7"/>
        <v>0</v>
      </c>
      <c r="I284" s="186">
        <f t="shared" si="7"/>
        <v>5850</v>
      </c>
      <c r="J284" s="186">
        <f t="shared" si="7"/>
        <v>0</v>
      </c>
      <c r="K284" s="188"/>
      <c r="L284" s="189"/>
      <c r="M284" s="189"/>
      <c r="N284" s="189"/>
      <c r="O284" s="189"/>
      <c r="P284" s="189"/>
      <c r="Q284" s="110"/>
    </row>
    <row r="285" ht="13.800000000000001">
      <c r="A285" s="110"/>
      <c r="B285" s="185"/>
      <c r="C285" s="110"/>
      <c r="D285" s="160"/>
      <c r="E285" s="160"/>
      <c r="F285" s="175">
        <v>2023</v>
      </c>
      <c r="G285" s="186">
        <f t="shared" si="7"/>
        <v>0</v>
      </c>
      <c r="H285" s="186">
        <f t="shared" si="7"/>
        <v>0</v>
      </c>
      <c r="I285" s="186">
        <f t="shared" si="7"/>
        <v>0</v>
      </c>
      <c r="J285" s="186">
        <f t="shared" si="7"/>
        <v>0</v>
      </c>
      <c r="K285" s="188"/>
      <c r="L285" s="189"/>
      <c r="M285" s="189"/>
      <c r="N285" s="189"/>
      <c r="O285" s="189"/>
      <c r="P285" s="189"/>
      <c r="Q285" s="110"/>
    </row>
    <row r="286" ht="13.800000000000001">
      <c r="A286" s="110"/>
      <c r="B286" s="185"/>
      <c r="C286" s="110"/>
      <c r="D286" s="160"/>
      <c r="E286" s="160"/>
      <c r="F286" s="175">
        <v>2024</v>
      </c>
      <c r="G286" s="186">
        <f t="shared" si="7"/>
        <v>0</v>
      </c>
      <c r="H286" s="186">
        <f t="shared" si="7"/>
        <v>0</v>
      </c>
      <c r="I286" s="186">
        <f t="shared" si="7"/>
        <v>0</v>
      </c>
      <c r="J286" s="186">
        <f t="shared" si="7"/>
        <v>0</v>
      </c>
      <c r="K286" s="188"/>
      <c r="L286" s="189"/>
      <c r="M286" s="189"/>
      <c r="N286" s="189"/>
      <c r="O286" s="189"/>
      <c r="P286" s="189"/>
      <c r="Q286" s="110"/>
    </row>
    <row r="287" ht="13.800000000000001">
      <c r="A287" s="113"/>
      <c r="B287" s="192"/>
      <c r="C287" s="113"/>
      <c r="D287" s="118"/>
      <c r="E287" s="118"/>
      <c r="F287" s="175">
        <v>2025</v>
      </c>
      <c r="G287" s="186">
        <f t="shared" si="7"/>
        <v>0</v>
      </c>
      <c r="H287" s="186">
        <f t="shared" si="7"/>
        <v>0</v>
      </c>
      <c r="I287" s="186">
        <f t="shared" si="7"/>
        <v>0</v>
      </c>
      <c r="J287" s="186">
        <f t="shared" si="7"/>
        <v>0</v>
      </c>
      <c r="K287" s="188"/>
      <c r="L287" s="189"/>
      <c r="M287" s="189"/>
      <c r="N287" s="189"/>
      <c r="O287" s="189"/>
      <c r="P287" s="189"/>
      <c r="Q287" s="113"/>
    </row>
    <row r="288" ht="15" customHeight="1">
      <c r="A288" s="54"/>
      <c r="B288" s="178" t="s">
        <v>177</v>
      </c>
      <c r="C288" s="54"/>
      <c r="D288" s="160"/>
      <c r="E288" s="160"/>
      <c r="F288" s="172" t="s">
        <v>148</v>
      </c>
      <c r="G288" s="179">
        <f>SUM(G289:G297)</f>
        <v>329325.5</v>
      </c>
      <c r="H288" s="179">
        <f>SUM(H289:H297)</f>
        <v>0</v>
      </c>
      <c r="I288" s="179">
        <f>SUM(I289:I297)</f>
        <v>329325.5</v>
      </c>
      <c r="J288" s="179">
        <f>SUM(J289:J297)</f>
        <v>0</v>
      </c>
      <c r="K288" s="188"/>
      <c r="L288" s="189"/>
      <c r="M288" s="198"/>
      <c r="N288" s="198"/>
      <c r="O288" s="189"/>
      <c r="P288" s="189"/>
      <c r="Q288" s="54"/>
    </row>
    <row r="289" ht="13.800000000000001">
      <c r="A289" s="110"/>
      <c r="B289" s="185"/>
      <c r="C289" s="110"/>
      <c r="D289" s="160"/>
      <c r="E289" s="160"/>
      <c r="F289" s="175">
        <v>2017</v>
      </c>
      <c r="G289" s="186">
        <v>0</v>
      </c>
      <c r="H289" s="186">
        <v>0</v>
      </c>
      <c r="I289" s="186">
        <v>0</v>
      </c>
      <c r="J289" s="186">
        <v>0</v>
      </c>
      <c r="K289" s="188"/>
      <c r="L289" s="189"/>
      <c r="M289" s="189"/>
      <c r="N289" s="189"/>
      <c r="O289" s="189"/>
      <c r="P289" s="189"/>
      <c r="Q289" s="110"/>
    </row>
    <row r="290" ht="13.800000000000001">
      <c r="A290" s="110"/>
      <c r="B290" s="185"/>
      <c r="C290" s="110"/>
      <c r="D290" s="160"/>
      <c r="E290" s="160"/>
      <c r="F290" s="175">
        <v>2018</v>
      </c>
      <c r="G290" s="190">
        <v>1350</v>
      </c>
      <c r="H290" s="190">
        <v>0</v>
      </c>
      <c r="I290" s="190">
        <v>1350</v>
      </c>
      <c r="J290" s="190">
        <v>0</v>
      </c>
      <c r="K290" s="188"/>
      <c r="L290" s="189"/>
      <c r="M290" s="189"/>
      <c r="N290" s="189"/>
      <c r="O290" s="189"/>
      <c r="P290" s="189"/>
      <c r="Q290" s="110"/>
    </row>
    <row r="291" ht="13.800000000000001">
      <c r="A291" s="110"/>
      <c r="B291" s="185"/>
      <c r="C291" s="110"/>
      <c r="D291" s="160"/>
      <c r="E291" s="160"/>
      <c r="F291" s="175">
        <v>2019</v>
      </c>
      <c r="G291" s="190">
        <v>1275.5</v>
      </c>
      <c r="H291" s="190">
        <v>0</v>
      </c>
      <c r="I291" s="190">
        <v>1275.5</v>
      </c>
      <c r="J291" s="190">
        <v>0</v>
      </c>
      <c r="K291" s="188"/>
      <c r="L291" s="189"/>
      <c r="M291" s="189"/>
      <c r="N291" s="189"/>
      <c r="O291" s="189"/>
      <c r="P291" s="189"/>
      <c r="Q291" s="110"/>
    </row>
    <row r="292" ht="13.800000000000001">
      <c r="A292" s="110"/>
      <c r="B292" s="185"/>
      <c r="C292" s="110"/>
      <c r="D292" s="160"/>
      <c r="E292" s="160"/>
      <c r="F292" s="175">
        <v>2020</v>
      </c>
      <c r="G292" s="190">
        <v>1350</v>
      </c>
      <c r="H292" s="190">
        <v>0</v>
      </c>
      <c r="I292" s="190">
        <v>1350</v>
      </c>
      <c r="J292" s="190">
        <v>0</v>
      </c>
      <c r="K292" s="188"/>
      <c r="L292" s="189"/>
      <c r="M292" s="189"/>
      <c r="N292" s="189"/>
      <c r="O292" s="189"/>
      <c r="P292" s="189"/>
      <c r="Q292" s="110"/>
    </row>
    <row r="293" ht="13.800000000000001">
      <c r="A293" s="110"/>
      <c r="B293" s="185"/>
      <c r="C293" s="110"/>
      <c r="D293" s="160"/>
      <c r="E293" s="160"/>
      <c r="F293" s="175">
        <v>2021</v>
      </c>
      <c r="G293" s="190">
        <v>1350</v>
      </c>
      <c r="H293" s="190">
        <v>0</v>
      </c>
      <c r="I293" s="190">
        <v>1350</v>
      </c>
      <c r="J293" s="190">
        <v>0</v>
      </c>
      <c r="K293" s="188"/>
      <c r="L293" s="189"/>
      <c r="M293" s="189"/>
      <c r="N293" s="189"/>
      <c r="O293" s="189"/>
      <c r="P293" s="189"/>
      <c r="Q293" s="110"/>
    </row>
    <row r="294" ht="13.800000000000001">
      <c r="A294" s="110"/>
      <c r="B294" s="185"/>
      <c r="C294" s="110"/>
      <c r="D294" s="160"/>
      <c r="E294" s="160"/>
      <c r="F294" s="175">
        <v>2022</v>
      </c>
      <c r="G294" s="190">
        <v>1350</v>
      </c>
      <c r="H294" s="190">
        <v>0</v>
      </c>
      <c r="I294" s="190">
        <v>1350</v>
      </c>
      <c r="J294" s="190">
        <v>0</v>
      </c>
      <c r="K294" s="188"/>
      <c r="L294" s="189"/>
      <c r="M294" s="189"/>
      <c r="N294" s="189"/>
      <c r="O294" s="189"/>
      <c r="P294" s="189"/>
      <c r="Q294" s="110"/>
    </row>
    <row r="295" ht="13.800000000000001">
      <c r="A295" s="110"/>
      <c r="B295" s="185"/>
      <c r="C295" s="110"/>
      <c r="D295" s="160"/>
      <c r="E295" s="160"/>
      <c r="F295" s="175">
        <v>2023</v>
      </c>
      <c r="G295" s="190">
        <v>108000</v>
      </c>
      <c r="H295" s="190">
        <v>0</v>
      </c>
      <c r="I295" s="190">
        <v>108000</v>
      </c>
      <c r="J295" s="190">
        <v>0</v>
      </c>
      <c r="K295" s="188"/>
      <c r="L295" s="189"/>
      <c r="M295" s="189"/>
      <c r="N295" s="189"/>
      <c r="O295" s="189"/>
      <c r="P295" s="189"/>
      <c r="Q295" s="110"/>
    </row>
    <row r="296" ht="13.800000000000001">
      <c r="A296" s="110"/>
      <c r="B296" s="185"/>
      <c r="C296" s="110"/>
      <c r="D296" s="160"/>
      <c r="E296" s="160"/>
      <c r="F296" s="175">
        <v>2024</v>
      </c>
      <c r="G296" s="190">
        <v>108000</v>
      </c>
      <c r="H296" s="190">
        <v>0</v>
      </c>
      <c r="I296" s="190">
        <v>108000</v>
      </c>
      <c r="J296" s="190">
        <v>0</v>
      </c>
      <c r="K296" s="188"/>
      <c r="L296" s="189"/>
      <c r="M296" s="189"/>
      <c r="N296" s="189"/>
      <c r="O296" s="189"/>
      <c r="P296" s="189"/>
      <c r="Q296" s="110"/>
    </row>
    <row r="297" ht="13.800000000000001">
      <c r="A297" s="113"/>
      <c r="B297" s="192"/>
      <c r="C297" s="113"/>
      <c r="D297" s="118"/>
      <c r="E297" s="118"/>
      <c r="F297" s="175">
        <v>2025</v>
      </c>
      <c r="G297" s="190">
        <v>106650</v>
      </c>
      <c r="H297" s="190">
        <v>0</v>
      </c>
      <c r="I297" s="190">
        <v>106650</v>
      </c>
      <c r="J297" s="190">
        <v>0</v>
      </c>
      <c r="K297" s="188"/>
      <c r="L297" s="189"/>
      <c r="M297" s="189"/>
      <c r="N297" s="189"/>
      <c r="O297" s="189"/>
      <c r="P297" s="189"/>
      <c r="Q297" s="113"/>
    </row>
    <row r="301" ht="13.800000000000001"/>
    <row r="302" ht="15" customHeight="1">
      <c r="A302" s="54"/>
      <c r="B302" s="50" t="s">
        <v>178</v>
      </c>
      <c r="C302" s="157"/>
      <c r="D302" s="157"/>
      <c r="E302" s="157"/>
      <c r="F302" s="222" t="s">
        <v>148</v>
      </c>
      <c r="G302" s="223">
        <f t="shared" ref="G302:J311" si="8">G228+G238+G248+G258+G268+G278+G288</f>
        <v>345274.79999999999</v>
      </c>
      <c r="H302" s="223">
        <f t="shared" si="8"/>
        <v>2426.5</v>
      </c>
      <c r="I302" s="224">
        <f t="shared" si="8"/>
        <v>345274.79999999999</v>
      </c>
      <c r="J302" s="223">
        <f t="shared" si="8"/>
        <v>2426.5</v>
      </c>
      <c r="K302" s="225"/>
      <c r="L302" s="226"/>
      <c r="M302" s="227"/>
      <c r="N302" s="228"/>
      <c r="O302" s="225"/>
      <c r="P302" s="226"/>
      <c r="Q302" s="158"/>
    </row>
    <row r="303" ht="13.800000000000001">
      <c r="A303" s="110"/>
      <c r="B303" s="123"/>
      <c r="C303" s="110"/>
      <c r="D303" s="160"/>
      <c r="E303" s="160"/>
      <c r="F303" s="175">
        <v>2017</v>
      </c>
      <c r="G303" s="229">
        <f t="shared" si="8"/>
        <v>2358.5999999999999</v>
      </c>
      <c r="H303" s="229">
        <f t="shared" ref="H303:J303" si="9">H229+H239+H249+H259+H269+H279+H289</f>
        <v>644</v>
      </c>
      <c r="I303" s="229">
        <f t="shared" si="9"/>
        <v>2358.5999999999999</v>
      </c>
      <c r="J303" s="229">
        <f t="shared" si="9"/>
        <v>644</v>
      </c>
      <c r="K303" s="188"/>
      <c r="L303" s="189"/>
      <c r="M303" s="189"/>
      <c r="N303" s="189"/>
      <c r="O303" s="189"/>
      <c r="P303" s="189"/>
      <c r="Q303" s="110"/>
    </row>
    <row r="304" ht="13.800000000000001">
      <c r="A304" s="110"/>
      <c r="B304" s="123"/>
      <c r="C304" s="110"/>
      <c r="D304" s="160"/>
      <c r="E304" s="160"/>
      <c r="F304" s="175">
        <v>2018</v>
      </c>
      <c r="G304" s="230">
        <f t="shared" si="8"/>
        <v>1576.7</v>
      </c>
      <c r="H304" s="230">
        <f t="shared" si="8"/>
        <v>218</v>
      </c>
      <c r="I304" s="230">
        <f t="shared" si="8"/>
        <v>1576.7</v>
      </c>
      <c r="J304" s="230">
        <f t="shared" si="8"/>
        <v>218</v>
      </c>
      <c r="K304" s="188"/>
      <c r="L304" s="189"/>
      <c r="M304" s="189"/>
      <c r="N304" s="189"/>
      <c r="O304" s="189"/>
      <c r="P304" s="189"/>
      <c r="Q304" s="110"/>
    </row>
    <row r="305" ht="13.800000000000001">
      <c r="A305" s="110"/>
      <c r="B305" s="123"/>
      <c r="C305" s="110"/>
      <c r="D305" s="160"/>
      <c r="E305" s="160"/>
      <c r="F305" s="175">
        <v>2019</v>
      </c>
      <c r="G305" s="230">
        <f t="shared" si="8"/>
        <v>1619.5</v>
      </c>
      <c r="H305" s="230">
        <f t="shared" si="8"/>
        <v>244.5</v>
      </c>
      <c r="I305" s="230">
        <f t="shared" si="8"/>
        <v>1619.5</v>
      </c>
      <c r="J305" s="230">
        <f t="shared" si="8"/>
        <v>244.5</v>
      </c>
      <c r="K305" s="188"/>
      <c r="L305" s="189"/>
      <c r="M305" s="189"/>
      <c r="N305" s="189"/>
      <c r="O305" s="189"/>
      <c r="P305" s="189"/>
      <c r="Q305" s="110"/>
    </row>
    <row r="306" ht="13.800000000000001">
      <c r="A306" s="110"/>
      <c r="B306" s="123"/>
      <c r="C306" s="110"/>
      <c r="D306" s="160"/>
      <c r="E306" s="160"/>
      <c r="F306" s="175">
        <v>2020</v>
      </c>
      <c r="G306" s="230">
        <f t="shared" si="8"/>
        <v>1570</v>
      </c>
      <c r="H306" s="230">
        <f t="shared" si="8"/>
        <v>220</v>
      </c>
      <c r="I306" s="230">
        <f t="shared" si="8"/>
        <v>1570</v>
      </c>
      <c r="J306" s="230">
        <f t="shared" si="8"/>
        <v>220</v>
      </c>
      <c r="K306" s="188"/>
      <c r="L306" s="189"/>
      <c r="M306" s="189"/>
      <c r="N306" s="189"/>
      <c r="O306" s="189"/>
      <c r="P306" s="189"/>
      <c r="Q306" s="110"/>
    </row>
    <row r="307" ht="13.800000000000001">
      <c r="A307" s="110"/>
      <c r="B307" s="123"/>
      <c r="C307" s="110"/>
      <c r="D307" s="160"/>
      <c r="E307" s="160"/>
      <c r="F307" s="175">
        <v>2021</v>
      </c>
      <c r="G307" s="230">
        <f t="shared" si="8"/>
        <v>7420</v>
      </c>
      <c r="H307" s="230">
        <f t="shared" si="8"/>
        <v>220</v>
      </c>
      <c r="I307" s="230">
        <f t="shared" si="8"/>
        <v>7420</v>
      </c>
      <c r="J307" s="230">
        <f t="shared" si="8"/>
        <v>220</v>
      </c>
      <c r="K307" s="188"/>
      <c r="L307" s="189"/>
      <c r="M307" s="189"/>
      <c r="N307" s="189"/>
      <c r="O307" s="189"/>
      <c r="P307" s="189"/>
      <c r="Q307" s="110"/>
    </row>
    <row r="308" ht="13.800000000000001">
      <c r="A308" s="110"/>
      <c r="B308" s="123"/>
      <c r="C308" s="110"/>
      <c r="D308" s="160"/>
      <c r="E308" s="160"/>
      <c r="F308" s="175">
        <v>2022</v>
      </c>
      <c r="G308" s="230">
        <f t="shared" si="8"/>
        <v>7420</v>
      </c>
      <c r="H308" s="230">
        <f t="shared" si="8"/>
        <v>220</v>
      </c>
      <c r="I308" s="230">
        <f t="shared" si="8"/>
        <v>7420</v>
      </c>
      <c r="J308" s="230">
        <f t="shared" si="8"/>
        <v>220</v>
      </c>
      <c r="K308" s="188"/>
      <c r="L308" s="189"/>
      <c r="M308" s="189"/>
      <c r="N308" s="189"/>
      <c r="O308" s="189"/>
      <c r="P308" s="189"/>
      <c r="Q308" s="110"/>
    </row>
    <row r="309" ht="13.800000000000001">
      <c r="A309" s="110"/>
      <c r="B309" s="123"/>
      <c r="C309" s="110"/>
      <c r="D309" s="160"/>
      <c r="E309" s="160"/>
      <c r="F309" s="175">
        <v>2023</v>
      </c>
      <c r="G309" s="230">
        <f t="shared" si="8"/>
        <v>108220</v>
      </c>
      <c r="H309" s="230">
        <f t="shared" si="8"/>
        <v>220</v>
      </c>
      <c r="I309" s="230">
        <f t="shared" si="8"/>
        <v>108220</v>
      </c>
      <c r="J309" s="230">
        <f t="shared" si="8"/>
        <v>220</v>
      </c>
      <c r="K309" s="188"/>
      <c r="L309" s="189"/>
      <c r="M309" s="189"/>
      <c r="N309" s="189"/>
      <c r="O309" s="189"/>
      <c r="P309" s="189"/>
      <c r="Q309" s="110"/>
    </row>
    <row r="310" ht="13.800000000000001">
      <c r="A310" s="110"/>
      <c r="B310" s="123"/>
      <c r="C310" s="110"/>
      <c r="D310" s="160"/>
      <c r="E310" s="160"/>
      <c r="F310" s="175">
        <v>2024</v>
      </c>
      <c r="G310" s="230">
        <f t="shared" si="8"/>
        <v>108220</v>
      </c>
      <c r="H310" s="230">
        <f t="shared" si="8"/>
        <v>220</v>
      </c>
      <c r="I310" s="230">
        <f t="shared" si="8"/>
        <v>108220</v>
      </c>
      <c r="J310" s="230">
        <f t="shared" si="8"/>
        <v>220</v>
      </c>
      <c r="K310" s="188"/>
      <c r="L310" s="189"/>
      <c r="M310" s="189"/>
      <c r="N310" s="189"/>
      <c r="O310" s="189"/>
      <c r="P310" s="189"/>
      <c r="Q310" s="110"/>
    </row>
    <row r="311" ht="13.800000000000001">
      <c r="A311" s="113"/>
      <c r="B311" s="117"/>
      <c r="C311" s="113"/>
      <c r="D311" s="118"/>
      <c r="E311" s="118"/>
      <c r="F311" s="175">
        <v>2025</v>
      </c>
      <c r="G311" s="230">
        <f t="shared" si="8"/>
        <v>106870</v>
      </c>
      <c r="H311" s="230">
        <f t="shared" si="8"/>
        <v>220</v>
      </c>
      <c r="I311" s="230">
        <f t="shared" si="8"/>
        <v>106870</v>
      </c>
      <c r="J311" s="230">
        <f t="shared" si="8"/>
        <v>220</v>
      </c>
      <c r="K311" s="188"/>
      <c r="L311" s="189"/>
      <c r="M311" s="189"/>
      <c r="N311" s="189"/>
      <c r="O311" s="189"/>
      <c r="P311" s="189"/>
      <c r="Q311" s="113"/>
    </row>
  </sheetData>
  <mergeCells count="136">
    <mergeCell ref="M2:Q3"/>
    <mergeCell ref="M6:Q6"/>
    <mergeCell ref="A8:Q8"/>
    <mergeCell ref="M9:P9"/>
    <mergeCell ref="A10:Q10"/>
    <mergeCell ref="A11:A14"/>
    <mergeCell ref="B11:B14"/>
    <mergeCell ref="C11:C14"/>
    <mergeCell ref="D11:D14"/>
    <mergeCell ref="E11:E14"/>
    <mergeCell ref="F11:F14"/>
    <mergeCell ref="G11:H13"/>
    <mergeCell ref="I11:P11"/>
    <mergeCell ref="Q11:Q14"/>
    <mergeCell ref="I12:J13"/>
    <mergeCell ref="K12:L13"/>
    <mergeCell ref="M12:N13"/>
    <mergeCell ref="O12:P13"/>
    <mergeCell ref="B16:Q16"/>
    <mergeCell ref="A17:A26"/>
    <mergeCell ref="B17:B26"/>
    <mergeCell ref="C17:C26"/>
    <mergeCell ref="Q17:Q26"/>
    <mergeCell ref="B27:Q27"/>
    <mergeCell ref="A28:A37"/>
    <mergeCell ref="B28:B37"/>
    <mergeCell ref="C28:C37"/>
    <mergeCell ref="Q28:Q37"/>
    <mergeCell ref="A38:A47"/>
    <mergeCell ref="B38:B47"/>
    <mergeCell ref="C38:C47"/>
    <mergeCell ref="Q38:Q47"/>
    <mergeCell ref="A48:A57"/>
    <mergeCell ref="B48:B57"/>
    <mergeCell ref="C48:C57"/>
    <mergeCell ref="Q48:Q57"/>
    <mergeCell ref="A58:A67"/>
    <mergeCell ref="B58:B67"/>
    <mergeCell ref="C58:C67"/>
    <mergeCell ref="Q58:Q67"/>
    <mergeCell ref="A68:A77"/>
    <mergeCell ref="B68:B77"/>
    <mergeCell ref="C68:C77"/>
    <mergeCell ref="Q68:Q77"/>
    <mergeCell ref="A78:A87"/>
    <mergeCell ref="B78:B87"/>
    <mergeCell ref="C78:C87"/>
    <mergeCell ref="Q78:Q87"/>
    <mergeCell ref="A88:A97"/>
    <mergeCell ref="B88:B97"/>
    <mergeCell ref="C88:C97"/>
    <mergeCell ref="Q88:Q97"/>
    <mergeCell ref="A98:A107"/>
    <mergeCell ref="B98:B107"/>
    <mergeCell ref="C98:C107"/>
    <mergeCell ref="Q98:Q107"/>
    <mergeCell ref="A108:A117"/>
    <mergeCell ref="B108:B117"/>
    <mergeCell ref="C108:C117"/>
    <mergeCell ref="Q108:Q117"/>
    <mergeCell ref="A118:A127"/>
    <mergeCell ref="B118:B127"/>
    <mergeCell ref="C118:C127"/>
    <mergeCell ref="Q118:Q127"/>
    <mergeCell ref="A128:A137"/>
    <mergeCell ref="B128:B137"/>
    <mergeCell ref="C128:C137"/>
    <mergeCell ref="Q128:Q137"/>
    <mergeCell ref="A138:A147"/>
    <mergeCell ref="B138:B147"/>
    <mergeCell ref="C138:C147"/>
    <mergeCell ref="Q138:Q147"/>
    <mergeCell ref="A148:A157"/>
    <mergeCell ref="B148:B157"/>
    <mergeCell ref="C148:C157"/>
    <mergeCell ref="Q148:Q157"/>
    <mergeCell ref="A158:A167"/>
    <mergeCell ref="B158:B167"/>
    <mergeCell ref="C158:C167"/>
    <mergeCell ref="Q158:Q167"/>
    <mergeCell ref="A168:A177"/>
    <mergeCell ref="B168:B177"/>
    <mergeCell ref="C168:C177"/>
    <mergeCell ref="Q168:Q177"/>
    <mergeCell ref="A178:A187"/>
    <mergeCell ref="B178:B187"/>
    <mergeCell ref="C178:C187"/>
    <mergeCell ref="Q178:Q187"/>
    <mergeCell ref="A188:A197"/>
    <mergeCell ref="B188:B197"/>
    <mergeCell ref="C188:C197"/>
    <mergeCell ref="Q188:Q197"/>
    <mergeCell ref="A198:A207"/>
    <mergeCell ref="B198:B207"/>
    <mergeCell ref="C198:C207"/>
    <mergeCell ref="Q198:Q207"/>
    <mergeCell ref="A208:A217"/>
    <mergeCell ref="B208:B217"/>
    <mergeCell ref="C208:C217"/>
    <mergeCell ref="Q208:Q217"/>
    <mergeCell ref="A218:A227"/>
    <mergeCell ref="B218:B227"/>
    <mergeCell ref="C218:C227"/>
    <mergeCell ref="Q218:Q227"/>
    <mergeCell ref="A228:A237"/>
    <mergeCell ref="B228:B237"/>
    <mergeCell ref="C228:C237"/>
    <mergeCell ref="Q228:Q237"/>
    <mergeCell ref="A238:A247"/>
    <mergeCell ref="B238:B247"/>
    <mergeCell ref="C238:C247"/>
    <mergeCell ref="Q238:Q247"/>
    <mergeCell ref="A248:A257"/>
    <mergeCell ref="B248:B257"/>
    <mergeCell ref="C248:C257"/>
    <mergeCell ref="Q248:Q257"/>
    <mergeCell ref="A258:A267"/>
    <mergeCell ref="B258:B267"/>
    <mergeCell ref="C258:C267"/>
    <mergeCell ref="Q258:Q267"/>
    <mergeCell ref="A268:A277"/>
    <mergeCell ref="B268:B277"/>
    <mergeCell ref="C268:C277"/>
    <mergeCell ref="Q268:Q277"/>
    <mergeCell ref="A278:A287"/>
    <mergeCell ref="B278:B287"/>
    <mergeCell ref="C278:C287"/>
    <mergeCell ref="Q278:Q287"/>
    <mergeCell ref="A288:A297"/>
    <mergeCell ref="B288:B297"/>
    <mergeCell ref="C288:C297"/>
    <mergeCell ref="Q288:Q297"/>
    <mergeCell ref="A302:A311"/>
    <mergeCell ref="B302:B311"/>
    <mergeCell ref="C302:C311"/>
    <mergeCell ref="Q302:Q311"/>
  </mergeCells>
  <printOptions headings="0" gridLines="0"/>
  <pageMargins left="0.69999999999999996" right="0.69999999999999996" top="0.75" bottom="0.75" header="0.29999999999999999" footer="0.29999999999999999"/>
  <pageSetup paperSize="9" scale="84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F1" zoomScale="100" workbookViewId="0">
      <selection activeCell="J5" activeCellId="0" sqref="J5"/>
    </sheetView>
  </sheetViews>
  <sheetFormatPr defaultRowHeight="14.25"/>
  <cols>
    <col customWidth="1" min="1" max="1" width="3.88671875"/>
    <col customWidth="1" min="2" max="2" width="24"/>
    <col customWidth="1" min="3" max="3" width="6.88671875"/>
    <col customWidth="1" min="4" max="4" width="6.6640625"/>
    <col customWidth="1" min="5" max="5" width="6.44140625"/>
    <col customWidth="1" min="6" max="6" width="6.33203125"/>
    <col customWidth="1" min="7" max="7" width="5.5546875"/>
    <col customWidth="1" min="8" max="8" width="5.44140625"/>
    <col customWidth="1" min="9" max="9" width="5.109375"/>
    <col customWidth="1" min="10" max="10" width="5.5546875"/>
    <col customWidth="1" min="11" max="13" width="5.33203125"/>
    <col customWidth="1" min="14" max="14" width="6.33203125"/>
    <col customWidth="1" min="15" max="15" width="6.44140625"/>
    <col customWidth="1" min="16" max="16" width="5.44140625"/>
    <col customWidth="1" min="17" max="17" width="6.6640625"/>
    <col customWidth="1" min="18" max="21" width="5.5546875"/>
    <col customWidth="1" min="22" max="22" width="7.33203125"/>
    <col customWidth="1" min="23" max="23" width="8.5546875"/>
    <col customWidth="1" min="24" max="24" width="8.44140625"/>
    <col customWidth="1" min="25" max="25" width="8.6640625"/>
    <col customWidth="1" min="26" max="26" width="7.33203125"/>
    <col customWidth="1" min="27" max="28" width="6.33203125"/>
    <col customWidth="1" min="29" max="29" width="7.44140625"/>
    <col customWidth="1" min="30" max="30" width="6.88671875"/>
  </cols>
  <sheetData>
    <row r="2" ht="14.4" customHeight="1">
      <c r="Y2" s="101" t="s">
        <v>179</v>
      </c>
      <c r="Z2" s="101"/>
      <c r="AA2" s="101"/>
      <c r="AB2" s="101"/>
      <c r="AC2" s="101"/>
    </row>
    <row r="3" ht="14.4" customHeight="1">
      <c r="Y3" s="101"/>
      <c r="Z3" s="101"/>
      <c r="AA3" s="101"/>
      <c r="AB3" s="101"/>
      <c r="AC3" s="101"/>
    </row>
    <row r="4">
      <c r="Y4" s="101"/>
      <c r="Z4" s="101"/>
      <c r="AA4" s="101"/>
      <c r="AB4" s="101"/>
      <c r="AC4" s="101"/>
    </row>
    <row r="5">
      <c r="Y5" s="150"/>
      <c r="Z5" s="150"/>
      <c r="AA5" s="150"/>
      <c r="AB5" s="150"/>
      <c r="AC5" s="150"/>
    </row>
    <row r="6" ht="15">
      <c r="Y6" s="102" t="s">
        <v>180</v>
      </c>
      <c r="Z6" s="102"/>
      <c r="AA6" s="102"/>
      <c r="AB6" s="102"/>
      <c r="AC6" s="102"/>
    </row>
    <row r="7" ht="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ht="15">
      <c r="A8" s="154" t="s">
        <v>181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</row>
    <row r="9" ht="15">
      <c r="A9" s="156" t="s">
        <v>182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</row>
    <row r="10">
      <c r="A10" s="50" t="s">
        <v>49</v>
      </c>
      <c r="B10" s="50" t="s">
        <v>183</v>
      </c>
      <c r="C10" s="50" t="s">
        <v>184</v>
      </c>
      <c r="D10" s="231" t="s">
        <v>185</v>
      </c>
      <c r="E10" s="231"/>
      <c r="F10" s="231"/>
      <c r="G10" s="231"/>
      <c r="H10" s="231"/>
      <c r="I10" s="231"/>
      <c r="J10" s="231"/>
      <c r="K10" s="231"/>
      <c r="L10" s="129"/>
      <c r="M10" s="231" t="s">
        <v>186</v>
      </c>
      <c r="N10" s="231"/>
      <c r="O10" s="231"/>
      <c r="P10" s="231"/>
      <c r="Q10" s="231"/>
      <c r="R10" s="231"/>
      <c r="S10" s="231"/>
      <c r="T10" s="231"/>
      <c r="U10" s="129"/>
      <c r="V10" s="231" t="s">
        <v>187</v>
      </c>
      <c r="W10" s="231"/>
      <c r="X10" s="231"/>
      <c r="Y10" s="231"/>
      <c r="Z10" s="231"/>
      <c r="AA10" s="231"/>
      <c r="AB10" s="231"/>
      <c r="AC10" s="231"/>
      <c r="AD10" s="129"/>
    </row>
    <row r="11" ht="15">
      <c r="A11" s="123"/>
      <c r="B11" s="123"/>
      <c r="C11" s="123"/>
      <c r="D11" s="232"/>
      <c r="E11" s="232"/>
      <c r="F11" s="232"/>
      <c r="G11" s="232"/>
      <c r="H11" s="232"/>
      <c r="I11" s="232"/>
      <c r="J11" s="232"/>
      <c r="K11" s="232"/>
      <c r="L11" s="164"/>
      <c r="M11" s="232"/>
      <c r="N11" s="232"/>
      <c r="O11" s="232"/>
      <c r="P11" s="232"/>
      <c r="Q11" s="232"/>
      <c r="R11" s="232"/>
      <c r="S11" s="232"/>
      <c r="T11" s="232"/>
      <c r="U11" s="164"/>
      <c r="V11" s="232"/>
      <c r="W11" s="232"/>
      <c r="X11" s="232"/>
      <c r="Y11" s="232"/>
      <c r="Z11" s="232"/>
      <c r="AA11" s="232"/>
      <c r="AB11" s="232"/>
      <c r="AC11" s="232"/>
      <c r="AD11" s="164"/>
    </row>
    <row r="12" ht="15">
      <c r="A12" s="117"/>
      <c r="B12" s="117"/>
      <c r="C12" s="117"/>
      <c r="D12" s="164">
        <v>2017</v>
      </c>
      <c r="E12" s="164">
        <v>2018</v>
      </c>
      <c r="F12" s="164">
        <v>2019</v>
      </c>
      <c r="G12" s="164">
        <v>2020</v>
      </c>
      <c r="H12" s="164">
        <v>2021</v>
      </c>
      <c r="I12" s="164">
        <v>2022</v>
      </c>
      <c r="J12" s="164">
        <v>2023</v>
      </c>
      <c r="K12" s="164">
        <v>2024</v>
      </c>
      <c r="L12" s="164">
        <v>2025</v>
      </c>
      <c r="M12" s="164">
        <v>2017</v>
      </c>
      <c r="N12" s="164">
        <v>2018</v>
      </c>
      <c r="O12" s="164">
        <v>2019</v>
      </c>
      <c r="P12" s="164">
        <v>2020</v>
      </c>
      <c r="Q12" s="164">
        <v>2021</v>
      </c>
      <c r="R12" s="164">
        <v>2022</v>
      </c>
      <c r="S12" s="164">
        <v>2023</v>
      </c>
      <c r="T12" s="164">
        <v>2024</v>
      </c>
      <c r="U12" s="164">
        <v>2025</v>
      </c>
      <c r="V12" s="164">
        <v>2017</v>
      </c>
      <c r="W12" s="164">
        <v>2018</v>
      </c>
      <c r="X12" s="164">
        <v>2019</v>
      </c>
      <c r="Y12" s="164">
        <v>2020</v>
      </c>
      <c r="Z12" s="164">
        <v>2021</v>
      </c>
      <c r="AA12" s="164">
        <v>2022</v>
      </c>
      <c r="AB12" s="164">
        <v>2023</v>
      </c>
      <c r="AC12" s="164">
        <v>2024</v>
      </c>
      <c r="AD12" s="164">
        <v>2025</v>
      </c>
    </row>
    <row r="13" ht="30" customHeight="1">
      <c r="A13" s="117">
        <v>1</v>
      </c>
      <c r="B13" s="233" t="s">
        <v>188</v>
      </c>
      <c r="C13" s="164" t="s">
        <v>189</v>
      </c>
      <c r="D13" s="164">
        <v>4</v>
      </c>
      <c r="E13" s="164">
        <v>2</v>
      </c>
      <c r="F13" s="164">
        <v>4</v>
      </c>
      <c r="G13" s="164"/>
      <c r="H13" s="164"/>
      <c r="I13" s="164">
        <v>4</v>
      </c>
      <c r="J13" s="164">
        <v>4</v>
      </c>
      <c r="K13" s="164">
        <v>4</v>
      </c>
      <c r="L13" s="164">
        <v>4</v>
      </c>
      <c r="M13" s="164">
        <v>3973</v>
      </c>
      <c r="N13" s="164">
        <v>7946</v>
      </c>
      <c r="O13" s="164">
        <v>5286.7700000000004</v>
      </c>
      <c r="P13" s="164"/>
      <c r="Q13" s="164"/>
      <c r="R13" s="164">
        <f>AA13/I13</f>
        <v>1443.55</v>
      </c>
      <c r="S13" s="164">
        <f>AB13/J13</f>
        <v>1443.55</v>
      </c>
      <c r="T13" s="164">
        <f>AC13/K13</f>
        <v>1114.55</v>
      </c>
      <c r="U13" s="164">
        <f>AD13/L13</f>
        <v>1573.6500000000001</v>
      </c>
      <c r="V13" s="234">
        <v>15892</v>
      </c>
      <c r="W13" s="234">
        <v>15892</v>
      </c>
      <c r="X13" s="234">
        <v>21147.09</v>
      </c>
      <c r="Y13" s="234"/>
      <c r="Z13" s="234"/>
      <c r="AA13" s="218">
        <v>5774.1999999999998</v>
      </c>
      <c r="AB13" s="218">
        <v>5774.1999999999998</v>
      </c>
      <c r="AC13" s="218">
        <v>4458.1999999999998</v>
      </c>
      <c r="AD13" s="218">
        <v>6294.6000000000004</v>
      </c>
    </row>
    <row r="14" ht="77.400000000000006" customHeight="1">
      <c r="A14" s="117">
        <v>2</v>
      </c>
      <c r="B14" s="233" t="s">
        <v>190</v>
      </c>
      <c r="C14" s="164" t="s">
        <v>189</v>
      </c>
      <c r="D14" s="164">
        <v>38</v>
      </c>
      <c r="E14" s="235">
        <v>38</v>
      </c>
      <c r="F14" s="235">
        <v>38</v>
      </c>
      <c r="G14" s="235">
        <v>59</v>
      </c>
      <c r="H14" s="235">
        <v>39</v>
      </c>
      <c r="I14" s="235"/>
      <c r="J14" s="235"/>
      <c r="K14" s="235"/>
      <c r="L14" s="235"/>
      <c r="M14" s="235">
        <v>840.97000000000003</v>
      </c>
      <c r="N14" s="236">
        <v>735.23699999999997</v>
      </c>
      <c r="O14" s="235">
        <v>967.91999999999996</v>
      </c>
      <c r="P14" s="235">
        <v>1060.3199999999999</v>
      </c>
      <c r="Q14" s="236">
        <v>959.17999999999995</v>
      </c>
      <c r="R14" s="235"/>
      <c r="S14" s="235"/>
      <c r="T14" s="235"/>
      <c r="U14" s="235"/>
      <c r="V14" s="237">
        <v>31957</v>
      </c>
      <c r="W14" s="237">
        <v>27939</v>
      </c>
      <c r="X14" s="237">
        <v>36781.120000000003</v>
      </c>
      <c r="Y14" s="237">
        <v>62559.059999999998</v>
      </c>
      <c r="Z14" s="237">
        <v>37408.120000000003</v>
      </c>
      <c r="AA14" s="237"/>
      <c r="AB14" s="237"/>
      <c r="AC14" s="237"/>
      <c r="AD14" s="237"/>
    </row>
    <row r="15" ht="36">
      <c r="A15" s="117">
        <v>3</v>
      </c>
      <c r="B15" s="233" t="s">
        <v>191</v>
      </c>
      <c r="C15" s="164" t="s">
        <v>189</v>
      </c>
      <c r="D15" s="164"/>
      <c r="E15" s="235">
        <v>10</v>
      </c>
      <c r="F15" s="235">
        <v>10</v>
      </c>
      <c r="G15" s="235">
        <v>2</v>
      </c>
      <c r="H15" s="235"/>
      <c r="I15" s="235"/>
      <c r="J15" s="235"/>
      <c r="K15" s="235"/>
      <c r="L15" s="235"/>
      <c r="M15" s="235"/>
      <c r="N15" s="235">
        <v>401.80000000000001</v>
      </c>
      <c r="O15" s="235">
        <v>903.51999999999998</v>
      </c>
      <c r="P15" s="235">
        <v>903.55999999999995</v>
      </c>
      <c r="Q15" s="235"/>
      <c r="R15" s="235"/>
      <c r="S15" s="235"/>
      <c r="T15" s="235"/>
      <c r="U15" s="235"/>
      <c r="V15" s="237"/>
      <c r="W15" s="237">
        <v>4018</v>
      </c>
      <c r="X15" s="237">
        <v>9487</v>
      </c>
      <c r="Y15" s="237">
        <v>1807.1099999999999</v>
      </c>
      <c r="Z15" s="237"/>
      <c r="AA15" s="237"/>
      <c r="AB15" s="237"/>
      <c r="AC15" s="237"/>
      <c r="AD15" s="237"/>
    </row>
    <row r="16" ht="48">
      <c r="A16" s="117">
        <v>4</v>
      </c>
      <c r="B16" s="233" t="s">
        <v>192</v>
      </c>
      <c r="C16" s="164" t="s">
        <v>189</v>
      </c>
      <c r="D16" s="164"/>
      <c r="E16" s="235"/>
      <c r="F16" s="235"/>
      <c r="G16" s="235"/>
      <c r="H16" s="235">
        <v>3</v>
      </c>
      <c r="I16" s="235"/>
      <c r="J16" s="235"/>
      <c r="K16" s="235"/>
      <c r="L16" s="235"/>
      <c r="M16" s="235"/>
      <c r="N16" s="235"/>
      <c r="O16" s="235"/>
      <c r="P16" s="235"/>
      <c r="Q16" s="235">
        <v>1999.71</v>
      </c>
      <c r="R16" s="235"/>
      <c r="S16" s="235"/>
      <c r="T16" s="235"/>
      <c r="U16" s="235"/>
      <c r="V16" s="237"/>
      <c r="W16" s="237"/>
      <c r="X16" s="237"/>
      <c r="Y16" s="237"/>
      <c r="Z16" s="237">
        <v>5999.1999999999998</v>
      </c>
      <c r="AA16" s="237"/>
      <c r="AB16" s="237"/>
      <c r="AC16" s="237"/>
      <c r="AD16" s="237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38">
        <f t="shared" ref="V17:AD17" si="10">SUM(V13:V16)</f>
        <v>47849</v>
      </c>
      <c r="W17" s="238">
        <f t="shared" si="10"/>
        <v>47849</v>
      </c>
      <c r="X17" s="238">
        <f t="shared" si="10"/>
        <v>67415.210000000006</v>
      </c>
      <c r="Y17" s="238">
        <f t="shared" si="10"/>
        <v>64366.169999999998</v>
      </c>
      <c r="Z17" s="238">
        <f t="shared" si="10"/>
        <v>43407.32</v>
      </c>
      <c r="AA17" s="238">
        <f t="shared" si="10"/>
        <v>5774.1999999999998</v>
      </c>
      <c r="AB17" s="238">
        <f t="shared" si="10"/>
        <v>5774.1999999999998</v>
      </c>
      <c r="AC17" s="238">
        <f t="shared" si="10"/>
        <v>4458.1999999999998</v>
      </c>
      <c r="AD17" s="238">
        <f t="shared" si="10"/>
        <v>6294.6000000000004</v>
      </c>
    </row>
  </sheetData>
  <mergeCells count="11">
    <mergeCell ref="Y2:AC4"/>
    <mergeCell ref="Y6:AC6"/>
    <mergeCell ref="A7:AD7"/>
    <mergeCell ref="A8:AD8"/>
    <mergeCell ref="A9:AD9"/>
    <mergeCell ref="A10:A12"/>
    <mergeCell ref="B10:B12"/>
    <mergeCell ref="C10:C12"/>
    <mergeCell ref="D10:L11"/>
    <mergeCell ref="M10:U11"/>
    <mergeCell ref="V10:AD11"/>
  </mergeCells>
  <printOptions headings="0" gridLines="0"/>
  <pageMargins left="0.69999999999999996" right="0.69999999999999996" top="0.75" bottom="0.75" header="0.29999999999999999" footer="0.29999999999999999"/>
  <pageSetup paperSize="9" scale="64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2006-09-28T05:33:49Z</dcterms:created>
  <dcterms:modified xsi:type="dcterms:W3CDTF">2023-03-28T08:08:23Z</dcterms:modified>
</cp:coreProperties>
</file>