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L15" i="1"/>
  <c r="K15" i="1"/>
  <c r="I15" i="1"/>
  <c r="K14" i="1"/>
  <c r="I14" i="1"/>
  <c r="I12" i="1"/>
  <c r="N11" i="1"/>
  <c r="L11" i="1"/>
  <c r="Q10" i="1"/>
  <c r="O10" i="1"/>
  <c r="S9" i="1"/>
  <c r="K9" i="1"/>
  <c r="X8" i="1"/>
  <c r="V8" i="1"/>
  <c r="T8" i="1"/>
  <c r="P8" i="1"/>
  <c r="N8" i="1"/>
</calcChain>
</file>

<file path=xl/sharedStrings.xml><?xml version="1.0" encoding="utf-8"?>
<sst xmlns="http://schemas.openxmlformats.org/spreadsheetml/2006/main" count="140" uniqueCount="104">
  <si>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</si>
  <si>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№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</si>
  <si>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</si>
  <si>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</si>
  <si>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</si>
  <si>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</si>
  <si>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программы- 2016 год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</si>
  <si>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</si>
  <si>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</si>
  <si>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</si>
  <si>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</si>
  <si>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</si>
  <si>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</si>
  <si>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</si>
  <si>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</si>
  <si>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Численность населения, проживающего в аварийных домах, чел.</t>
  </si>
  <si>
    <t>Единовременное обследование (учет)</t>
  </si>
  <si>
    <t>показатель введен с 2019 года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</si>
  <si>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</si>
  <si>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1.1.</t>
  </si>
  <si>
    <t>Задача 1. Расселение аварийного жилищного фонда</t>
  </si>
  <si>
    <t>Показатель 1. Количество расселенных аварийных многоквартирных домов, шт. &lt;4&gt;</t>
  </si>
  <si>
    <t>в том числе за счет средств бюджета муниципального образования «Город Томск», шт.</t>
  </si>
  <si>
    <t>1&lt;1&gt;</t>
  </si>
  <si>
    <t>2 &lt;2&gt;</t>
  </si>
  <si>
    <t>3 &lt;3&gt;</t>
  </si>
  <si>
    <t>1 &lt;3&gt;</t>
  </si>
  <si>
    <t>0 &lt;3&gt;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</si>
  <si>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</si>
  <si>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</si>
  <si>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в том числе за счет средств бюджета муниципального образования «Город Томск», %</t>
  </si>
  <si>
    <t>1.1.1.</t>
  </si>
  <si>
    <t>Подпрограмма «Расселение аварийного жилья»  на 2017 - 2025 годы</t>
  </si>
  <si>
    <t>1.2.</t>
  </si>
  <si>
    <t>Задача 2. Решение проблемы дефицита маневренного жилищного фонда муниципального образования «Город Томск»</t>
  </si>
  <si>
    <t>Показатель 1. Дефицит маневренного жилищного фонда в Городе Томске, кв. м</t>
  </si>
  <si>
    <t>1.2.1.</t>
  </si>
  <si>
    <t>Подпрограмма «Создание маневренного жилищного фонда»  на 2017 - 2025 годы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</si>
  <si>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</si>
  <si>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</si>
  <si>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домов;
в 2024 году рамках подпрограммы «Расселение аварийного жилья» на 2017 - 2025 годы планируется расселить 1 многоквартирный дом, признанный аварийными;
в 2025 году рамках подпрограммы «Расселение аварийного жилья» на 2017 - 2025 годы планируется расселить 1 многоквартирный дом, признанный аварийными.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</si>
  <si>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</si>
  <si>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 xml:space="preserve">- Показатель цели 2 рассчитывался следующим образом: 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</si>
  <si>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</si>
  <si>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</si>
  <si>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</si>
  <si>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</si>
  <si>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</si>
  <si>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</si>
  <si>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</si>
  <si>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</si>
  <si>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>на 2023 год: площадь жилых помещений в аварийных домах – 203,27  тыс. кв.м. и общая площадь жилищного фонда -15 169,70 тыс. кв.м. (прогнозные значения, которые планируется достичь к концу 2023 года);</t>
  </si>
  <si>
    <t>на 2024 год: площадь жилых помещений в аварийных домах –200,57   тыс. кв.м. и общая площадь жилищного фонда -15 408,7 тыс. кв.м. (прогнозные значения, которые планируется достичь к концу 2024 года);</t>
  </si>
  <si>
    <t>на 2025 год: площадь жилых помещений в аварийных домах – 217,57 тыс. кв.м. и общая площадь жилищного фонда -15 752,80 тыс. кв.м. (прогнозные значения, которые планируется достичь к концу 2025 года);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</si>
  <si>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</si>
  <si>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</si>
  <si>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</si>
  <si>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</si>
  <si>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</si>
  <si>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</si>
  <si>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</si>
  <si>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>на 2023 год общая площадь –8378  кв.м., в нормативном состоянии –  3979,8 кв.м. (при условии, что в 2023 году будут проведены работы по ремонту жилых помещений маневренного жилищного фонда).</t>
  </si>
  <si>
    <t>на 2024 год общая площадь –8401,7  кв.м., в нормативном состоянии –  4003,5 кв.м. (при условии, что в 2023 году будут проведены работы по ремонту жилых помещений маневренного жилищного фонда).</t>
  </si>
  <si>
    <t>на 2025 год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</si>
  <si>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</si>
  <si>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</si>
  <si>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</si>
  <si>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</si>
  <si>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</si>
  <si>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</si>
  <si>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</si>
  <si>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</si>
  <si>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</si>
  <si>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</si>
  <si>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</si>
  <si>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В столбце «в соответствии с утвержденным финансированием» 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</si>
  <si>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</si>
  <si>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</si>
  <si>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</si>
  <si>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</si>
  <si>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</si>
  <si>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</si>
  <si>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</si>
  <si>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</si>
  <si>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</si>
  <si>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</si>
  <si>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</si>
  <si>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</si>
  <si>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</si>
  <si>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</si>
  <si>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</si>
  <si>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</si>
  <si>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</si>
  <si>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</si>
  <si>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</si>
  <si>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</si>
  <si>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</si>
  <si>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</si>
  <si>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</si>
  <si>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</si>
  <si>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</si>
  <si>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</si>
  <si>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Приложение 1 к муниципальной программе «Расселение аварийного жилья и создание маневренного жилищного фонда» на 2017 - 2025 годы</t>
  </si>
  <si>
    <t>Приложение 2 к постановлению администрации Города Томска от 28.08.2023 №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</si>
</sst>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0.0"/>
    <numFmt numFmtId="166" formatCode="#,##0.0"/>
    <numFmt numFmtId="167" formatCode="#,##0.00_р_.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sz val="10"/>
      <name val="Helv"/>
    </font>
    <font>
      <b/>
      <sz val="8"/>
      <name val="Helv"/>
    </font>
    <font>
      <b/>
      <sz val="8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/>
    <xf numFmtId="16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/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shrinkToFit="1"/>
    </xf>
    <xf numFmtId="0" fontId="7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shrinkToFit="1"/>
    </xf>
    <xf numFmtId="0" fontId="3" fillId="2" borderId="0" xfId="0" applyFont="1" applyFill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8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tabSelected="1" view="pageBreakPreview" zoomScaleNormal="100" zoomScaleSheetLayoutView="100" workbookViewId="0">
      <selection sqref="A1:X1"/>
    </sheetView>
  </sheetViews>
  <sheetFormatPr defaultRowHeight="14.4" x14ac:dyDescent="0.3"/>
  <cols>
    <col min="1" max="2" width="9.109375" style="2"/>
    <col min="3" max="3" width="24" style="2" customWidth="1"/>
    <col min="4" max="5" width="9.109375" style="2"/>
    <col min="6" max="6" width="15.33203125" style="2" customWidth="1"/>
    <col min="7" max="14" width="9.109375" style="2" customWidth="1"/>
    <col min="15" max="24" width="9.109375" style="2"/>
  </cols>
  <sheetData>
    <row r="1" spans="1:24" s="1" customFormat="1" ht="15" customHeight="1" x14ac:dyDescent="0.3">
      <c r="A1" s="23" t="s">
        <v>103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" customFormat="1" ht="15" customHeight="1" x14ac:dyDescent="0.3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1" customFormat="1" ht="78.75" customHeight="1" x14ac:dyDescent="0.3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" customHeight="1" x14ac:dyDescent="0.3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8" t="s">
        <v>6</v>
      </c>
      <c r="G4" s="25" t="s">
        <v>7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" customHeight="1" x14ac:dyDescent="0.3">
      <c r="A5" s="25"/>
      <c r="B5" s="25"/>
      <c r="C5" s="25"/>
      <c r="D5" s="25"/>
      <c r="E5" s="25"/>
      <c r="F5" s="28"/>
      <c r="G5" s="25">
        <v>2017</v>
      </c>
      <c r="H5" s="25"/>
      <c r="I5" s="25">
        <v>2018</v>
      </c>
      <c r="J5" s="25"/>
      <c r="K5" s="25">
        <v>2019</v>
      </c>
      <c r="L5" s="25"/>
      <c r="M5" s="25">
        <v>2020</v>
      </c>
      <c r="N5" s="25"/>
      <c r="O5" s="25">
        <v>2021</v>
      </c>
      <c r="P5" s="25"/>
      <c r="Q5" s="25">
        <v>2022</v>
      </c>
      <c r="R5" s="25"/>
      <c r="S5" s="25">
        <v>2023</v>
      </c>
      <c r="T5" s="25"/>
      <c r="U5" s="25">
        <v>2024</v>
      </c>
      <c r="V5" s="25"/>
      <c r="W5" s="25">
        <v>2025</v>
      </c>
      <c r="X5" s="25"/>
    </row>
    <row r="6" spans="1:24" ht="54" customHeight="1" x14ac:dyDescent="0.3">
      <c r="A6" s="25"/>
      <c r="B6" s="25"/>
      <c r="C6" s="25"/>
      <c r="D6" s="25"/>
      <c r="E6" s="25"/>
      <c r="F6" s="28"/>
      <c r="G6" s="20" t="s">
        <v>8</v>
      </c>
      <c r="H6" s="20" t="s">
        <v>9</v>
      </c>
      <c r="I6" s="20" t="s">
        <v>8</v>
      </c>
      <c r="J6" s="20" t="s">
        <v>9</v>
      </c>
      <c r="K6" s="20" t="s">
        <v>8</v>
      </c>
      <c r="L6" s="20" t="s">
        <v>9</v>
      </c>
      <c r="M6" s="20" t="s">
        <v>8</v>
      </c>
      <c r="N6" s="20" t="s">
        <v>9</v>
      </c>
      <c r="O6" s="20" t="s">
        <v>8</v>
      </c>
      <c r="P6" s="20" t="s">
        <v>9</v>
      </c>
      <c r="Q6" s="20" t="s">
        <v>8</v>
      </c>
      <c r="R6" s="20" t="s">
        <v>9</v>
      </c>
      <c r="S6" s="20" t="s">
        <v>8</v>
      </c>
      <c r="T6" s="20" t="s">
        <v>9</v>
      </c>
      <c r="U6" s="20" t="s">
        <v>8</v>
      </c>
      <c r="V6" s="20" t="s">
        <v>9</v>
      </c>
      <c r="W6" s="20" t="s">
        <v>8</v>
      </c>
      <c r="X6" s="20" t="s">
        <v>9</v>
      </c>
    </row>
    <row r="7" spans="1:24" ht="15" customHeight="1" x14ac:dyDescent="0.3">
      <c r="A7" s="3">
        <v>1</v>
      </c>
      <c r="B7" s="3">
        <v>2</v>
      </c>
      <c r="C7" s="3">
        <v>3</v>
      </c>
      <c r="D7" s="4"/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</row>
    <row r="8" spans="1:24" ht="78.75" customHeight="1" x14ac:dyDescent="0.3">
      <c r="A8" s="26">
        <v>1</v>
      </c>
      <c r="B8" s="26" t="s">
        <v>10</v>
      </c>
      <c r="C8" s="6" t="s">
        <v>11</v>
      </c>
      <c r="D8" s="3" t="s">
        <v>12</v>
      </c>
      <c r="E8" s="3" t="s">
        <v>13</v>
      </c>
      <c r="F8" s="3">
        <v>22.35</v>
      </c>
      <c r="G8" s="3">
        <v>23.5</v>
      </c>
      <c r="H8" s="3">
        <v>23.5</v>
      </c>
      <c r="I8" s="3">
        <v>23.7</v>
      </c>
      <c r="J8" s="3">
        <v>23.7</v>
      </c>
      <c r="K8" s="3">
        <v>23.8</v>
      </c>
      <c r="L8" s="3">
        <v>23.8</v>
      </c>
      <c r="M8" s="3">
        <v>24.2</v>
      </c>
      <c r="N8" s="3">
        <f>23.9+0.3</f>
        <v>24.2</v>
      </c>
      <c r="O8" s="3">
        <v>24.6</v>
      </c>
      <c r="P8" s="7">
        <f>24.2+0.2</f>
        <v>24.4</v>
      </c>
      <c r="Q8" s="3">
        <v>25.5</v>
      </c>
      <c r="R8" s="5">
        <v>25.1</v>
      </c>
      <c r="S8" s="3">
        <v>25.9</v>
      </c>
      <c r="T8" s="7">
        <f>24.7+0.2</f>
        <v>24.9</v>
      </c>
      <c r="U8" s="3">
        <v>26.2</v>
      </c>
      <c r="V8" s="7">
        <f>24.9+0.3</f>
        <v>25.2</v>
      </c>
      <c r="W8" s="7">
        <v>26.6</v>
      </c>
      <c r="X8" s="7">
        <f>25.2+0.2</f>
        <v>25.4</v>
      </c>
    </row>
    <row r="9" spans="1:24" ht="61.2" x14ac:dyDescent="0.3">
      <c r="A9" s="26"/>
      <c r="B9" s="26"/>
      <c r="C9" s="6" t="s">
        <v>14</v>
      </c>
      <c r="D9" s="3" t="s">
        <v>12</v>
      </c>
      <c r="E9" s="3" t="s">
        <v>13</v>
      </c>
      <c r="F9" s="3">
        <v>1.2</v>
      </c>
      <c r="G9" s="3">
        <v>1.23</v>
      </c>
      <c r="H9" s="3">
        <v>1.28</v>
      </c>
      <c r="I9" s="3">
        <v>1.4</v>
      </c>
      <c r="J9" s="3">
        <v>1.4</v>
      </c>
      <c r="K9" s="8">
        <f>174.2*100/14227.3</f>
        <v>1.2244065985816002</v>
      </c>
      <c r="L9" s="8">
        <v>1.4</v>
      </c>
      <c r="M9" s="8">
        <v>1.1000000000000001</v>
      </c>
      <c r="N9" s="8">
        <v>1.5</v>
      </c>
      <c r="O9" s="9">
        <v>1.3</v>
      </c>
      <c r="P9" s="8">
        <v>1.5</v>
      </c>
      <c r="Q9" s="9">
        <v>1.2</v>
      </c>
      <c r="R9" s="21">
        <v>1.62</v>
      </c>
      <c r="S9" s="9">
        <f>156*100/15597.3</f>
        <v>1.0001731068838837</v>
      </c>
      <c r="T9" s="8">
        <v>1.3</v>
      </c>
      <c r="U9" s="9">
        <v>0.8</v>
      </c>
      <c r="V9" s="8">
        <v>1.3</v>
      </c>
      <c r="W9" s="10">
        <v>0.9</v>
      </c>
      <c r="X9" s="8">
        <v>1.4</v>
      </c>
    </row>
    <row r="10" spans="1:24" ht="61.2" x14ac:dyDescent="0.3">
      <c r="A10" s="26"/>
      <c r="B10" s="26"/>
      <c r="C10" s="11" t="s">
        <v>15</v>
      </c>
      <c r="D10" s="3" t="s">
        <v>16</v>
      </c>
      <c r="E10" s="3" t="s">
        <v>13</v>
      </c>
      <c r="F10" s="26" t="s">
        <v>17</v>
      </c>
      <c r="G10" s="27"/>
      <c r="H10" s="27"/>
      <c r="I10" s="27"/>
      <c r="J10" s="27"/>
      <c r="K10" s="12">
        <v>9693</v>
      </c>
      <c r="L10" s="12">
        <v>12834</v>
      </c>
      <c r="M10" s="12">
        <v>9333</v>
      </c>
      <c r="N10" s="12">
        <v>12190</v>
      </c>
      <c r="O10" s="13">
        <f>9333-70</f>
        <v>9263</v>
      </c>
      <c r="P10" s="12">
        <v>10882</v>
      </c>
      <c r="Q10" s="13">
        <f>9263-367</f>
        <v>8896</v>
      </c>
      <c r="R10" s="22">
        <v>11635</v>
      </c>
      <c r="S10" s="13">
        <v>8529</v>
      </c>
      <c r="T10" s="12">
        <v>8649</v>
      </c>
      <c r="U10" s="13">
        <v>8622</v>
      </c>
      <c r="V10" s="12">
        <v>9349</v>
      </c>
      <c r="W10" s="13">
        <v>8513</v>
      </c>
      <c r="X10" s="12">
        <v>10049</v>
      </c>
    </row>
    <row r="11" spans="1:24" ht="61.2" x14ac:dyDescent="0.3">
      <c r="A11" s="26"/>
      <c r="B11" s="26"/>
      <c r="C11" s="6" t="s">
        <v>18</v>
      </c>
      <c r="D11" s="3" t="s">
        <v>16</v>
      </c>
      <c r="E11" s="3" t="s">
        <v>13</v>
      </c>
      <c r="F11" s="3">
        <v>54.3</v>
      </c>
      <c r="G11" s="3">
        <v>100</v>
      </c>
      <c r="H11" s="3">
        <v>57.11</v>
      </c>
      <c r="I11" s="3">
        <v>100</v>
      </c>
      <c r="J11" s="14">
        <v>64.099999999999994</v>
      </c>
      <c r="K11" s="3">
        <v>100</v>
      </c>
      <c r="L11" s="15">
        <f>4318.5*100/6921.7</f>
        <v>62.390742158718233</v>
      </c>
      <c r="M11" s="3">
        <v>100</v>
      </c>
      <c r="N11" s="15">
        <f>4032*100/7461.8</f>
        <v>54.035219384062827</v>
      </c>
      <c r="O11" s="3">
        <v>100</v>
      </c>
      <c r="P11" s="15">
        <v>53.2</v>
      </c>
      <c r="Q11" s="3">
        <v>100</v>
      </c>
      <c r="R11" s="15">
        <v>49</v>
      </c>
      <c r="S11" s="3">
        <v>100</v>
      </c>
      <c r="T11" s="15">
        <v>51.5</v>
      </c>
      <c r="U11" s="3">
        <v>100</v>
      </c>
      <c r="V11" s="15">
        <v>53.1</v>
      </c>
      <c r="W11" s="3">
        <v>100</v>
      </c>
      <c r="X11" s="15">
        <v>53.1</v>
      </c>
    </row>
    <row r="12" spans="1:24" ht="45" customHeight="1" x14ac:dyDescent="0.3">
      <c r="A12" s="32" t="s">
        <v>19</v>
      </c>
      <c r="B12" s="26" t="s">
        <v>20</v>
      </c>
      <c r="C12" s="6" t="s">
        <v>21</v>
      </c>
      <c r="D12" s="3" t="s">
        <v>16</v>
      </c>
      <c r="E12" s="26" t="s">
        <v>13</v>
      </c>
      <c r="F12" s="3">
        <v>3</v>
      </c>
      <c r="G12" s="3">
        <v>56</v>
      </c>
      <c r="H12" s="3">
        <v>2</v>
      </c>
      <c r="I12" s="3">
        <f>25+1</f>
        <v>26</v>
      </c>
      <c r="J12" s="3">
        <v>7</v>
      </c>
      <c r="K12" s="3">
        <v>150</v>
      </c>
      <c r="L12" s="3">
        <v>51</v>
      </c>
      <c r="M12" s="3">
        <v>63</v>
      </c>
      <c r="N12" s="3">
        <v>36</v>
      </c>
      <c r="O12" s="3">
        <v>42</v>
      </c>
      <c r="P12" s="3">
        <v>10</v>
      </c>
      <c r="Q12" s="3">
        <v>152</v>
      </c>
      <c r="R12" s="3">
        <v>67</v>
      </c>
      <c r="S12" s="3">
        <v>141</v>
      </c>
      <c r="T12" s="3">
        <v>115</v>
      </c>
      <c r="U12" s="3">
        <v>101</v>
      </c>
      <c r="V12" s="3">
        <v>78</v>
      </c>
      <c r="W12" s="3">
        <v>29</v>
      </c>
      <c r="X12" s="3">
        <v>0</v>
      </c>
    </row>
    <row r="13" spans="1:24" ht="40.799999999999997" x14ac:dyDescent="0.3">
      <c r="A13" s="32"/>
      <c r="B13" s="26"/>
      <c r="C13" s="6" t="s">
        <v>22</v>
      </c>
      <c r="D13" s="3" t="s">
        <v>16</v>
      </c>
      <c r="E13" s="26"/>
      <c r="F13" s="3">
        <v>3</v>
      </c>
      <c r="G13" s="3">
        <v>33</v>
      </c>
      <c r="H13" s="3" t="s">
        <v>23</v>
      </c>
      <c r="I13" s="3">
        <v>25</v>
      </c>
      <c r="J13" s="3" t="s">
        <v>24</v>
      </c>
      <c r="K13" s="3">
        <v>44</v>
      </c>
      <c r="L13" s="3" t="s">
        <v>25</v>
      </c>
      <c r="M13" s="3">
        <v>6</v>
      </c>
      <c r="N13" s="3" t="s">
        <v>26</v>
      </c>
      <c r="O13" s="3">
        <v>9</v>
      </c>
      <c r="P13" s="3" t="s">
        <v>27</v>
      </c>
      <c r="Q13" s="3">
        <v>7</v>
      </c>
      <c r="R13" s="3" t="s">
        <v>27</v>
      </c>
      <c r="S13" s="3">
        <v>26</v>
      </c>
      <c r="T13" s="3" t="s">
        <v>27</v>
      </c>
      <c r="U13" s="3">
        <v>24</v>
      </c>
      <c r="V13" s="3" t="s">
        <v>27</v>
      </c>
      <c r="W13" s="3">
        <v>29</v>
      </c>
      <c r="X13" s="3" t="s">
        <v>27</v>
      </c>
    </row>
    <row r="14" spans="1:24" ht="45" customHeight="1" x14ac:dyDescent="0.3">
      <c r="A14" s="32"/>
      <c r="B14" s="26"/>
      <c r="C14" s="6" t="s">
        <v>28</v>
      </c>
      <c r="D14" s="3" t="s">
        <v>29</v>
      </c>
      <c r="E14" s="26" t="s">
        <v>13</v>
      </c>
      <c r="F14" s="3">
        <v>0.64</v>
      </c>
      <c r="G14" s="3">
        <v>12.15</v>
      </c>
      <c r="H14" s="3">
        <v>0.43</v>
      </c>
      <c r="I14" s="3">
        <f>26*100/520</f>
        <v>5</v>
      </c>
      <c r="J14" s="15">
        <v>1.3</v>
      </c>
      <c r="K14" s="15">
        <f>150*100/527</f>
        <v>28.462998102466795</v>
      </c>
      <c r="L14" s="15">
        <v>8.9</v>
      </c>
      <c r="M14" s="15">
        <v>11.1</v>
      </c>
      <c r="N14" s="15">
        <v>6.6</v>
      </c>
      <c r="O14" s="15">
        <v>7.5</v>
      </c>
      <c r="P14" s="15">
        <v>1.6</v>
      </c>
      <c r="Q14" s="15">
        <v>28.200371057513916</v>
      </c>
      <c r="R14" s="15">
        <v>10.7</v>
      </c>
      <c r="S14" s="15">
        <v>31.5</v>
      </c>
      <c r="T14" s="15">
        <v>20.6</v>
      </c>
      <c r="U14" s="15">
        <v>25.4</v>
      </c>
      <c r="V14" s="15">
        <v>14.7</v>
      </c>
      <c r="W14" s="15">
        <v>6.9</v>
      </c>
      <c r="X14" s="3">
        <v>0</v>
      </c>
    </row>
    <row r="15" spans="1:24" ht="30.6" x14ac:dyDescent="0.3">
      <c r="A15" s="32"/>
      <c r="B15" s="26"/>
      <c r="C15" s="6" t="s">
        <v>30</v>
      </c>
      <c r="D15" s="3" t="s">
        <v>29</v>
      </c>
      <c r="E15" s="26"/>
      <c r="F15" s="3">
        <v>0.64</v>
      </c>
      <c r="G15" s="3">
        <v>7.16</v>
      </c>
      <c r="H15" s="3">
        <v>0.22</v>
      </c>
      <c r="I15" s="15">
        <f>25*100/520</f>
        <v>4.8076923076923075</v>
      </c>
      <c r="J15" s="15">
        <v>0.4</v>
      </c>
      <c r="K15" s="15">
        <f>44*100/527</f>
        <v>8.3491461100569264</v>
      </c>
      <c r="L15" s="16">
        <f>3*100/574</f>
        <v>0.52264808362369342</v>
      </c>
      <c r="M15" s="15">
        <v>1.8</v>
      </c>
      <c r="N15" s="15">
        <v>0.2</v>
      </c>
      <c r="O15" s="15">
        <v>1.6</v>
      </c>
      <c r="P15" s="15">
        <v>0</v>
      </c>
      <c r="Q15" s="15">
        <v>1.3</v>
      </c>
      <c r="R15" s="15">
        <v>0</v>
      </c>
      <c r="S15" s="15">
        <v>5.8</v>
      </c>
      <c r="T15" s="3">
        <v>0</v>
      </c>
      <c r="U15" s="16">
        <v>6</v>
      </c>
      <c r="V15" s="3">
        <v>0</v>
      </c>
      <c r="W15" s="15">
        <v>6.9</v>
      </c>
      <c r="X15" s="3">
        <v>0</v>
      </c>
    </row>
    <row r="16" spans="1:24" ht="15" customHeight="1" x14ac:dyDescent="0.3">
      <c r="A16" s="17" t="s">
        <v>31</v>
      </c>
      <c r="B16" s="34" t="s">
        <v>32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22.4" x14ac:dyDescent="0.3">
      <c r="A17" s="18" t="s">
        <v>33</v>
      </c>
      <c r="B17" s="6" t="s">
        <v>34</v>
      </c>
      <c r="C17" s="6" t="s">
        <v>35</v>
      </c>
      <c r="D17" s="3" t="s">
        <v>16</v>
      </c>
      <c r="E17" s="3" t="s">
        <v>13</v>
      </c>
      <c r="F17" s="3">
        <v>3403.5</v>
      </c>
      <c r="G17" s="3">
        <v>1606.8</v>
      </c>
      <c r="H17" s="3">
        <v>2837.7</v>
      </c>
      <c r="I17" s="3">
        <v>371.8</v>
      </c>
      <c r="J17" s="19">
        <v>1675.6</v>
      </c>
      <c r="K17" s="8">
        <v>371.8</v>
      </c>
      <c r="L17" s="19">
        <v>2254.4</v>
      </c>
      <c r="M17" s="8">
        <v>371.8</v>
      </c>
      <c r="N17" s="19">
        <v>2439.1</v>
      </c>
      <c r="O17" s="8">
        <v>371.8</v>
      </c>
      <c r="P17" s="8">
        <v>2152.1</v>
      </c>
      <c r="Q17" s="8">
        <v>371.8</v>
      </c>
      <c r="R17" s="8">
        <v>2595.6999999999998</v>
      </c>
      <c r="S17" s="8">
        <v>371.8</v>
      </c>
      <c r="T17" s="8">
        <v>2356.9</v>
      </c>
      <c r="U17" s="8">
        <v>371.8</v>
      </c>
      <c r="V17" s="8">
        <v>2208.9</v>
      </c>
      <c r="W17" s="8">
        <v>371.8</v>
      </c>
      <c r="X17" s="8">
        <f>V17</f>
        <v>2208.9</v>
      </c>
    </row>
    <row r="18" spans="1:24" ht="15" customHeight="1" x14ac:dyDescent="0.3">
      <c r="A18" s="17" t="s">
        <v>36</v>
      </c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27.75" customHeight="1" x14ac:dyDescent="0.3">
      <c r="A19" s="35" t="s">
        <v>38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30.75" customHeight="1" x14ac:dyDescent="0.3">
      <c r="A20" s="29" t="s">
        <v>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2" customHeight="1" x14ac:dyDescent="0.3">
      <c r="A21" s="29" t="s">
        <v>40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21.75" customHeight="1" x14ac:dyDescent="0.3">
      <c r="A22" s="33" t="s">
        <v>41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5" customHeight="1" x14ac:dyDescent="0.3">
      <c r="A23" s="43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44.25" customHeight="1" x14ac:dyDescent="0.3">
      <c r="A24" s="29" t="s">
        <v>43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 x14ac:dyDescent="0.3">
      <c r="A25" s="38" t="s">
        <v>44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9.25" customHeight="1" x14ac:dyDescent="0.3">
      <c r="A26" s="38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21.75" customHeight="1" x14ac:dyDescent="0.3">
      <c r="A27" s="39" t="s">
        <v>46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5" customHeight="1" x14ac:dyDescent="0.3">
      <c r="A28" s="41" t="s">
        <v>47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" customHeight="1" x14ac:dyDescent="0.3">
      <c r="A29" s="41" t="s">
        <v>48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5" customHeight="1" x14ac:dyDescent="0.3">
      <c r="A30" s="41" t="s">
        <v>49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5" customHeight="1" x14ac:dyDescent="0.3">
      <c r="A31" s="41" t="s">
        <v>50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5" customHeight="1" x14ac:dyDescent="0.3">
      <c r="A32" s="41" t="s">
        <v>51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5" customHeight="1" x14ac:dyDescent="0.3">
      <c r="A33" s="41" t="s">
        <v>52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5" customHeight="1" x14ac:dyDescent="0.3">
      <c r="A34" s="41" t="s">
        <v>53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36.75" customHeight="1" x14ac:dyDescent="0.3">
      <c r="A35" s="41" t="s">
        <v>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30" customHeight="1" x14ac:dyDescent="0.3">
      <c r="A36" s="41" t="s">
        <v>55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51" customHeight="1" x14ac:dyDescent="0.3">
      <c r="A37" s="38" t="s">
        <v>56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42" customHeight="1" x14ac:dyDescent="0.3">
      <c r="A38" s="41" t="s">
        <v>57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5" customHeight="1" x14ac:dyDescent="0.3">
      <c r="A39" s="39" t="s">
        <v>58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15" customHeight="1" x14ac:dyDescent="0.3">
      <c r="A40" s="39" t="s">
        <v>59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5" customHeight="1" x14ac:dyDescent="0.3">
      <c r="A41" s="39" t="s">
        <v>60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5" customHeight="1" x14ac:dyDescent="0.3">
      <c r="A42" s="39" t="s">
        <v>61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30" customHeight="1" x14ac:dyDescent="0.3">
      <c r="A43" s="39" t="s">
        <v>62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50.25" customHeight="1" x14ac:dyDescent="0.3">
      <c r="A44" s="46" t="s">
        <v>63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5" customHeight="1" x14ac:dyDescent="0.3">
      <c r="A45" s="47" t="s">
        <v>64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29.25" customHeight="1" x14ac:dyDescent="0.3">
      <c r="A46" s="50" t="s">
        <v>65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27" customHeight="1" x14ac:dyDescent="0.3">
      <c r="A47" s="46" t="s">
        <v>66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34.5" customHeight="1" x14ac:dyDescent="0.3">
      <c r="A48" s="46" t="s">
        <v>67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33" customHeight="1" x14ac:dyDescent="0.3">
      <c r="A49" s="46" t="s">
        <v>68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36.75" customHeight="1" x14ac:dyDescent="0.3">
      <c r="A50" s="46" t="s">
        <v>69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48" customHeight="1" x14ac:dyDescent="0.3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30.75" customHeight="1" x14ac:dyDescent="0.3">
      <c r="A52" s="46" t="s">
        <v>71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30.75" customHeight="1" x14ac:dyDescent="0.3">
      <c r="A53" s="46" t="s">
        <v>72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30.75" customHeight="1" x14ac:dyDescent="0.3">
      <c r="A54" s="46" t="s">
        <v>73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30.75" customHeight="1" x14ac:dyDescent="0.3">
      <c r="A55" s="46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27.75" customHeight="1" x14ac:dyDescent="0.3">
      <c r="A56" s="50" t="s">
        <v>75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41.25" customHeight="1" x14ac:dyDescent="0.3">
      <c r="A57" s="46" t="s">
        <v>76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69.75" customHeight="1" x14ac:dyDescent="0.3">
      <c r="A58" s="46" t="s">
        <v>77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71.25" customHeight="1" x14ac:dyDescent="0.3">
      <c r="A59" s="46" t="s">
        <v>78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71.25" customHeight="1" x14ac:dyDescent="0.3">
      <c r="A60" s="46" t="s">
        <v>79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71.25" customHeight="1" x14ac:dyDescent="0.3">
      <c r="A61" s="52" t="s">
        <v>80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25.5" customHeight="1" x14ac:dyDescent="0.3">
      <c r="A62" s="46" t="s">
        <v>81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25.5" customHeight="1" x14ac:dyDescent="0.3">
      <c r="A63" s="46" t="s">
        <v>82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25.5" customHeight="1" x14ac:dyDescent="0.3">
      <c r="A64" s="46" t="s">
        <v>83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25.5" customHeight="1" x14ac:dyDescent="0.3">
      <c r="A65" s="46" t="s">
        <v>84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25.5" customHeight="1" x14ac:dyDescent="0.3">
      <c r="A66" s="55" t="s">
        <v>85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25.5" customHeight="1" x14ac:dyDescent="0.3">
      <c r="A67" s="50" t="s">
        <v>86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25.5" customHeight="1" x14ac:dyDescent="0.3">
      <c r="A68" s="46" t="s">
        <v>87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ht="25.5" customHeight="1" x14ac:dyDescent="0.3">
      <c r="A69" s="46" t="s">
        <v>88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25.5" customHeight="1" x14ac:dyDescent="0.3">
      <c r="A70" s="46" t="s">
        <v>89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25.5" customHeight="1" x14ac:dyDescent="0.3">
      <c r="A71" s="46" t="s">
        <v>90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25.5" customHeight="1" x14ac:dyDescent="0.3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25.5" customHeight="1" x14ac:dyDescent="0.3">
      <c r="A73" s="46" t="s">
        <v>92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25.5" customHeight="1" x14ac:dyDescent="0.3">
      <c r="A74" s="46" t="s">
        <v>93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ht="25.5" customHeight="1" x14ac:dyDescent="0.3">
      <c r="A75" s="46" t="s">
        <v>94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ht="25.5" customHeight="1" x14ac:dyDescent="0.3">
      <c r="A76" s="46" t="s">
        <v>74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ht="25.5" customHeight="1" x14ac:dyDescent="0.3">
      <c r="A77" s="50" t="s">
        <v>75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54" customHeight="1" x14ac:dyDescent="0.3">
      <c r="A78" s="46" t="s">
        <v>76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33.75" customHeight="1" x14ac:dyDescent="0.3">
      <c r="A79" s="46" t="s">
        <v>95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45.75" customHeight="1" x14ac:dyDescent="0.3">
      <c r="A80" s="46" t="s">
        <v>96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36.75" customHeight="1" x14ac:dyDescent="0.3">
      <c r="A81" s="46" t="s">
        <v>97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36.75" customHeight="1" x14ac:dyDescent="0.3">
      <c r="A82" s="52" t="s">
        <v>98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ht="36.75" customHeight="1" x14ac:dyDescent="0.3">
      <c r="A83" s="46" t="s">
        <v>99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1:24" ht="36.75" customHeight="1" x14ac:dyDescent="0.3">
      <c r="A84" s="46" t="s">
        <v>100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1:24" ht="36.75" customHeight="1" x14ac:dyDescent="0.3">
      <c r="A85" s="46" t="s">
        <v>101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 ht="36.75" customHeight="1" x14ac:dyDescent="0.3">
      <c r="A86" s="46" t="s">
        <v>84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31"/>
      <c r="P86" s="31"/>
      <c r="Q86" s="31"/>
      <c r="R86" s="31"/>
      <c r="S86" s="31"/>
      <c r="T86" s="31"/>
      <c r="U86" s="31"/>
      <c r="V86" s="31"/>
      <c r="W86" s="31"/>
      <c r="X86" s="31"/>
    </row>
  </sheetData>
  <mergeCells count="96">
    <mergeCell ref="A86:X86"/>
    <mergeCell ref="A2:X2"/>
    <mergeCell ref="A83:X83"/>
    <mergeCell ref="A84:X84"/>
    <mergeCell ref="A85:X85"/>
    <mergeCell ref="A80:X80"/>
    <mergeCell ref="A81:X81"/>
    <mergeCell ref="A82:X82"/>
    <mergeCell ref="A77:X77"/>
    <mergeCell ref="A78:X78"/>
    <mergeCell ref="A79:X79"/>
    <mergeCell ref="A74:X74"/>
    <mergeCell ref="A75:X75"/>
    <mergeCell ref="A76:X76"/>
    <mergeCell ref="A71:X71"/>
    <mergeCell ref="A72:X72"/>
    <mergeCell ref="A73:X73"/>
    <mergeCell ref="A68:X68"/>
    <mergeCell ref="A69:X69"/>
    <mergeCell ref="A70:X70"/>
    <mergeCell ref="A65:X65"/>
    <mergeCell ref="A66:X66"/>
    <mergeCell ref="A67:X67"/>
    <mergeCell ref="A62:X62"/>
    <mergeCell ref="A63:X63"/>
    <mergeCell ref="A64:X64"/>
    <mergeCell ref="A59:X59"/>
    <mergeCell ref="A60:X60"/>
    <mergeCell ref="A61:X61"/>
    <mergeCell ref="A56:X56"/>
    <mergeCell ref="A57:X57"/>
    <mergeCell ref="A58:X58"/>
    <mergeCell ref="A53:X53"/>
    <mergeCell ref="A54:X54"/>
    <mergeCell ref="A55:X55"/>
    <mergeCell ref="A50:X50"/>
    <mergeCell ref="A51:X51"/>
    <mergeCell ref="A52:X52"/>
    <mergeCell ref="A47:X47"/>
    <mergeCell ref="A48:X48"/>
    <mergeCell ref="A49:X49"/>
    <mergeCell ref="A44:X44"/>
    <mergeCell ref="A45:X45"/>
    <mergeCell ref="A46:X46"/>
    <mergeCell ref="A41:X41"/>
    <mergeCell ref="A42:X42"/>
    <mergeCell ref="A43:X43"/>
    <mergeCell ref="A38:X38"/>
    <mergeCell ref="A39:X39"/>
    <mergeCell ref="A40:X40"/>
    <mergeCell ref="A35:X35"/>
    <mergeCell ref="A36:X36"/>
    <mergeCell ref="A37:X37"/>
    <mergeCell ref="A32:X32"/>
    <mergeCell ref="A33:X33"/>
    <mergeCell ref="A34:X34"/>
    <mergeCell ref="A29:X29"/>
    <mergeCell ref="A30:X30"/>
    <mergeCell ref="A31:X31"/>
    <mergeCell ref="A27:X27"/>
    <mergeCell ref="A28:X28"/>
    <mergeCell ref="A23:X23"/>
    <mergeCell ref="A24:X24"/>
    <mergeCell ref="A25:X25"/>
    <mergeCell ref="A22:X22"/>
    <mergeCell ref="B16:X16"/>
    <mergeCell ref="B18:X18"/>
    <mergeCell ref="A19:X19"/>
    <mergeCell ref="A26:X26"/>
    <mergeCell ref="S5:T5"/>
    <mergeCell ref="D4:D6"/>
    <mergeCell ref="E4:E6"/>
    <mergeCell ref="A20:X20"/>
    <mergeCell ref="A21:X21"/>
    <mergeCell ref="B4:B6"/>
    <mergeCell ref="C4:C6"/>
    <mergeCell ref="A12:A15"/>
    <mergeCell ref="B12:B15"/>
    <mergeCell ref="E12:E13"/>
    <mergeCell ref="E14:E15"/>
    <mergeCell ref="A1:X1"/>
    <mergeCell ref="A3:X3"/>
    <mergeCell ref="U5:V5"/>
    <mergeCell ref="W5:X5"/>
    <mergeCell ref="A8:A11"/>
    <mergeCell ref="B8:B11"/>
    <mergeCell ref="F10:J10"/>
    <mergeCell ref="G5:H5"/>
    <mergeCell ref="I5:J5"/>
    <mergeCell ref="K5:L5"/>
    <mergeCell ref="M5:N5"/>
    <mergeCell ref="O5:P5"/>
    <mergeCell ref="Q5:R5"/>
    <mergeCell ref="F4:F6"/>
    <mergeCell ref="G4:X4"/>
    <mergeCell ref="A4:A6"/>
  </mergeCells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2023-08-29T05:32:04Z</dcterms:modified>
</cp:coreProperties>
</file>