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340" yWindow="420" windowWidth="21156" windowHeight="10032"/>
  </bookViews>
  <sheets>
    <sheet name="Прил.2" sheetId="1" r:id="rId1"/>
  </sheets>
  <definedNames>
    <definedName name="_xlnm.Print_Area" localSheetId="0">Прил.2!$A$1:$O$97</definedName>
  </definedNames>
  <calcPr calcId="145621"/>
</workbook>
</file>

<file path=xl/calcChain.xml><?xml version="1.0" encoding="utf-8"?>
<calcChain xmlns="http://schemas.openxmlformats.org/spreadsheetml/2006/main">
  <c r="J74" i="1" l="1"/>
  <c r="I74" i="1"/>
  <c r="Q60" i="1" l="1"/>
  <c r="Q70" i="1"/>
  <c r="Q71" i="1"/>
  <c r="Q69" i="1"/>
  <c r="P70" i="1"/>
  <c r="P71" i="1"/>
  <c r="P69" i="1"/>
  <c r="E68" i="1" l="1"/>
  <c r="F68" i="1" l="1"/>
  <c r="E70" i="1" l="1"/>
  <c r="E71" i="1"/>
  <c r="E69" i="1"/>
  <c r="E87" i="1" l="1"/>
  <c r="F87" i="1"/>
  <c r="G87" i="1"/>
  <c r="H87" i="1"/>
  <c r="I87" i="1"/>
  <c r="J87" i="1"/>
  <c r="K87" i="1"/>
  <c r="L87" i="1"/>
  <c r="E88" i="1"/>
  <c r="F88" i="1"/>
  <c r="G88" i="1"/>
  <c r="H88" i="1"/>
  <c r="I88" i="1"/>
  <c r="J88" i="1"/>
  <c r="K88" i="1"/>
  <c r="L88" i="1"/>
  <c r="E89" i="1"/>
  <c r="F89" i="1"/>
  <c r="G89" i="1"/>
  <c r="H89" i="1"/>
  <c r="I89" i="1"/>
  <c r="J89" i="1"/>
  <c r="K89" i="1"/>
  <c r="L89" i="1"/>
  <c r="E90" i="1"/>
  <c r="F90" i="1"/>
  <c r="G90" i="1"/>
  <c r="H90" i="1"/>
  <c r="I90" i="1"/>
  <c r="J90" i="1"/>
  <c r="K90" i="1"/>
  <c r="L90" i="1"/>
  <c r="E91" i="1"/>
  <c r="F91" i="1"/>
  <c r="G91" i="1"/>
  <c r="H91" i="1"/>
  <c r="I91" i="1"/>
  <c r="J91" i="1"/>
  <c r="K91" i="1"/>
  <c r="L91" i="1"/>
  <c r="E92" i="1"/>
  <c r="F92" i="1"/>
  <c r="G92" i="1"/>
  <c r="H92" i="1"/>
  <c r="I92" i="1"/>
  <c r="J92" i="1"/>
  <c r="K92" i="1"/>
  <c r="L92" i="1"/>
  <c r="E93" i="1"/>
  <c r="F93" i="1"/>
  <c r="G93" i="1"/>
  <c r="H93" i="1"/>
  <c r="I93" i="1"/>
  <c r="J93" i="1"/>
  <c r="K93" i="1"/>
  <c r="L93" i="1"/>
  <c r="E94" i="1"/>
  <c r="F94" i="1"/>
  <c r="G94" i="1"/>
  <c r="H94" i="1"/>
  <c r="I94" i="1"/>
  <c r="J94" i="1"/>
  <c r="K94" i="1"/>
  <c r="L94" i="1"/>
  <c r="E95" i="1"/>
  <c r="F95" i="1"/>
  <c r="G95" i="1"/>
  <c r="I95" i="1"/>
  <c r="J95" i="1"/>
  <c r="L95" i="1"/>
  <c r="E96" i="1"/>
  <c r="F96" i="1"/>
  <c r="I96" i="1"/>
  <c r="J96" i="1"/>
  <c r="K96" i="1"/>
  <c r="L96" i="1"/>
  <c r="G97" i="1"/>
  <c r="H97" i="1"/>
  <c r="I97" i="1"/>
  <c r="J97" i="1"/>
  <c r="K97" i="1"/>
  <c r="L97" i="1"/>
  <c r="P68" i="1" l="1"/>
  <c r="F71" i="1" l="1"/>
  <c r="F97" i="1" s="1"/>
  <c r="P97" i="1" s="1"/>
  <c r="M60" i="1" l="1"/>
  <c r="N60" i="1"/>
  <c r="F74" i="1"/>
  <c r="K74" i="1"/>
  <c r="L74" i="1"/>
  <c r="E74" i="1"/>
  <c r="E97" i="1" l="1"/>
  <c r="E86" i="1" l="1"/>
  <c r="Q97" i="1"/>
  <c r="K95" i="1"/>
  <c r="Q95" i="1" s="1"/>
  <c r="H70" i="1" l="1"/>
  <c r="H96" i="1" s="1"/>
  <c r="P96" i="1" s="1"/>
  <c r="G96" i="1"/>
  <c r="Q96" i="1" s="1"/>
  <c r="H69" i="1"/>
  <c r="H95" i="1" s="1"/>
  <c r="P95" i="1" s="1"/>
  <c r="M95" i="1" l="1"/>
  <c r="N95" i="1"/>
  <c r="N86" i="1" s="1"/>
  <c r="M96" i="1"/>
  <c r="N96" i="1"/>
  <c r="M97" i="1"/>
  <c r="N97" i="1"/>
  <c r="M86" i="1" l="1"/>
  <c r="R33" i="1"/>
  <c r="R34" i="1"/>
  <c r="R35" i="1"/>
  <c r="R36" i="1"/>
  <c r="R37" i="1"/>
  <c r="R38" i="1"/>
  <c r="R39" i="1"/>
  <c r="R40" i="1"/>
  <c r="R41" i="1"/>
  <c r="R42" i="1"/>
  <c r="R43" i="1"/>
  <c r="R47" i="1"/>
  <c r="R48" i="1"/>
  <c r="R49" i="1"/>
  <c r="R50" i="1"/>
  <c r="R51" i="1"/>
  <c r="R52" i="1"/>
  <c r="R54" i="1"/>
  <c r="R55" i="1"/>
  <c r="R56" i="1"/>
  <c r="R57" i="1"/>
  <c r="R68" i="1"/>
  <c r="R69" i="1"/>
  <c r="R75" i="1"/>
  <c r="R76" i="1"/>
  <c r="R77" i="1"/>
  <c r="R78" i="1"/>
  <c r="R79" i="1"/>
  <c r="R80" i="1"/>
  <c r="R81" i="1"/>
  <c r="R82" i="1"/>
  <c r="R83" i="1"/>
  <c r="R84" i="1"/>
  <c r="R85" i="1"/>
  <c r="R53" i="1" l="1"/>
  <c r="F67" i="1" l="1"/>
  <c r="R67" i="1" s="1"/>
  <c r="E65" i="1"/>
  <c r="E66" i="1"/>
  <c r="F18" i="1" l="1"/>
  <c r="P67" i="1" l="1"/>
  <c r="E46" i="1"/>
  <c r="R74" i="1" l="1"/>
  <c r="F62" i="1" l="1"/>
  <c r="R62" i="1" s="1"/>
  <c r="F63" i="1"/>
  <c r="F64" i="1"/>
  <c r="R64" i="1" s="1"/>
  <c r="F65" i="1"/>
  <c r="R65" i="1" s="1"/>
  <c r="F66" i="1"/>
  <c r="R66" i="1" s="1"/>
  <c r="E62" i="1"/>
  <c r="E63" i="1"/>
  <c r="E64" i="1"/>
  <c r="F61" i="1"/>
  <c r="R61" i="1" s="1"/>
  <c r="E61" i="1"/>
  <c r="R63" i="1" l="1"/>
  <c r="I32" i="1"/>
  <c r="E18" i="1"/>
  <c r="R91" i="1" l="1"/>
  <c r="R87" i="1"/>
  <c r="R92" i="1"/>
  <c r="R88" i="1"/>
  <c r="R89" i="1"/>
  <c r="R90" i="1"/>
  <c r="P92" i="1"/>
  <c r="P55" i="1"/>
  <c r="Q33" i="1"/>
  <c r="Q34" i="1"/>
  <c r="Q35" i="1"/>
  <c r="Q36" i="1"/>
  <c r="Q37" i="1"/>
  <c r="Q38" i="1"/>
  <c r="Q39" i="1"/>
  <c r="Q40" i="1"/>
  <c r="Q41" i="1"/>
  <c r="Q42" i="1"/>
  <c r="Q43" i="1"/>
  <c r="Q47" i="1"/>
  <c r="Q48" i="1"/>
  <c r="Q49" i="1"/>
  <c r="Q50" i="1"/>
  <c r="Q51" i="1"/>
  <c r="Q52" i="1"/>
  <c r="Q53" i="1"/>
  <c r="Q54" i="1"/>
  <c r="Q55" i="1"/>
  <c r="Q56" i="1"/>
  <c r="Q57" i="1"/>
  <c r="Q61" i="1"/>
  <c r="Q62" i="1"/>
  <c r="Q63" i="1"/>
  <c r="Q64" i="1"/>
  <c r="Q65" i="1"/>
  <c r="Q66" i="1"/>
  <c r="Q75" i="1"/>
  <c r="Q76" i="1"/>
  <c r="Q77" i="1"/>
  <c r="Q78" i="1"/>
  <c r="Q79" i="1"/>
  <c r="Q80" i="1"/>
  <c r="Q81" i="1"/>
  <c r="Q82" i="1"/>
  <c r="Q83" i="1"/>
  <c r="Q84" i="1"/>
  <c r="Q85" i="1"/>
  <c r="P33" i="1"/>
  <c r="P34" i="1"/>
  <c r="P35" i="1"/>
  <c r="P36" i="1"/>
  <c r="P37" i="1"/>
  <c r="P38" i="1"/>
  <c r="P39" i="1"/>
  <c r="P40" i="1"/>
  <c r="P41" i="1"/>
  <c r="P42" i="1"/>
  <c r="P43" i="1"/>
  <c r="P47" i="1"/>
  <c r="P48" i="1"/>
  <c r="P49" i="1"/>
  <c r="P50" i="1"/>
  <c r="P51" i="1"/>
  <c r="P52" i="1"/>
  <c r="P53" i="1"/>
  <c r="P54" i="1"/>
  <c r="P56" i="1"/>
  <c r="P57" i="1"/>
  <c r="P61" i="1"/>
  <c r="P62" i="1"/>
  <c r="P63" i="1"/>
  <c r="P64" i="1"/>
  <c r="P65" i="1"/>
  <c r="P66" i="1"/>
  <c r="P75" i="1"/>
  <c r="P76" i="1"/>
  <c r="P77" i="1"/>
  <c r="P78" i="1"/>
  <c r="P79" i="1"/>
  <c r="P80" i="1"/>
  <c r="P81" i="1"/>
  <c r="P82" i="1"/>
  <c r="P83" i="1"/>
  <c r="P84" i="1"/>
  <c r="P85" i="1"/>
  <c r="P87" i="1"/>
  <c r="P88" i="1"/>
  <c r="P89" i="1"/>
  <c r="P90" i="1"/>
  <c r="P91" i="1"/>
  <c r="P93" i="1"/>
  <c r="F32" i="1" l="1"/>
  <c r="G32" i="1"/>
  <c r="H32" i="1"/>
  <c r="J32" i="1"/>
  <c r="K32" i="1"/>
  <c r="L32" i="1"/>
  <c r="E32" i="1"/>
  <c r="R32" i="1" l="1"/>
  <c r="Q32" i="1"/>
  <c r="P32" i="1"/>
  <c r="Q92" i="1" l="1"/>
  <c r="Q90" i="1"/>
  <c r="Q89" i="1"/>
  <c r="Q88" i="1"/>
  <c r="Q87" i="1"/>
  <c r="Q91" i="1"/>
  <c r="Q74" i="1" l="1"/>
  <c r="P74" i="1"/>
  <c r="G46" i="1" l="1"/>
  <c r="H46" i="1"/>
  <c r="K46" i="1"/>
  <c r="L46" i="1"/>
  <c r="G18" i="1"/>
  <c r="H18" i="1"/>
  <c r="K18" i="1"/>
  <c r="L18" i="1"/>
  <c r="Q46" i="1" l="1"/>
  <c r="F46" i="1"/>
  <c r="R46" i="1" s="1"/>
  <c r="P46" i="1" l="1"/>
  <c r="J86" i="1"/>
  <c r="I86" i="1"/>
  <c r="Q68" i="1" l="1"/>
  <c r="Q94" i="1" l="1"/>
  <c r="R95" i="1" l="1"/>
  <c r="G67" i="1" l="1"/>
  <c r="Q67" i="1" s="1"/>
  <c r="R93" i="1"/>
  <c r="Q93" i="1" l="1"/>
  <c r="R94" i="1"/>
  <c r="P94" i="1" l="1"/>
  <c r="R96" i="1" l="1"/>
  <c r="R70" i="1" l="1"/>
  <c r="K60" i="1" l="1"/>
  <c r="L60" i="1"/>
  <c r="K86" i="1"/>
  <c r="L86" i="1"/>
  <c r="E60" i="1" l="1"/>
  <c r="G60" i="1"/>
  <c r="G86" i="1" l="1"/>
  <c r="Q86" i="1" s="1"/>
  <c r="R71" i="1" l="1"/>
  <c r="F86" i="1"/>
  <c r="H86" i="1"/>
  <c r="F60" i="1"/>
  <c r="P60" i="1" l="1"/>
  <c r="P86" i="1"/>
  <c r="R60" i="1"/>
  <c r="R86" i="1"/>
  <c r="R97" i="1"/>
  <c r="H60" i="1"/>
</calcChain>
</file>

<file path=xl/sharedStrings.xml><?xml version="1.0" encoding="utf-8"?>
<sst xmlns="http://schemas.openxmlformats.org/spreadsheetml/2006/main" count="122" uniqueCount="55">
  <si>
    <t>Итого по задаче 5</t>
  </si>
  <si>
    <t>Итого по задаче 4</t>
  </si>
  <si>
    <t>Подпрограмма «Организация и обеспечение эффективного исполнения функций»</t>
  </si>
  <si>
    <t>Итого по задаче 3</t>
  </si>
  <si>
    <t>Подпрограмма «Оказание социальной помощи и услуг»</t>
  </si>
  <si>
    <t>Итого по задаче 2</t>
  </si>
  <si>
    <t>Подпрограмма «Социальная интеграция»</t>
  </si>
  <si>
    <t>Подпрограмма «Старшее поколение»</t>
  </si>
  <si>
    <t>утверждено</t>
  </si>
  <si>
    <t>потребность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</si>
  <si>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</si>
  <si>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</si>
  <si>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</si>
  <si>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</si>
  <si>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</si>
  <si>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Срок исполнения</t>
  </si>
  <si>
    <t>№</t>
  </si>
  <si>
    <t>Код бюджетной классификации (КЦСР, КВР)</t>
  </si>
  <si>
    <t>план</t>
  </si>
  <si>
    <t>2015-2025 годы</t>
  </si>
  <si>
    <t>РЕСУРСНОЕ ОБЕСПЕЧЕНИЕ МУНИЦИПАЛЬНОЙ ПРОГРАММЫ</t>
  </si>
  <si>
    <t>Наименования целей, задач муниципальной программы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</si>
  <si>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</t>
  </si>
  <si>
    <t xml:space="preserve">Задача 5.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</t>
  </si>
  <si>
    <t>Подпрограмма  «Охрана семьи и детства»</t>
  </si>
  <si>
    <t xml:space="preserve">Итого по задаче 1  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</si>
  <si>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</si>
  <si>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</si>
  <si>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«Семья»), администрация Советского района Города Томска</t>
  </si>
  <si>
    <t>Администрации районов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</si>
  <si>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 департамент образования администрации Города Томска (МАОУ «Томский Хобби-центр», МБУ ПМПК), департамент дорожной деятельности и благоустройства администрации Города Томска,  управление социальной политики администрации Города Томска, управление социальной политики администрации Города Томска (МАУ ЦПСА «Семья», МБУ «ЦБ»), управление культуры администрации Города Томска, управление физической культуры и спорта администрации Города Томска</t>
  </si>
  <si>
    <t>Объем финансирования (тыс. рублей)</t>
  </si>
  <si>
    <t>Управление социальной политики администрации Города Томска, управление социальной политики администрации Города Томска (МБУ «ЦБ»)</t>
  </si>
  <si>
    <t>к муниципальной программе  «Социальная поддержка граждан» на 2015-2025 годы»</t>
  </si>
  <si>
    <t>«Социальная поддержка граждан» на 2015-2025 годы»</t>
  </si>
  <si>
    <t xml:space="preserve">Задача 1. Повышение уровня жизни граждан старшего поколения </t>
  </si>
  <si>
    <t>Задача 2. Повышение уровня жизни инвалидов</t>
  </si>
  <si>
    <t>Задача 3. Повышение уровня жизни отдельных категорий граждан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</si>
  <si>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</si>
  <si>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</si>
  <si>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</si>
  <si>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</si>
  <si>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</si>
  <si>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</si>
  <si>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</si>
  <si>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</si>
  <si>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</si>
  <si>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</si>
  <si>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</si>
  <si>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</si>
  <si>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 xml:space="preserve">Цель. Повышение уровня жизни граждан, нуждающихся в социальной поддержке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</si>
  <si>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 по муниципальной программе</t>
  </si>
  <si>
    <t>Ответственный исполнитель, соисполнители, участники</t>
  </si>
  <si>
    <t>Приложение 2</t>
  </si>
  <si>
    <t xml:space="preserve">Приложение 3 к постановлению
адмиистрации Города Томска
от 30.01.2023 № 75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</si>
</sst>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р_."/>
    <numFmt numFmtId="166" formatCode="#,##0.00_р_."/>
    <numFmt numFmtId="167" formatCode="0.0"/>
    <numFmt numFmtId="168" formatCode="_-* #,##0.0\ _₽_-;\-* #,##0.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1"/>
      <name val="Calibri"/>
      <family val="2"/>
      <charset val="204"/>
    </font>
    <font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25">
    <xf numFmtId="0" fontId="0" fillId="0" borderId="0" xfId="0"/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6" fontId="3" fillId="2" borderId="0" xfId="0" applyNumberFormat="1" applyFont="1" applyFill="1" applyBorder="1"/>
    <xf numFmtId="167" fontId="3" fillId="2" borderId="0" xfId="0" applyNumberFormat="1" applyFont="1" applyFill="1" applyBorder="1"/>
    <xf numFmtId="2" fontId="3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2" fillId="2" borderId="9" xfId="0" applyFont="1" applyFill="1" applyBorder="1" applyAlignment="1">
      <alignment horizont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wrapText="1"/>
    </xf>
    <xf numFmtId="0" fontId="8" fillId="2" borderId="9" xfId="0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wrapText="1"/>
    </xf>
    <xf numFmtId="167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9" fillId="2" borderId="9" xfId="0" applyFont="1" applyFill="1" applyBorder="1" applyAlignment="1">
      <alignment horizontal="center" wrapText="1"/>
    </xf>
    <xf numFmtId="0" fontId="2" fillId="2" borderId="0" xfId="0" applyFont="1" applyFill="1"/>
    <xf numFmtId="167" fontId="2" fillId="2" borderId="0" xfId="0" applyNumberFormat="1" applyFont="1" applyFill="1"/>
    <xf numFmtId="0" fontId="2" fillId="2" borderId="0" xfId="0" applyFont="1" applyFill="1" applyAlignment="1">
      <alignment vertical="center" wrapText="1"/>
    </xf>
    <xf numFmtId="0" fontId="3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9" fillId="2" borderId="11" xfId="0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7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7" fontId="3" fillId="2" borderId="0" xfId="0" applyNumberFormat="1" applyFont="1" applyFill="1"/>
    <xf numFmtId="0" fontId="3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/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4" fontId="9" fillId="2" borderId="0" xfId="1" applyFont="1" applyFill="1" applyBorder="1" applyAlignment="1">
      <alignment horizontal="center"/>
    </xf>
    <xf numFmtId="43" fontId="2" fillId="2" borderId="0" xfId="2" applyFont="1" applyFill="1" applyBorder="1" applyAlignment="1">
      <alignment horizontal="left" vertical="center" wrapText="1"/>
    </xf>
    <xf numFmtId="43" fontId="12" fillId="2" borderId="0" xfId="2" applyFont="1" applyFill="1"/>
    <xf numFmtId="167" fontId="2" fillId="2" borderId="0" xfId="0" applyNumberFormat="1" applyFont="1" applyFill="1" applyBorder="1" applyAlignment="1">
      <alignment horizontal="left" vertical="center" wrapText="1"/>
    </xf>
    <xf numFmtId="43" fontId="3" fillId="2" borderId="0" xfId="0" applyNumberFormat="1" applyFont="1" applyFill="1" applyBorder="1" applyAlignment="1">
      <alignment horizontal="center" vertical="center" wrapText="1"/>
    </xf>
    <xf numFmtId="43" fontId="2" fillId="2" borderId="2" xfId="2" applyFont="1" applyFill="1" applyBorder="1" applyAlignment="1">
      <alignment horizontal="center" vertical="center" wrapText="1"/>
    </xf>
    <xf numFmtId="43" fontId="3" fillId="2" borderId="0" xfId="2" applyFont="1" applyFill="1"/>
    <xf numFmtId="168" fontId="3" fillId="2" borderId="0" xfId="2" applyNumberFormat="1" applyFont="1" applyFill="1"/>
    <xf numFmtId="0" fontId="13" fillId="2" borderId="0" xfId="0" applyFont="1" applyFill="1" applyBorder="1" applyAlignment="1">
      <alignment horizontal="center" vertical="center" wrapText="1"/>
    </xf>
    <xf numFmtId="168" fontId="3" fillId="2" borderId="0" xfId="0" applyNumberFormat="1" applyFont="1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>
      <alignment horizontal="center" vertical="center" wrapText="1"/>
    </xf>
    <xf numFmtId="167" fontId="2" fillId="4" borderId="2" xfId="0" applyNumberFormat="1" applyFont="1" applyFill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/>
    </xf>
    <xf numFmtId="16" fontId="2" fillId="2" borderId="3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" fontId="2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9" fillId="2" borderId="6" xfId="1" applyFont="1" applyFill="1" applyBorder="1" applyAlignment="1">
      <alignment horizontal="center"/>
    </xf>
    <xf numFmtId="164" fontId="9" fillId="2" borderId="10" xfId="1" applyFont="1" applyFill="1" applyBorder="1" applyAlignment="1">
      <alignment horizontal="center"/>
    </xf>
    <xf numFmtId="164" fontId="9" fillId="2" borderId="8" xfId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2" fillId="2" borderId="11" xfId="1" applyNumberFormat="1" applyFont="1" applyFill="1" applyBorder="1" applyAlignment="1">
      <alignment horizontal="center" vertical="center"/>
    </xf>
    <xf numFmtId="2" fontId="2" fillId="2" borderId="12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0"/>
  <sheetViews>
    <sheetView tabSelected="1" view="pageBreakPreview" topLeftCell="B1" zoomScale="60" zoomScaleNormal="60" workbookViewId="0">
      <selection activeCell="O1" sqref="O1:O2"/>
    </sheetView>
  </sheetViews>
  <sheetFormatPr defaultColWidth="9.109375" defaultRowHeight="14.4" x14ac:dyDescent="0.3"/>
  <cols>
    <col min="1" max="1" width="9.109375" style="26"/>
    <col min="2" max="2" width="36.33203125" style="26" customWidth="1"/>
    <col min="3" max="3" width="22" style="26" hidden="1" customWidth="1"/>
    <col min="4" max="4" width="14.88671875" style="26" customWidth="1"/>
    <col min="5" max="5" width="15.6640625" style="26" customWidth="1"/>
    <col min="6" max="6" width="16.109375" style="38" bestFit="1" customWidth="1"/>
    <col min="7" max="7" width="15" style="26" customWidth="1"/>
    <col min="8" max="8" width="14.109375" style="38" customWidth="1"/>
    <col min="9" max="9" width="14.5546875" style="26" customWidth="1"/>
    <col min="10" max="10" width="12.88671875" style="26" customWidth="1"/>
    <col min="11" max="12" width="15.44140625" style="26" bestFit="1" customWidth="1"/>
    <col min="13" max="13" width="14.5546875" style="26" customWidth="1"/>
    <col min="14" max="14" width="7.88671875" style="26" customWidth="1"/>
    <col min="15" max="15" width="57.6640625" style="26" customWidth="1"/>
    <col min="16" max="16" width="15" style="26" bestFit="1" customWidth="1"/>
    <col min="17" max="17" width="15.44140625" style="26" bestFit="1" customWidth="1"/>
    <col min="18" max="18" width="14" style="26" customWidth="1"/>
    <col min="19" max="19" width="14.109375" style="26" bestFit="1" customWidth="1"/>
    <col min="20" max="20" width="15.33203125" style="26" bestFit="1" customWidth="1"/>
    <col min="21" max="21" width="12.6640625" style="26" bestFit="1" customWidth="1"/>
    <col min="22" max="16384" width="9.109375" style="26"/>
  </cols>
  <sheetData>
    <row r="1" spans="1:20" ht="43.5" customHeight="1" x14ac:dyDescent="0.3">
      <c r="A1" s="23"/>
      <c r="B1" s="23"/>
      <c r="C1" s="23"/>
      <c r="D1" s="23"/>
      <c r="E1" s="23"/>
      <c r="F1" s="24"/>
      <c r="G1" s="23"/>
      <c r="H1" s="24"/>
      <c r="I1" s="23"/>
      <c r="J1" s="23"/>
      <c r="K1" s="23"/>
      <c r="L1" s="25"/>
      <c r="M1" s="25"/>
      <c r="N1" s="25"/>
      <c r="O1" s="113" t="s">
        <v>54</v>
      </c>
      <c r="P1" s="60"/>
      <c r="Q1" s="60"/>
      <c r="R1" s="60"/>
    </row>
    <row r="2" spans="1:20" ht="26.25" customHeight="1" x14ac:dyDescent="0.3">
      <c r="A2" s="23"/>
      <c r="B2" s="23"/>
      <c r="C2" s="23"/>
      <c r="D2" s="23"/>
      <c r="E2" s="23"/>
      <c r="F2" s="24"/>
      <c r="G2" s="23"/>
      <c r="H2" s="24"/>
      <c r="I2" s="23"/>
      <c r="J2" s="23"/>
      <c r="K2" s="23"/>
      <c r="L2" s="25"/>
      <c r="M2" s="25"/>
      <c r="N2" s="25"/>
      <c r="O2" s="113"/>
      <c r="P2" s="60"/>
      <c r="Q2" s="60"/>
      <c r="R2" s="60"/>
    </row>
    <row r="3" spans="1:20" ht="15.6" x14ac:dyDescent="0.3">
      <c r="A3" s="23"/>
      <c r="B3" s="23"/>
      <c r="C3" s="23"/>
      <c r="D3" s="23"/>
      <c r="E3" s="23"/>
      <c r="F3" s="24"/>
      <c r="G3" s="23"/>
      <c r="H3" s="24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20" ht="15.6" x14ac:dyDescent="0.3">
      <c r="A4" s="23"/>
      <c r="B4" s="23"/>
      <c r="C4" s="23"/>
      <c r="D4" s="23"/>
      <c r="E4" s="23"/>
      <c r="F4" s="24"/>
      <c r="G4" s="23"/>
      <c r="H4" s="24"/>
      <c r="I4" s="23"/>
      <c r="J4" s="23"/>
      <c r="K4" s="23"/>
      <c r="L4" s="23"/>
      <c r="M4" s="27"/>
      <c r="N4" s="27"/>
      <c r="O4" s="27" t="s">
        <v>53</v>
      </c>
      <c r="P4" s="27"/>
      <c r="Q4" s="27"/>
      <c r="R4" s="27"/>
    </row>
    <row r="5" spans="1:20" ht="15.75" customHeight="1" x14ac:dyDescent="0.3">
      <c r="A5" s="23"/>
      <c r="B5" s="23"/>
      <c r="C5" s="23"/>
      <c r="D5" s="23"/>
      <c r="E5" s="23"/>
      <c r="F5" s="24"/>
      <c r="G5" s="23"/>
      <c r="H5" s="24"/>
      <c r="I5" s="23"/>
      <c r="J5" s="23"/>
      <c r="K5" s="28"/>
      <c r="L5" s="28"/>
      <c r="M5" s="28"/>
      <c r="N5" s="28"/>
      <c r="O5" s="112" t="s">
        <v>33</v>
      </c>
      <c r="P5" s="59"/>
      <c r="Q5" s="59"/>
      <c r="R5" s="59"/>
      <c r="S5" s="29"/>
      <c r="T5" s="29"/>
    </row>
    <row r="6" spans="1:20" ht="15.6" x14ac:dyDescent="0.3">
      <c r="A6" s="23"/>
      <c r="B6" s="23"/>
      <c r="C6" s="23"/>
      <c r="D6" s="23"/>
      <c r="E6" s="23"/>
      <c r="F6" s="24"/>
      <c r="G6" s="23"/>
      <c r="H6" s="24"/>
      <c r="I6" s="23"/>
      <c r="J6" s="23"/>
      <c r="K6" s="23"/>
      <c r="L6" s="23"/>
      <c r="M6" s="23"/>
      <c r="N6" s="23"/>
      <c r="O6" s="112"/>
      <c r="P6" s="59"/>
      <c r="Q6" s="59"/>
      <c r="R6" s="59"/>
    </row>
    <row r="7" spans="1:20" ht="15.6" x14ac:dyDescent="0.3">
      <c r="A7" s="23"/>
      <c r="B7" s="23"/>
      <c r="C7" s="23"/>
      <c r="D7" s="23"/>
      <c r="E7" s="23"/>
      <c r="F7" s="24"/>
      <c r="G7" s="23"/>
      <c r="H7" s="24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20" ht="15.6" x14ac:dyDescent="0.3">
      <c r="A8" s="23"/>
      <c r="B8" s="105" t="s">
        <v>20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64"/>
      <c r="Q8" s="64"/>
      <c r="R8" s="64"/>
    </row>
    <row r="9" spans="1:20" ht="15.6" x14ac:dyDescent="0.3">
      <c r="A9" s="23"/>
      <c r="B9" s="110" t="s">
        <v>34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65"/>
      <c r="Q9" s="65"/>
      <c r="R9" s="65"/>
    </row>
    <row r="10" spans="1:20" ht="15.6" x14ac:dyDescent="0.3">
      <c r="A10" s="23"/>
      <c r="B10" s="23"/>
      <c r="C10" s="23"/>
      <c r="D10" s="23"/>
      <c r="E10" s="23"/>
      <c r="F10" s="24"/>
      <c r="G10" s="23"/>
      <c r="H10" s="24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20" ht="15.6" x14ac:dyDescent="0.3">
      <c r="A11" s="78" t="s">
        <v>16</v>
      </c>
      <c r="B11" s="87" t="s">
        <v>21</v>
      </c>
      <c r="C11" s="87" t="s">
        <v>17</v>
      </c>
      <c r="D11" s="87" t="s">
        <v>15</v>
      </c>
      <c r="E11" s="93" t="s">
        <v>31</v>
      </c>
      <c r="F11" s="94"/>
      <c r="G11" s="108" t="s">
        <v>14</v>
      </c>
      <c r="H11" s="111"/>
      <c r="I11" s="111"/>
      <c r="J11" s="111"/>
      <c r="K11" s="111"/>
      <c r="L11" s="111"/>
      <c r="M11" s="111"/>
      <c r="N11" s="111"/>
      <c r="O11" s="109"/>
      <c r="P11" s="45"/>
      <c r="Q11" s="45"/>
      <c r="R11" s="45"/>
    </row>
    <row r="12" spans="1:20" ht="33.75" customHeight="1" x14ac:dyDescent="0.3">
      <c r="A12" s="79"/>
      <c r="B12" s="88"/>
      <c r="C12" s="88"/>
      <c r="D12" s="88"/>
      <c r="E12" s="95"/>
      <c r="F12" s="96"/>
      <c r="G12" s="108" t="s">
        <v>13</v>
      </c>
      <c r="H12" s="109"/>
      <c r="I12" s="106" t="s">
        <v>12</v>
      </c>
      <c r="J12" s="107"/>
      <c r="K12" s="108" t="s">
        <v>11</v>
      </c>
      <c r="L12" s="109"/>
      <c r="M12" s="106" t="s">
        <v>10</v>
      </c>
      <c r="N12" s="107"/>
      <c r="O12" s="63" t="s">
        <v>52</v>
      </c>
      <c r="P12" s="46"/>
      <c r="Q12" s="46"/>
      <c r="R12" s="46"/>
    </row>
    <row r="13" spans="1:20" ht="32.25" customHeight="1" x14ac:dyDescent="0.3">
      <c r="A13" s="80"/>
      <c r="B13" s="89"/>
      <c r="C13" s="89"/>
      <c r="D13" s="89"/>
      <c r="E13" s="63" t="s">
        <v>9</v>
      </c>
      <c r="F13" s="14" t="s">
        <v>8</v>
      </c>
      <c r="G13" s="63" t="s">
        <v>9</v>
      </c>
      <c r="H13" s="14" t="s">
        <v>8</v>
      </c>
      <c r="I13" s="63" t="s">
        <v>9</v>
      </c>
      <c r="J13" s="63" t="s">
        <v>8</v>
      </c>
      <c r="K13" s="63" t="s">
        <v>9</v>
      </c>
      <c r="L13" s="63" t="s">
        <v>8</v>
      </c>
      <c r="M13" s="63" t="s">
        <v>9</v>
      </c>
      <c r="N13" s="63" t="s">
        <v>18</v>
      </c>
      <c r="O13" s="63"/>
      <c r="P13" s="46"/>
      <c r="Q13" s="46"/>
      <c r="R13" s="46"/>
    </row>
    <row r="14" spans="1:20" ht="15.6" x14ac:dyDescent="0.3">
      <c r="A14" s="67">
        <v>1</v>
      </c>
      <c r="B14" s="67">
        <v>2</v>
      </c>
      <c r="C14" s="67">
        <v>3</v>
      </c>
      <c r="D14" s="67">
        <v>4</v>
      </c>
      <c r="E14" s="67">
        <v>5</v>
      </c>
      <c r="F14" s="67">
        <v>6</v>
      </c>
      <c r="G14" s="67">
        <v>7</v>
      </c>
      <c r="H14" s="67">
        <v>8</v>
      </c>
      <c r="I14" s="67">
        <v>9</v>
      </c>
      <c r="J14" s="67">
        <v>10</v>
      </c>
      <c r="K14" s="67">
        <v>11</v>
      </c>
      <c r="L14" s="67">
        <v>12</v>
      </c>
      <c r="M14" s="67">
        <v>13</v>
      </c>
      <c r="N14" s="67">
        <v>14</v>
      </c>
      <c r="O14" s="67">
        <v>15</v>
      </c>
      <c r="P14" s="45"/>
      <c r="Q14" s="45"/>
      <c r="R14" s="45"/>
    </row>
    <row r="15" spans="1:20" ht="65.25" customHeight="1" x14ac:dyDescent="0.3">
      <c r="A15" s="30">
        <v>1</v>
      </c>
      <c r="B15" s="31" t="s">
        <v>50</v>
      </c>
      <c r="C15" s="32"/>
      <c r="D15" s="62" t="s">
        <v>19</v>
      </c>
      <c r="E15" s="33"/>
      <c r="F15" s="34"/>
      <c r="G15" s="33"/>
      <c r="H15" s="34"/>
      <c r="I15" s="33"/>
      <c r="J15" s="33"/>
      <c r="K15" s="33"/>
      <c r="L15" s="33"/>
      <c r="M15" s="33"/>
      <c r="N15" s="33"/>
      <c r="O15" s="33"/>
      <c r="P15" s="47"/>
      <c r="Q15" s="47"/>
      <c r="R15" s="47"/>
    </row>
    <row r="16" spans="1:20" ht="16.2" x14ac:dyDescent="0.3">
      <c r="A16" s="35"/>
      <c r="B16" s="100" t="s">
        <v>35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1"/>
      <c r="P16" s="48"/>
      <c r="Q16" s="48"/>
      <c r="R16" s="48"/>
    </row>
    <row r="17" spans="1:21" ht="51" customHeight="1" x14ac:dyDescent="0.3">
      <c r="A17" s="36"/>
      <c r="B17" s="73" t="s">
        <v>7</v>
      </c>
      <c r="C17" s="74"/>
      <c r="D17" s="16"/>
      <c r="E17" s="97"/>
      <c r="F17" s="98"/>
      <c r="G17" s="98"/>
      <c r="H17" s="98"/>
      <c r="I17" s="98"/>
      <c r="J17" s="98"/>
      <c r="K17" s="98"/>
      <c r="L17" s="98"/>
      <c r="M17" s="98"/>
      <c r="N17" s="98"/>
      <c r="O17" s="99"/>
      <c r="P17" s="49"/>
      <c r="Q17" s="49"/>
      <c r="R17" s="49"/>
    </row>
    <row r="18" spans="1:21" ht="15.6" x14ac:dyDescent="0.3">
      <c r="A18" s="78"/>
      <c r="B18" s="102" t="s">
        <v>25</v>
      </c>
      <c r="C18" s="87"/>
      <c r="D18" s="22" t="s">
        <v>38</v>
      </c>
      <c r="E18" s="11">
        <f>SUM(E19:E29)</f>
        <v>543924.65</v>
      </c>
      <c r="F18" s="11">
        <f>SUM(F19:F29)</f>
        <v>482720.80000000005</v>
      </c>
      <c r="G18" s="11">
        <f t="shared" ref="G18:L18" si="0">SUM(G19:G29)</f>
        <v>510884.65</v>
      </c>
      <c r="H18" s="11">
        <f t="shared" si="0"/>
        <v>453140.77</v>
      </c>
      <c r="I18" s="11"/>
      <c r="J18" s="11"/>
      <c r="K18" s="11">
        <f t="shared" si="0"/>
        <v>33040</v>
      </c>
      <c r="L18" s="11">
        <f t="shared" si="0"/>
        <v>29580</v>
      </c>
      <c r="M18" s="12"/>
      <c r="N18" s="13"/>
      <c r="O18" s="84" t="s">
        <v>26</v>
      </c>
      <c r="P18" s="52"/>
      <c r="Q18" s="52"/>
      <c r="R18" s="52"/>
    </row>
    <row r="19" spans="1:21" ht="15.6" x14ac:dyDescent="0.3">
      <c r="A19" s="79"/>
      <c r="B19" s="103"/>
      <c r="C19" s="88"/>
      <c r="D19" s="10" t="s">
        <v>39</v>
      </c>
      <c r="E19" s="14">
        <v>73885.850000000006</v>
      </c>
      <c r="F19" s="14">
        <v>54030.879999999997</v>
      </c>
      <c r="G19" s="14">
        <v>68185.850000000006</v>
      </c>
      <c r="H19" s="14">
        <v>48330.879999999997</v>
      </c>
      <c r="I19" s="15"/>
      <c r="J19" s="15"/>
      <c r="K19" s="15">
        <v>5700</v>
      </c>
      <c r="L19" s="15">
        <v>5700</v>
      </c>
      <c r="M19" s="12"/>
      <c r="N19" s="13"/>
      <c r="O19" s="85"/>
      <c r="P19" s="52"/>
      <c r="Q19" s="52"/>
      <c r="R19" s="52"/>
      <c r="S19" s="38"/>
      <c r="T19" s="38"/>
    </row>
    <row r="20" spans="1:21" ht="15.6" x14ac:dyDescent="0.3">
      <c r="A20" s="79"/>
      <c r="B20" s="103"/>
      <c r="C20" s="88"/>
      <c r="D20" s="10" t="s">
        <v>40</v>
      </c>
      <c r="E20" s="14">
        <v>53500.200000000004</v>
      </c>
      <c r="F20" s="14">
        <v>50848.4</v>
      </c>
      <c r="G20" s="14">
        <v>47800.200000000004</v>
      </c>
      <c r="H20" s="14">
        <v>45148.4</v>
      </c>
      <c r="I20" s="15"/>
      <c r="J20" s="15"/>
      <c r="K20" s="15">
        <v>5700</v>
      </c>
      <c r="L20" s="15">
        <v>5700</v>
      </c>
      <c r="M20" s="12"/>
      <c r="N20" s="13"/>
      <c r="O20" s="85"/>
      <c r="P20" s="52"/>
      <c r="Q20" s="52"/>
      <c r="R20" s="52"/>
      <c r="S20" s="38"/>
      <c r="T20" s="38"/>
    </row>
    <row r="21" spans="1:21" ht="15.6" x14ac:dyDescent="0.3">
      <c r="A21" s="79"/>
      <c r="B21" s="103"/>
      <c r="C21" s="88"/>
      <c r="D21" s="10" t="s">
        <v>41</v>
      </c>
      <c r="E21" s="14">
        <v>54896.7</v>
      </c>
      <c r="F21" s="14">
        <v>47184.53</v>
      </c>
      <c r="G21" s="14">
        <v>49196.7</v>
      </c>
      <c r="H21" s="14">
        <v>42284.5</v>
      </c>
      <c r="I21" s="15"/>
      <c r="J21" s="15"/>
      <c r="K21" s="15">
        <v>5700</v>
      </c>
      <c r="L21" s="15">
        <v>4900</v>
      </c>
      <c r="M21" s="12"/>
      <c r="N21" s="13"/>
      <c r="O21" s="85"/>
      <c r="P21" s="52"/>
      <c r="Q21" s="52"/>
      <c r="R21" s="52"/>
      <c r="S21" s="51"/>
      <c r="T21" s="51"/>
      <c r="U21" s="38"/>
    </row>
    <row r="22" spans="1:21" ht="15.6" x14ac:dyDescent="0.3">
      <c r="A22" s="79"/>
      <c r="B22" s="103"/>
      <c r="C22" s="88"/>
      <c r="D22" s="10" t="s">
        <v>42</v>
      </c>
      <c r="E22" s="14">
        <v>51478.7</v>
      </c>
      <c r="F22" s="14">
        <v>44345.5</v>
      </c>
      <c r="G22" s="14">
        <v>47878.7</v>
      </c>
      <c r="H22" s="14">
        <v>40745.5</v>
      </c>
      <c r="I22" s="15"/>
      <c r="J22" s="15"/>
      <c r="K22" s="15">
        <v>3600</v>
      </c>
      <c r="L22" s="15">
        <v>3600</v>
      </c>
      <c r="M22" s="12"/>
      <c r="N22" s="13"/>
      <c r="O22" s="85"/>
      <c r="P22" s="52"/>
      <c r="Q22" s="52"/>
      <c r="R22" s="52"/>
      <c r="S22" s="51"/>
      <c r="T22" s="51"/>
    </row>
    <row r="23" spans="1:21" ht="15.6" x14ac:dyDescent="0.3">
      <c r="A23" s="79"/>
      <c r="B23" s="103"/>
      <c r="C23" s="88"/>
      <c r="D23" s="10" t="s">
        <v>43</v>
      </c>
      <c r="E23" s="14">
        <v>49577.5</v>
      </c>
      <c r="F23" s="14">
        <v>44869.600000000006</v>
      </c>
      <c r="G23" s="14">
        <v>47477.5</v>
      </c>
      <c r="H23" s="14">
        <v>42769.600000000006</v>
      </c>
      <c r="I23" s="15"/>
      <c r="J23" s="15"/>
      <c r="K23" s="15">
        <v>2100</v>
      </c>
      <c r="L23" s="15">
        <v>2100</v>
      </c>
      <c r="M23" s="12"/>
      <c r="N23" s="13"/>
      <c r="O23" s="85"/>
      <c r="P23" s="52"/>
      <c r="Q23" s="52"/>
      <c r="R23" s="52"/>
      <c r="S23" s="51"/>
      <c r="T23" s="51"/>
    </row>
    <row r="24" spans="1:21" ht="15.6" x14ac:dyDescent="0.3">
      <c r="A24" s="79"/>
      <c r="B24" s="103"/>
      <c r="C24" s="88"/>
      <c r="D24" s="12" t="s">
        <v>44</v>
      </c>
      <c r="E24" s="14">
        <v>44055.7</v>
      </c>
      <c r="F24" s="14">
        <v>39668.800000000003</v>
      </c>
      <c r="G24" s="14">
        <v>41315.699999999997</v>
      </c>
      <c r="H24" s="14">
        <v>36928.800000000003</v>
      </c>
      <c r="I24" s="15"/>
      <c r="J24" s="15"/>
      <c r="K24" s="15">
        <v>2740</v>
      </c>
      <c r="L24" s="15">
        <v>2740</v>
      </c>
      <c r="M24" s="12"/>
      <c r="N24" s="13"/>
      <c r="O24" s="85"/>
      <c r="P24" s="52"/>
      <c r="Q24" s="52"/>
      <c r="R24" s="52"/>
      <c r="S24" s="51"/>
      <c r="T24" s="51"/>
    </row>
    <row r="25" spans="1:21" ht="15.6" x14ac:dyDescent="0.3">
      <c r="A25" s="79"/>
      <c r="B25" s="103"/>
      <c r="C25" s="88"/>
      <c r="D25" s="12" t="s">
        <v>45</v>
      </c>
      <c r="E25" s="14">
        <v>44495.500000000007</v>
      </c>
      <c r="F25" s="14">
        <v>38316.79</v>
      </c>
      <c r="G25" s="14">
        <v>42745.500000000007</v>
      </c>
      <c r="H25" s="14">
        <v>36896.79</v>
      </c>
      <c r="I25" s="15"/>
      <c r="J25" s="15"/>
      <c r="K25" s="15">
        <v>1750</v>
      </c>
      <c r="L25" s="15">
        <v>1420</v>
      </c>
      <c r="M25" s="12"/>
      <c r="N25" s="12"/>
      <c r="O25" s="85"/>
      <c r="P25" s="52"/>
      <c r="Q25" s="52"/>
      <c r="R25" s="52"/>
      <c r="S25" s="51"/>
      <c r="T25" s="51"/>
    </row>
    <row r="26" spans="1:21" ht="15.6" x14ac:dyDescent="0.3">
      <c r="A26" s="79"/>
      <c r="B26" s="103"/>
      <c r="C26" s="88"/>
      <c r="D26" s="12" t="s">
        <v>46</v>
      </c>
      <c r="E26" s="14">
        <v>42622.3</v>
      </c>
      <c r="F26" s="14">
        <v>37712.699999999997</v>
      </c>
      <c r="G26" s="14">
        <v>40872.300000000003</v>
      </c>
      <c r="H26" s="14">
        <v>36472.699999999997</v>
      </c>
      <c r="I26" s="15"/>
      <c r="J26" s="15"/>
      <c r="K26" s="15">
        <v>1750</v>
      </c>
      <c r="L26" s="15">
        <v>1240</v>
      </c>
      <c r="M26" s="12"/>
      <c r="N26" s="12"/>
      <c r="O26" s="85"/>
      <c r="P26" s="52"/>
      <c r="Q26" s="52"/>
      <c r="R26" s="52"/>
      <c r="S26" s="51"/>
      <c r="T26" s="51"/>
    </row>
    <row r="27" spans="1:21" ht="15.6" x14ac:dyDescent="0.3">
      <c r="A27" s="79"/>
      <c r="B27" s="103"/>
      <c r="C27" s="88"/>
      <c r="D27" s="12" t="s">
        <v>47</v>
      </c>
      <c r="E27" s="14">
        <v>41504.200000000004</v>
      </c>
      <c r="F27" s="14">
        <v>41166.100000000006</v>
      </c>
      <c r="G27" s="14">
        <v>40254.200000000004</v>
      </c>
      <c r="H27" s="14">
        <v>40026.100000000006</v>
      </c>
      <c r="I27" s="15"/>
      <c r="J27" s="15"/>
      <c r="K27" s="15">
        <v>1250</v>
      </c>
      <c r="L27" s="15">
        <v>1140</v>
      </c>
      <c r="M27" s="12"/>
      <c r="N27" s="12"/>
      <c r="O27" s="85"/>
      <c r="P27" s="52"/>
      <c r="Q27" s="52"/>
      <c r="R27" s="52"/>
      <c r="S27" s="51"/>
      <c r="T27" s="51"/>
    </row>
    <row r="28" spans="1:21" ht="15.6" x14ac:dyDescent="0.3">
      <c r="A28" s="79"/>
      <c r="B28" s="103"/>
      <c r="C28" s="88"/>
      <c r="D28" s="12" t="s">
        <v>48</v>
      </c>
      <c r="E28" s="14">
        <v>40747.800000000003</v>
      </c>
      <c r="F28" s="14">
        <v>40383.200000000004</v>
      </c>
      <c r="G28" s="14">
        <v>39597.800000000003</v>
      </c>
      <c r="H28" s="14">
        <v>39343.200000000004</v>
      </c>
      <c r="I28" s="15"/>
      <c r="J28" s="15"/>
      <c r="K28" s="15">
        <v>1150</v>
      </c>
      <c r="L28" s="15">
        <v>1040</v>
      </c>
      <c r="M28" s="12"/>
      <c r="N28" s="12"/>
      <c r="O28" s="85"/>
      <c r="P28" s="52"/>
      <c r="Q28" s="52"/>
      <c r="R28" s="52"/>
      <c r="S28" s="51"/>
      <c r="T28" s="51"/>
    </row>
    <row r="29" spans="1:21" ht="15.6" x14ac:dyDescent="0.3">
      <c r="A29" s="80"/>
      <c r="B29" s="104"/>
      <c r="C29" s="89"/>
      <c r="D29" s="12" t="s">
        <v>49</v>
      </c>
      <c r="E29" s="14">
        <v>47160.200000000004</v>
      </c>
      <c r="F29" s="14">
        <v>44194.3</v>
      </c>
      <c r="G29" s="14">
        <v>45560.200000000004</v>
      </c>
      <c r="H29" s="14">
        <v>44194.3</v>
      </c>
      <c r="I29" s="15"/>
      <c r="J29" s="15"/>
      <c r="K29" s="15">
        <v>1600</v>
      </c>
      <c r="L29" s="15">
        <v>0</v>
      </c>
      <c r="M29" s="12"/>
      <c r="N29" s="12"/>
      <c r="O29" s="86"/>
      <c r="P29" s="52"/>
      <c r="Q29" s="52"/>
      <c r="R29" s="52"/>
      <c r="S29" s="51"/>
      <c r="T29" s="51"/>
    </row>
    <row r="30" spans="1:21" ht="15.6" x14ac:dyDescent="0.3">
      <c r="A30" s="67"/>
      <c r="B30" s="90" t="s">
        <v>36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/>
      <c r="P30" s="52"/>
      <c r="Q30" s="52"/>
      <c r="R30" s="52"/>
      <c r="S30" s="51"/>
      <c r="T30" s="51"/>
    </row>
    <row r="31" spans="1:21" ht="65.25" customHeight="1" x14ac:dyDescent="0.3">
      <c r="A31" s="37"/>
      <c r="B31" s="73" t="s">
        <v>6</v>
      </c>
      <c r="C31" s="74"/>
      <c r="D31" s="16"/>
      <c r="E31" s="117"/>
      <c r="F31" s="118"/>
      <c r="G31" s="118"/>
      <c r="H31" s="118"/>
      <c r="I31" s="118"/>
      <c r="J31" s="118"/>
      <c r="K31" s="118"/>
      <c r="L31" s="118"/>
      <c r="M31" s="118"/>
      <c r="N31" s="118"/>
      <c r="O31" s="119"/>
      <c r="P31" s="52"/>
      <c r="Q31" s="52"/>
      <c r="R31" s="52"/>
      <c r="S31" s="51"/>
      <c r="T31" s="51"/>
    </row>
    <row r="32" spans="1:21" ht="18.75" customHeight="1" x14ac:dyDescent="0.3">
      <c r="A32" s="78"/>
      <c r="B32" s="114" t="s">
        <v>5</v>
      </c>
      <c r="C32" s="87"/>
      <c r="D32" s="22" t="s">
        <v>38</v>
      </c>
      <c r="E32" s="11">
        <f>SUM(E33:E43)</f>
        <v>160677.05900000004</v>
      </c>
      <c r="F32" s="11">
        <f t="shared" ref="F32:L32" si="1">SUM(F33:F43)</f>
        <v>132476.31899999999</v>
      </c>
      <c r="G32" s="11">
        <f t="shared" si="1"/>
        <v>127345.55899999999</v>
      </c>
      <c r="H32" s="11">
        <f t="shared" si="1"/>
        <v>102790.11900000001</v>
      </c>
      <c r="I32" s="11">
        <f>SUM(I33:I43)</f>
        <v>20725.3</v>
      </c>
      <c r="J32" s="11">
        <f t="shared" si="1"/>
        <v>18030</v>
      </c>
      <c r="K32" s="11">
        <f t="shared" si="1"/>
        <v>12606.199999999999</v>
      </c>
      <c r="L32" s="11">
        <f t="shared" si="1"/>
        <v>11656.199999999999</v>
      </c>
      <c r="M32" s="12"/>
      <c r="N32" s="12"/>
      <c r="O32" s="84" t="s">
        <v>27</v>
      </c>
      <c r="P32" s="52">
        <f t="shared" ref="P19:P81" si="2">F32-H32-J32-L32</f>
        <v>-1.6370904631912708E-11</v>
      </c>
      <c r="Q32" s="52">
        <f t="shared" ref="Q19:Q81" si="3">E32-G32-I32-K32</f>
        <v>4.5474735088646412E-11</v>
      </c>
      <c r="R32" s="52">
        <f t="shared" ref="R18:R81" si="4">F32-E32</f>
        <v>-28200.740000000049</v>
      </c>
      <c r="S32" s="51"/>
      <c r="T32" s="51"/>
    </row>
    <row r="33" spans="1:20" ht="15.6" x14ac:dyDescent="0.3">
      <c r="A33" s="79"/>
      <c r="B33" s="115"/>
      <c r="C33" s="88"/>
      <c r="D33" s="10" t="s">
        <v>39</v>
      </c>
      <c r="E33" s="14">
        <v>22042.859</v>
      </c>
      <c r="F33" s="14">
        <v>18799.219000000001</v>
      </c>
      <c r="G33" s="14">
        <v>9777.259</v>
      </c>
      <c r="H33" s="14">
        <v>6533.6190000000006</v>
      </c>
      <c r="I33" s="15">
        <v>6911.7</v>
      </c>
      <c r="J33" s="15">
        <v>6911.7</v>
      </c>
      <c r="K33" s="15">
        <v>5353.9</v>
      </c>
      <c r="L33" s="15">
        <v>5353.9</v>
      </c>
      <c r="M33" s="12"/>
      <c r="N33" s="12"/>
      <c r="O33" s="85"/>
      <c r="P33" s="52">
        <f t="shared" si="2"/>
        <v>0</v>
      </c>
      <c r="Q33" s="52">
        <f t="shared" si="3"/>
        <v>0</v>
      </c>
      <c r="R33" s="52">
        <f t="shared" si="4"/>
        <v>-3243.6399999999994</v>
      </c>
      <c r="S33" s="51"/>
      <c r="T33" s="51"/>
    </row>
    <row r="34" spans="1:20" ht="15.6" x14ac:dyDescent="0.3">
      <c r="A34" s="79"/>
      <c r="B34" s="115"/>
      <c r="C34" s="88"/>
      <c r="D34" s="10" t="s">
        <v>40</v>
      </c>
      <c r="E34" s="14">
        <v>18884.7</v>
      </c>
      <c r="F34" s="14">
        <v>15741.5</v>
      </c>
      <c r="G34" s="14">
        <v>9786.7000000000007</v>
      </c>
      <c r="H34" s="14">
        <v>6643.5</v>
      </c>
      <c r="I34" s="15">
        <v>6368.6</v>
      </c>
      <c r="J34" s="15">
        <v>6368.6</v>
      </c>
      <c r="K34" s="15">
        <v>2729.4</v>
      </c>
      <c r="L34" s="15">
        <v>2729.4</v>
      </c>
      <c r="M34" s="12"/>
      <c r="N34" s="12"/>
      <c r="O34" s="85"/>
      <c r="P34" s="52">
        <f t="shared" si="2"/>
        <v>0</v>
      </c>
      <c r="Q34" s="52">
        <f t="shared" si="3"/>
        <v>0</v>
      </c>
      <c r="R34" s="52">
        <f t="shared" si="4"/>
        <v>-3143.2000000000007</v>
      </c>
      <c r="S34" s="51"/>
      <c r="T34" s="51"/>
    </row>
    <row r="35" spans="1:20" ht="15.6" x14ac:dyDescent="0.3">
      <c r="A35" s="79"/>
      <c r="B35" s="115"/>
      <c r="C35" s="88"/>
      <c r="D35" s="10" t="s">
        <v>41</v>
      </c>
      <c r="E35" s="14">
        <v>13501.900000000001</v>
      </c>
      <c r="F35" s="14">
        <v>6523.7</v>
      </c>
      <c r="G35" s="14">
        <v>9856.6</v>
      </c>
      <c r="H35" s="14">
        <v>6523.7</v>
      </c>
      <c r="I35" s="15">
        <v>2695.3</v>
      </c>
      <c r="J35" s="15">
        <v>0</v>
      </c>
      <c r="K35" s="15">
        <v>950</v>
      </c>
      <c r="L35" s="15">
        <v>0</v>
      </c>
      <c r="M35" s="12"/>
      <c r="N35" s="12"/>
      <c r="O35" s="85"/>
      <c r="P35" s="52">
        <f t="shared" si="2"/>
        <v>0</v>
      </c>
      <c r="Q35" s="52">
        <f t="shared" si="3"/>
        <v>9.0949470177292824E-13</v>
      </c>
      <c r="R35" s="52">
        <f t="shared" si="4"/>
        <v>-6978.2000000000016</v>
      </c>
      <c r="S35" s="51"/>
      <c r="T35" s="51"/>
    </row>
    <row r="36" spans="1:20" ht="15.6" x14ac:dyDescent="0.3">
      <c r="A36" s="79"/>
      <c r="B36" s="115"/>
      <c r="C36" s="88"/>
      <c r="D36" s="10" t="s">
        <v>42</v>
      </c>
      <c r="E36" s="14">
        <v>11819</v>
      </c>
      <c r="F36" s="14">
        <v>10258.300000000001</v>
      </c>
      <c r="G36" s="14">
        <v>10651.9</v>
      </c>
      <c r="H36" s="14">
        <v>9091.2000000000007</v>
      </c>
      <c r="I36" s="15">
        <v>968.7</v>
      </c>
      <c r="J36" s="15">
        <v>968.7</v>
      </c>
      <c r="K36" s="15">
        <v>198.4</v>
      </c>
      <c r="L36" s="15">
        <v>198.4</v>
      </c>
      <c r="M36" s="12"/>
      <c r="N36" s="12"/>
      <c r="O36" s="85"/>
      <c r="P36" s="52">
        <f t="shared" si="2"/>
        <v>3.1263880373444408E-13</v>
      </c>
      <c r="Q36" s="52">
        <f t="shared" si="3"/>
        <v>3.1263880373444408E-13</v>
      </c>
      <c r="R36" s="52">
        <f t="shared" si="4"/>
        <v>-1560.6999999999989</v>
      </c>
      <c r="S36" s="51"/>
      <c r="T36" s="51"/>
    </row>
    <row r="37" spans="1:20" ht="15.6" x14ac:dyDescent="0.3">
      <c r="A37" s="79"/>
      <c r="B37" s="115"/>
      <c r="C37" s="88"/>
      <c r="D37" s="10" t="s">
        <v>43</v>
      </c>
      <c r="E37" s="14">
        <v>13530.400000000001</v>
      </c>
      <c r="F37" s="14">
        <v>13366.300000000001</v>
      </c>
      <c r="G37" s="14">
        <v>11332.5</v>
      </c>
      <c r="H37" s="14">
        <v>11168.4</v>
      </c>
      <c r="I37" s="15">
        <v>1824.2</v>
      </c>
      <c r="J37" s="15">
        <v>1824.2</v>
      </c>
      <c r="K37" s="15">
        <v>373.7</v>
      </c>
      <c r="L37" s="15">
        <v>373.7</v>
      </c>
      <c r="M37" s="12"/>
      <c r="N37" s="12"/>
      <c r="O37" s="85"/>
      <c r="P37" s="52">
        <f t="shared" si="2"/>
        <v>1.4210854715202004E-12</v>
      </c>
      <c r="Q37" s="52">
        <f t="shared" si="3"/>
        <v>1.4210854715202004E-12</v>
      </c>
      <c r="R37" s="52">
        <f t="shared" si="4"/>
        <v>-164.10000000000036</v>
      </c>
      <c r="S37" s="51"/>
      <c r="T37" s="51"/>
    </row>
    <row r="38" spans="1:20" ht="15.6" x14ac:dyDescent="0.3">
      <c r="A38" s="79"/>
      <c r="B38" s="115"/>
      <c r="C38" s="88"/>
      <c r="D38" s="12" t="s">
        <v>44</v>
      </c>
      <c r="E38" s="14">
        <v>14460.6</v>
      </c>
      <c r="F38" s="14">
        <v>11476.999999999998</v>
      </c>
      <c r="G38" s="14">
        <v>12103.000000000002</v>
      </c>
      <c r="H38" s="14">
        <v>9119.4</v>
      </c>
      <c r="I38" s="15">
        <v>1956.8</v>
      </c>
      <c r="J38" s="15">
        <v>1956.8</v>
      </c>
      <c r="K38" s="15">
        <v>400.8</v>
      </c>
      <c r="L38" s="15">
        <v>400.8</v>
      </c>
      <c r="M38" s="15"/>
      <c r="N38" s="12"/>
      <c r="O38" s="85"/>
      <c r="P38" s="52">
        <f t="shared" si="2"/>
        <v>-1.4210854715202004E-12</v>
      </c>
      <c r="Q38" s="52">
        <f t="shared" si="3"/>
        <v>-1.4210854715202004E-12</v>
      </c>
      <c r="R38" s="52">
        <f t="shared" si="4"/>
        <v>-2983.6000000000022</v>
      </c>
      <c r="S38" s="51"/>
      <c r="T38" s="51"/>
    </row>
    <row r="39" spans="1:20" ht="15.6" x14ac:dyDescent="0.3">
      <c r="A39" s="79"/>
      <c r="B39" s="115"/>
      <c r="C39" s="88"/>
      <c r="D39" s="12" t="s">
        <v>45</v>
      </c>
      <c r="E39" s="14">
        <v>14908.699999999999</v>
      </c>
      <c r="F39" s="14">
        <v>11391.199999999999</v>
      </c>
      <c r="G39" s="14">
        <v>12308.699999999999</v>
      </c>
      <c r="H39" s="14">
        <v>8791.1999999999989</v>
      </c>
      <c r="I39" s="15">
        <v>0</v>
      </c>
      <c r="J39" s="15">
        <v>0</v>
      </c>
      <c r="K39" s="15">
        <v>2600</v>
      </c>
      <c r="L39" s="15">
        <v>2600</v>
      </c>
      <c r="M39" s="12"/>
      <c r="N39" s="12"/>
      <c r="O39" s="85"/>
      <c r="P39" s="52">
        <f t="shared" si="2"/>
        <v>0</v>
      </c>
      <c r="Q39" s="52">
        <f t="shared" si="3"/>
        <v>0</v>
      </c>
      <c r="R39" s="52">
        <f t="shared" si="4"/>
        <v>-3517.5</v>
      </c>
      <c r="S39" s="51"/>
      <c r="T39" s="51"/>
    </row>
    <row r="40" spans="1:20" ht="15.6" x14ac:dyDescent="0.3">
      <c r="A40" s="79"/>
      <c r="B40" s="115"/>
      <c r="C40" s="88"/>
      <c r="D40" s="12" t="s">
        <v>46</v>
      </c>
      <c r="E40" s="14">
        <v>12012.3</v>
      </c>
      <c r="F40" s="14">
        <v>10013.1</v>
      </c>
      <c r="G40" s="14">
        <v>12012.3</v>
      </c>
      <c r="H40" s="14">
        <v>10013.1</v>
      </c>
      <c r="I40" s="15">
        <v>0</v>
      </c>
      <c r="J40" s="15">
        <v>0</v>
      </c>
      <c r="K40" s="15">
        <v>0</v>
      </c>
      <c r="L40" s="15">
        <v>0</v>
      </c>
      <c r="M40" s="12"/>
      <c r="N40" s="12"/>
      <c r="O40" s="85"/>
      <c r="P40" s="52">
        <f t="shared" si="2"/>
        <v>0</v>
      </c>
      <c r="Q40" s="52">
        <f t="shared" si="3"/>
        <v>0</v>
      </c>
      <c r="R40" s="52">
        <f t="shared" si="4"/>
        <v>-1999.1999999999989</v>
      </c>
      <c r="S40" s="51"/>
      <c r="T40" s="51"/>
    </row>
    <row r="41" spans="1:20" ht="15.6" x14ac:dyDescent="0.3">
      <c r="A41" s="79"/>
      <c r="B41" s="115"/>
      <c r="C41" s="88"/>
      <c r="D41" s="12" t="s">
        <v>47</v>
      </c>
      <c r="E41" s="14">
        <v>13172.2</v>
      </c>
      <c r="F41" s="14">
        <v>11375.9</v>
      </c>
      <c r="G41" s="14">
        <v>13172.2</v>
      </c>
      <c r="H41" s="14">
        <v>11375.9</v>
      </c>
      <c r="I41" s="15">
        <v>0</v>
      </c>
      <c r="J41" s="15">
        <v>0</v>
      </c>
      <c r="K41" s="15">
        <v>0</v>
      </c>
      <c r="L41" s="15">
        <v>0</v>
      </c>
      <c r="M41" s="12"/>
      <c r="N41" s="12"/>
      <c r="O41" s="85"/>
      <c r="P41" s="52">
        <f t="shared" si="2"/>
        <v>0</v>
      </c>
      <c r="Q41" s="52">
        <f t="shared" si="3"/>
        <v>0</v>
      </c>
      <c r="R41" s="52">
        <f t="shared" si="4"/>
        <v>-1796.3000000000011</v>
      </c>
      <c r="S41" s="51"/>
      <c r="T41" s="51"/>
    </row>
    <row r="42" spans="1:20" ht="15.6" x14ac:dyDescent="0.3">
      <c r="A42" s="79"/>
      <c r="B42" s="115"/>
      <c r="C42" s="88"/>
      <c r="D42" s="12" t="s">
        <v>48</v>
      </c>
      <c r="E42" s="14">
        <v>13172.2</v>
      </c>
      <c r="F42" s="14">
        <v>11414.3</v>
      </c>
      <c r="G42" s="14">
        <v>13172.2</v>
      </c>
      <c r="H42" s="14">
        <v>11414.3</v>
      </c>
      <c r="I42" s="15">
        <v>0</v>
      </c>
      <c r="J42" s="15">
        <v>0</v>
      </c>
      <c r="K42" s="15">
        <v>0</v>
      </c>
      <c r="L42" s="15">
        <v>0</v>
      </c>
      <c r="M42" s="12"/>
      <c r="N42" s="12"/>
      <c r="O42" s="85"/>
      <c r="P42" s="52">
        <f t="shared" si="2"/>
        <v>0</v>
      </c>
      <c r="Q42" s="52">
        <f t="shared" si="3"/>
        <v>0</v>
      </c>
      <c r="R42" s="52">
        <f t="shared" si="4"/>
        <v>-1757.9000000000015</v>
      </c>
      <c r="S42" s="51"/>
      <c r="T42" s="51"/>
    </row>
    <row r="43" spans="1:20" ht="15.6" x14ac:dyDescent="0.3">
      <c r="A43" s="80"/>
      <c r="B43" s="116"/>
      <c r="C43" s="89"/>
      <c r="D43" s="12" t="s">
        <v>49</v>
      </c>
      <c r="E43" s="14">
        <v>13172.2</v>
      </c>
      <c r="F43" s="14">
        <v>12115.8</v>
      </c>
      <c r="G43" s="14">
        <v>13172.2</v>
      </c>
      <c r="H43" s="14">
        <v>12115.8</v>
      </c>
      <c r="I43" s="15">
        <v>0</v>
      </c>
      <c r="J43" s="15">
        <v>0</v>
      </c>
      <c r="K43" s="15">
        <v>0</v>
      </c>
      <c r="L43" s="15">
        <v>0</v>
      </c>
      <c r="M43" s="12"/>
      <c r="N43" s="12"/>
      <c r="O43" s="86"/>
      <c r="P43" s="52">
        <f t="shared" si="2"/>
        <v>0</v>
      </c>
      <c r="Q43" s="52">
        <f t="shared" si="3"/>
        <v>0</v>
      </c>
      <c r="R43" s="52">
        <f t="shared" si="4"/>
        <v>-1056.4000000000015</v>
      </c>
      <c r="S43" s="51"/>
      <c r="T43" s="51"/>
    </row>
    <row r="44" spans="1:20" ht="15.6" x14ac:dyDescent="0.3">
      <c r="A44" s="67"/>
      <c r="B44" s="82" t="s">
        <v>37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52"/>
      <c r="Q44" s="52"/>
      <c r="R44" s="52"/>
      <c r="S44" s="51"/>
      <c r="T44" s="51"/>
    </row>
    <row r="45" spans="1:20" ht="36" customHeight="1" x14ac:dyDescent="0.3">
      <c r="A45" s="61"/>
      <c r="B45" s="73" t="s">
        <v>4</v>
      </c>
      <c r="C45" s="74"/>
      <c r="D45" s="16"/>
      <c r="E45" s="75"/>
      <c r="F45" s="76"/>
      <c r="G45" s="76"/>
      <c r="H45" s="76"/>
      <c r="I45" s="76"/>
      <c r="J45" s="76"/>
      <c r="K45" s="76"/>
      <c r="L45" s="76"/>
      <c r="M45" s="76"/>
      <c r="N45" s="76"/>
      <c r="O45" s="77"/>
      <c r="P45" s="52"/>
      <c r="Q45" s="52"/>
      <c r="R45" s="52"/>
      <c r="S45" s="51"/>
      <c r="T45" s="51"/>
    </row>
    <row r="46" spans="1:20" ht="15.6" x14ac:dyDescent="0.3">
      <c r="A46" s="81"/>
      <c r="B46" s="122" t="s">
        <v>3</v>
      </c>
      <c r="C46" s="123"/>
      <c r="D46" s="22" t="s">
        <v>38</v>
      </c>
      <c r="E46" s="11">
        <f>SUM(E47:E57)</f>
        <v>4134252.66</v>
      </c>
      <c r="F46" s="11">
        <f t="shared" ref="F46:L46" si="5">SUM(F47:F57)</f>
        <v>3428363.2</v>
      </c>
      <c r="G46" s="11">
        <f t="shared" si="5"/>
        <v>3338512.16</v>
      </c>
      <c r="H46" s="11">
        <f t="shared" si="5"/>
        <v>2841888.7</v>
      </c>
      <c r="I46" s="11"/>
      <c r="J46" s="11"/>
      <c r="K46" s="11">
        <f t="shared" si="5"/>
        <v>795740.5</v>
      </c>
      <c r="L46" s="11">
        <f t="shared" si="5"/>
        <v>586474.5</v>
      </c>
      <c r="M46" s="17"/>
      <c r="N46" s="17"/>
      <c r="O46" s="84" t="s">
        <v>28</v>
      </c>
      <c r="P46" s="52">
        <f>F46-H46-J46-L46</f>
        <v>0</v>
      </c>
      <c r="Q46" s="52">
        <f t="shared" si="3"/>
        <v>0</v>
      </c>
      <c r="R46" s="52">
        <f t="shared" si="4"/>
        <v>-705889.46</v>
      </c>
      <c r="S46" s="51"/>
      <c r="T46" s="51"/>
    </row>
    <row r="47" spans="1:20" ht="15.6" x14ac:dyDescent="0.3">
      <c r="A47" s="81"/>
      <c r="B47" s="122"/>
      <c r="C47" s="123"/>
      <c r="D47" s="10" t="s">
        <v>39</v>
      </c>
      <c r="E47" s="14">
        <v>346090.6</v>
      </c>
      <c r="F47" s="14">
        <v>312864</v>
      </c>
      <c r="G47" s="14">
        <v>273462.59999999998</v>
      </c>
      <c r="H47" s="14">
        <v>247122</v>
      </c>
      <c r="I47" s="14">
        <v>0</v>
      </c>
      <c r="J47" s="14">
        <v>0</v>
      </c>
      <c r="K47" s="14">
        <v>72628</v>
      </c>
      <c r="L47" s="14">
        <v>65742</v>
      </c>
      <c r="M47" s="1"/>
      <c r="N47" s="1"/>
      <c r="O47" s="85"/>
      <c r="P47" s="52">
        <f t="shared" si="2"/>
        <v>0</v>
      </c>
      <c r="Q47" s="52">
        <f t="shared" si="3"/>
        <v>0</v>
      </c>
      <c r="R47" s="52">
        <f t="shared" si="4"/>
        <v>-33226.599999999977</v>
      </c>
      <c r="S47" s="51"/>
      <c r="T47" s="51"/>
    </row>
    <row r="48" spans="1:20" ht="15.6" x14ac:dyDescent="0.3">
      <c r="A48" s="81"/>
      <c r="B48" s="122"/>
      <c r="C48" s="123"/>
      <c r="D48" s="10" t="s">
        <v>40</v>
      </c>
      <c r="E48" s="14">
        <v>418520.86</v>
      </c>
      <c r="F48" s="14">
        <v>316801.80000000005</v>
      </c>
      <c r="G48" s="14">
        <v>319396.86</v>
      </c>
      <c r="H48" s="14">
        <v>265049.30000000005</v>
      </c>
      <c r="I48" s="14">
        <v>0</v>
      </c>
      <c r="J48" s="14">
        <v>0</v>
      </c>
      <c r="K48" s="14">
        <v>99124</v>
      </c>
      <c r="L48" s="14">
        <v>51752.5</v>
      </c>
      <c r="M48" s="1"/>
      <c r="N48" s="12"/>
      <c r="O48" s="85"/>
      <c r="P48" s="52">
        <f t="shared" si="2"/>
        <v>0</v>
      </c>
      <c r="Q48" s="52">
        <f t="shared" si="3"/>
        <v>0</v>
      </c>
      <c r="R48" s="52">
        <f t="shared" si="4"/>
        <v>-101719.05999999994</v>
      </c>
      <c r="S48" s="51"/>
      <c r="T48" s="51"/>
    </row>
    <row r="49" spans="1:21" ht="15.6" x14ac:dyDescent="0.3">
      <c r="A49" s="81"/>
      <c r="B49" s="122"/>
      <c r="C49" s="123"/>
      <c r="D49" s="10" t="s">
        <v>41</v>
      </c>
      <c r="E49" s="14">
        <v>354817.19999999995</v>
      </c>
      <c r="F49" s="14">
        <v>294832.69999999995</v>
      </c>
      <c r="G49" s="14">
        <v>307643.79999999993</v>
      </c>
      <c r="H49" s="14">
        <v>255592.69999999998</v>
      </c>
      <c r="I49" s="14">
        <v>0</v>
      </c>
      <c r="J49" s="14">
        <v>0</v>
      </c>
      <c r="K49" s="14">
        <v>47173.4</v>
      </c>
      <c r="L49" s="14">
        <v>39240</v>
      </c>
      <c r="M49" s="1"/>
      <c r="N49" s="12"/>
      <c r="O49" s="85"/>
      <c r="P49" s="52">
        <f t="shared" si="2"/>
        <v>0</v>
      </c>
      <c r="Q49" s="52">
        <f t="shared" si="3"/>
        <v>0</v>
      </c>
      <c r="R49" s="52">
        <f t="shared" si="4"/>
        <v>-59984.5</v>
      </c>
      <c r="S49" s="51"/>
      <c r="T49" s="51"/>
    </row>
    <row r="50" spans="1:21" ht="15.6" x14ac:dyDescent="0.3">
      <c r="A50" s="81"/>
      <c r="B50" s="122"/>
      <c r="C50" s="123"/>
      <c r="D50" s="10" t="s">
        <v>42</v>
      </c>
      <c r="E50" s="14">
        <v>340140.5</v>
      </c>
      <c r="F50" s="14">
        <v>311019.7</v>
      </c>
      <c r="G50" s="14">
        <v>292967.09999999998</v>
      </c>
      <c r="H50" s="14">
        <v>263895.7</v>
      </c>
      <c r="I50" s="14">
        <v>0</v>
      </c>
      <c r="J50" s="14">
        <v>0</v>
      </c>
      <c r="K50" s="14">
        <v>47173.4</v>
      </c>
      <c r="L50" s="14">
        <v>47124</v>
      </c>
      <c r="M50" s="1"/>
      <c r="N50" s="12"/>
      <c r="O50" s="85"/>
      <c r="P50" s="52">
        <f t="shared" si="2"/>
        <v>0</v>
      </c>
      <c r="Q50" s="52">
        <f t="shared" si="3"/>
        <v>0</v>
      </c>
      <c r="R50" s="52">
        <f t="shared" si="4"/>
        <v>-29120.799999999988</v>
      </c>
      <c r="S50" s="51"/>
      <c r="T50" s="51"/>
    </row>
    <row r="51" spans="1:21" ht="15.6" x14ac:dyDescent="0.3">
      <c r="A51" s="81"/>
      <c r="B51" s="122"/>
      <c r="C51" s="123"/>
      <c r="D51" s="10" t="s">
        <v>43</v>
      </c>
      <c r="E51" s="14">
        <v>341471.00000000006</v>
      </c>
      <c r="F51" s="14">
        <v>293256.59999999998</v>
      </c>
      <c r="G51" s="14">
        <v>282309.60000000003</v>
      </c>
      <c r="H51" s="14">
        <v>243720.6</v>
      </c>
      <c r="I51" s="14">
        <v>0</v>
      </c>
      <c r="J51" s="14">
        <v>0</v>
      </c>
      <c r="K51" s="14">
        <v>59161.4</v>
      </c>
      <c r="L51" s="14">
        <v>49536</v>
      </c>
      <c r="M51" s="1"/>
      <c r="N51" s="12"/>
      <c r="O51" s="85"/>
      <c r="P51" s="52">
        <f t="shared" si="2"/>
        <v>0</v>
      </c>
      <c r="Q51" s="52">
        <f t="shared" si="3"/>
        <v>0</v>
      </c>
      <c r="R51" s="52">
        <f t="shared" si="4"/>
        <v>-48214.400000000081</v>
      </c>
      <c r="S51" s="51"/>
      <c r="T51" s="51"/>
    </row>
    <row r="52" spans="1:21" ht="15.6" x14ac:dyDescent="0.3">
      <c r="A52" s="81"/>
      <c r="B52" s="122"/>
      <c r="C52" s="123"/>
      <c r="D52" s="12" t="s">
        <v>44</v>
      </c>
      <c r="E52" s="14">
        <v>384335.20000000007</v>
      </c>
      <c r="F52" s="14">
        <v>313063.69999999995</v>
      </c>
      <c r="G52" s="14">
        <v>296685.80000000005</v>
      </c>
      <c r="H52" s="14">
        <v>250807.69999999998</v>
      </c>
      <c r="I52" s="14">
        <v>0</v>
      </c>
      <c r="J52" s="14">
        <v>0</v>
      </c>
      <c r="K52" s="14">
        <v>87649.4</v>
      </c>
      <c r="L52" s="14">
        <v>62256</v>
      </c>
      <c r="M52" s="1"/>
      <c r="N52" s="12"/>
      <c r="O52" s="85"/>
      <c r="P52" s="52">
        <f t="shared" si="2"/>
        <v>0</v>
      </c>
      <c r="Q52" s="52">
        <f t="shared" si="3"/>
        <v>0</v>
      </c>
      <c r="R52" s="52">
        <f t="shared" si="4"/>
        <v>-71271.500000000116</v>
      </c>
      <c r="S52" s="51"/>
      <c r="T52" s="51"/>
    </row>
    <row r="53" spans="1:21" ht="15.6" x14ac:dyDescent="0.3">
      <c r="A53" s="81"/>
      <c r="B53" s="122"/>
      <c r="C53" s="123"/>
      <c r="D53" s="12" t="s">
        <v>45</v>
      </c>
      <c r="E53" s="14">
        <v>399700.05000000005</v>
      </c>
      <c r="F53" s="14">
        <v>326756.90000000002</v>
      </c>
      <c r="G53" s="14">
        <v>320121.15000000002</v>
      </c>
      <c r="H53" s="14">
        <v>261274.90000000002</v>
      </c>
      <c r="I53" s="14">
        <v>0</v>
      </c>
      <c r="J53" s="14">
        <v>0</v>
      </c>
      <c r="K53" s="14">
        <v>79578.899999999994</v>
      </c>
      <c r="L53" s="14">
        <v>65482</v>
      </c>
      <c r="M53" s="1"/>
      <c r="N53" s="12"/>
      <c r="O53" s="85"/>
      <c r="P53" s="52">
        <f t="shared" si="2"/>
        <v>0</v>
      </c>
      <c r="Q53" s="52">
        <f t="shared" si="3"/>
        <v>0</v>
      </c>
      <c r="R53" s="52">
        <f t="shared" si="4"/>
        <v>-72943.150000000023</v>
      </c>
      <c r="S53" s="51"/>
      <c r="T53" s="51"/>
    </row>
    <row r="54" spans="1:21" ht="15.6" x14ac:dyDescent="0.3">
      <c r="A54" s="81"/>
      <c r="B54" s="122"/>
      <c r="C54" s="123"/>
      <c r="D54" s="12" t="s">
        <v>46</v>
      </c>
      <c r="E54" s="14">
        <v>484210.80000000005</v>
      </c>
      <c r="F54" s="14">
        <v>280998.40000000002</v>
      </c>
      <c r="G54" s="14">
        <v>340150.80000000005</v>
      </c>
      <c r="H54" s="14">
        <v>234848.40000000002</v>
      </c>
      <c r="I54" s="14">
        <v>0</v>
      </c>
      <c r="J54" s="14">
        <v>0</v>
      </c>
      <c r="K54" s="14">
        <v>144060</v>
      </c>
      <c r="L54" s="14">
        <v>46150</v>
      </c>
      <c r="M54" s="1"/>
      <c r="N54" s="12"/>
      <c r="O54" s="85"/>
      <c r="P54" s="52">
        <f t="shared" si="2"/>
        <v>0</v>
      </c>
      <c r="Q54" s="52">
        <f t="shared" si="3"/>
        <v>0</v>
      </c>
      <c r="R54" s="52">
        <f t="shared" si="4"/>
        <v>-203212.40000000002</v>
      </c>
      <c r="S54" s="51"/>
      <c r="T54" s="51"/>
    </row>
    <row r="55" spans="1:21" ht="15.6" x14ac:dyDescent="0.3">
      <c r="A55" s="81"/>
      <c r="B55" s="122"/>
      <c r="C55" s="123"/>
      <c r="D55" s="12" t="s">
        <v>47</v>
      </c>
      <c r="E55" s="14">
        <v>371653.95</v>
      </c>
      <c r="F55" s="14">
        <v>366248.59999999992</v>
      </c>
      <c r="G55" s="14">
        <v>292057.95</v>
      </c>
      <c r="H55" s="14">
        <v>286652.59999999998</v>
      </c>
      <c r="I55" s="14">
        <v>0</v>
      </c>
      <c r="J55" s="14">
        <v>0</v>
      </c>
      <c r="K55" s="14">
        <v>79596</v>
      </c>
      <c r="L55" s="14">
        <v>79596</v>
      </c>
      <c r="M55" s="1"/>
      <c r="N55" s="12"/>
      <c r="O55" s="85"/>
      <c r="P55" s="52">
        <f>F55-H55-J55-L55</f>
        <v>0</v>
      </c>
      <c r="Q55" s="52">
        <f t="shared" si="3"/>
        <v>0</v>
      </c>
      <c r="R55" s="52">
        <f t="shared" si="4"/>
        <v>-5405.3500000000931</v>
      </c>
      <c r="S55" s="51"/>
      <c r="T55" s="51"/>
    </row>
    <row r="56" spans="1:21" ht="15.6" x14ac:dyDescent="0.3">
      <c r="A56" s="81"/>
      <c r="B56" s="122"/>
      <c r="C56" s="123"/>
      <c r="D56" s="12" t="s">
        <v>48</v>
      </c>
      <c r="E56" s="14">
        <v>371651</v>
      </c>
      <c r="F56" s="14">
        <v>366248.59999999992</v>
      </c>
      <c r="G56" s="14">
        <v>292055</v>
      </c>
      <c r="H56" s="14">
        <v>286652.59999999998</v>
      </c>
      <c r="I56" s="14">
        <v>0</v>
      </c>
      <c r="J56" s="14">
        <v>0</v>
      </c>
      <c r="K56" s="14">
        <v>79596</v>
      </c>
      <c r="L56" s="14">
        <v>79596</v>
      </c>
      <c r="M56" s="1"/>
      <c r="N56" s="12"/>
      <c r="O56" s="85"/>
      <c r="P56" s="52">
        <f t="shared" si="2"/>
        <v>0</v>
      </c>
      <c r="Q56" s="52">
        <f t="shared" si="3"/>
        <v>0</v>
      </c>
      <c r="R56" s="52">
        <f t="shared" si="4"/>
        <v>-5402.4000000000815</v>
      </c>
      <c r="S56" s="51"/>
      <c r="T56" s="51"/>
    </row>
    <row r="57" spans="1:21" ht="15.6" x14ac:dyDescent="0.3">
      <c r="A57" s="81"/>
      <c r="B57" s="122"/>
      <c r="C57" s="123"/>
      <c r="D57" s="12" t="s">
        <v>49</v>
      </c>
      <c r="E57" s="14">
        <v>321661.49999999994</v>
      </c>
      <c r="F57" s="14">
        <v>246272.19999999995</v>
      </c>
      <c r="G57" s="14">
        <v>321661.49999999994</v>
      </c>
      <c r="H57" s="14">
        <v>246272.19999999995</v>
      </c>
      <c r="I57" s="14">
        <v>0</v>
      </c>
      <c r="J57" s="14">
        <v>0</v>
      </c>
      <c r="K57" s="14">
        <v>0</v>
      </c>
      <c r="L57" s="14">
        <v>0</v>
      </c>
      <c r="M57" s="1"/>
      <c r="N57" s="12"/>
      <c r="O57" s="86"/>
      <c r="P57" s="52">
        <f t="shared" si="2"/>
        <v>0</v>
      </c>
      <c r="Q57" s="52">
        <f t="shared" si="3"/>
        <v>0</v>
      </c>
      <c r="R57" s="52">
        <f t="shared" si="4"/>
        <v>-75389.299999999988</v>
      </c>
      <c r="S57" s="51"/>
      <c r="T57" s="51"/>
    </row>
    <row r="58" spans="1:21" ht="38.25" customHeight="1" x14ac:dyDescent="0.3">
      <c r="A58" s="61"/>
      <c r="B58" s="82" t="s">
        <v>22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52"/>
      <c r="Q58" s="52"/>
      <c r="R58" s="52"/>
      <c r="S58" s="51"/>
      <c r="T58" s="51"/>
    </row>
    <row r="59" spans="1:21" ht="54" customHeight="1" x14ac:dyDescent="0.3">
      <c r="A59" s="67"/>
      <c r="B59" s="73" t="s">
        <v>2</v>
      </c>
      <c r="C59" s="74"/>
      <c r="D59" s="18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1"/>
      <c r="P59" s="52"/>
      <c r="Q59" s="52"/>
      <c r="R59" s="52"/>
      <c r="S59" s="51"/>
      <c r="T59" s="51"/>
    </row>
    <row r="60" spans="1:21" ht="15.6" x14ac:dyDescent="0.3">
      <c r="A60" s="83"/>
      <c r="B60" s="114" t="s">
        <v>1</v>
      </c>
      <c r="C60" s="87"/>
      <c r="D60" s="22" t="s">
        <v>38</v>
      </c>
      <c r="E60" s="11">
        <f>SUM(E61:E71)</f>
        <v>403616.4</v>
      </c>
      <c r="F60" s="11">
        <f t="shared" ref="F60:N60" si="6">SUM(F61:F71)</f>
        <v>389176</v>
      </c>
      <c r="G60" s="11">
        <f t="shared" si="6"/>
        <v>386579.49999999994</v>
      </c>
      <c r="H60" s="11">
        <f t="shared" si="6"/>
        <v>373833.30000000005</v>
      </c>
      <c r="I60" s="11"/>
      <c r="J60" s="11"/>
      <c r="K60" s="11">
        <f t="shared" si="6"/>
        <v>9236.8999999999905</v>
      </c>
      <c r="L60" s="11">
        <f t="shared" si="6"/>
        <v>7542.7000000000053</v>
      </c>
      <c r="M60" s="11">
        <f t="shared" si="6"/>
        <v>7800</v>
      </c>
      <c r="N60" s="11">
        <f t="shared" si="6"/>
        <v>7800</v>
      </c>
      <c r="O60" s="84" t="s">
        <v>32</v>
      </c>
      <c r="P60" s="52">
        <f>F60-H60-J60-L60-N60</f>
        <v>-5.184119800105691E-11</v>
      </c>
      <c r="Q60" s="52">
        <f>E60-G60-I60-K60-M60</f>
        <v>9.0949470177292824E-11</v>
      </c>
      <c r="R60" s="52">
        <f t="shared" si="4"/>
        <v>-14440.400000000023</v>
      </c>
      <c r="S60" s="51"/>
      <c r="T60" s="51"/>
    </row>
    <row r="61" spans="1:21" ht="15.6" x14ac:dyDescent="0.3">
      <c r="A61" s="83"/>
      <c r="B61" s="115"/>
      <c r="C61" s="88"/>
      <c r="D61" s="10" t="s">
        <v>39</v>
      </c>
      <c r="E61" s="14">
        <f>G61+K61</f>
        <v>32910.9</v>
      </c>
      <c r="F61" s="14">
        <f>H61+L61</f>
        <v>31763.5</v>
      </c>
      <c r="G61" s="14">
        <v>32013.5</v>
      </c>
      <c r="H61" s="14">
        <v>30955.4</v>
      </c>
      <c r="I61" s="14"/>
      <c r="J61" s="14"/>
      <c r="K61" s="14">
        <v>897.4</v>
      </c>
      <c r="L61" s="14">
        <v>808.1</v>
      </c>
      <c r="M61" s="1"/>
      <c r="N61" s="12"/>
      <c r="O61" s="85"/>
      <c r="P61" s="52">
        <f t="shared" si="2"/>
        <v>-1.4779288903810084E-12</v>
      </c>
      <c r="Q61" s="52">
        <f t="shared" si="3"/>
        <v>1.4779288903810084E-12</v>
      </c>
      <c r="R61" s="52">
        <f t="shared" si="4"/>
        <v>-1147.4000000000015</v>
      </c>
      <c r="S61" s="51"/>
      <c r="T61" s="51"/>
      <c r="U61" s="38"/>
    </row>
    <row r="62" spans="1:21" ht="15.6" x14ac:dyDescent="0.3">
      <c r="A62" s="83"/>
      <c r="B62" s="115"/>
      <c r="C62" s="88"/>
      <c r="D62" s="10" t="s">
        <v>40</v>
      </c>
      <c r="E62" s="14">
        <f t="shared" ref="E62:E66" si="7">G62+K62</f>
        <v>32977.199999999997</v>
      </c>
      <c r="F62" s="14">
        <f t="shared" ref="F62:F67" si="8">H62+L62</f>
        <v>32223.5</v>
      </c>
      <c r="G62" s="14">
        <v>32079.8</v>
      </c>
      <c r="H62" s="14">
        <v>31584.1</v>
      </c>
      <c r="I62" s="14"/>
      <c r="J62" s="14"/>
      <c r="K62" s="14">
        <v>897.4</v>
      </c>
      <c r="L62" s="14">
        <v>639.4</v>
      </c>
      <c r="M62" s="1"/>
      <c r="N62" s="12"/>
      <c r="O62" s="85"/>
      <c r="P62" s="52">
        <f t="shared" si="2"/>
        <v>1.4779288903810084E-12</v>
      </c>
      <c r="Q62" s="52">
        <f t="shared" si="3"/>
        <v>-2.1600499167107046E-12</v>
      </c>
      <c r="R62" s="52">
        <f t="shared" si="4"/>
        <v>-753.69999999999709</v>
      </c>
      <c r="S62" s="51"/>
      <c r="T62" s="51"/>
    </row>
    <row r="63" spans="1:21" ht="15.6" x14ac:dyDescent="0.3">
      <c r="A63" s="83"/>
      <c r="B63" s="115"/>
      <c r="C63" s="88"/>
      <c r="D63" s="10" t="s">
        <v>41</v>
      </c>
      <c r="E63" s="14">
        <f t="shared" si="7"/>
        <v>32887.9</v>
      </c>
      <c r="F63" s="14">
        <f t="shared" si="8"/>
        <v>32395.5</v>
      </c>
      <c r="G63" s="14">
        <v>32079.8</v>
      </c>
      <c r="H63" s="14">
        <v>31835.8</v>
      </c>
      <c r="I63" s="14"/>
      <c r="J63" s="14"/>
      <c r="K63" s="14">
        <v>808.1</v>
      </c>
      <c r="L63" s="14">
        <v>559.70000000000005</v>
      </c>
      <c r="M63" s="1"/>
      <c r="N63" s="12"/>
      <c r="O63" s="85"/>
      <c r="P63" s="52">
        <f t="shared" si="2"/>
        <v>0</v>
      </c>
      <c r="Q63" s="52">
        <f t="shared" si="3"/>
        <v>2.1600499167107046E-12</v>
      </c>
      <c r="R63" s="52">
        <f t="shared" si="4"/>
        <v>-492.40000000000146</v>
      </c>
      <c r="S63" s="51"/>
      <c r="T63" s="51"/>
    </row>
    <row r="64" spans="1:21" ht="15.6" x14ac:dyDescent="0.3">
      <c r="A64" s="83"/>
      <c r="B64" s="115"/>
      <c r="C64" s="88"/>
      <c r="D64" s="10" t="s">
        <v>42</v>
      </c>
      <c r="E64" s="14">
        <f t="shared" si="7"/>
        <v>34203.5</v>
      </c>
      <c r="F64" s="14">
        <f t="shared" si="8"/>
        <v>34203.5</v>
      </c>
      <c r="G64" s="14">
        <v>33553.1</v>
      </c>
      <c r="H64" s="14">
        <v>33553.1</v>
      </c>
      <c r="I64" s="14"/>
      <c r="J64" s="14"/>
      <c r="K64" s="14">
        <v>650.4</v>
      </c>
      <c r="L64" s="14">
        <v>650.4</v>
      </c>
      <c r="M64" s="1"/>
      <c r="N64" s="12"/>
      <c r="O64" s="85"/>
      <c r="P64" s="52">
        <f t="shared" si="2"/>
        <v>1.4779288903810084E-12</v>
      </c>
      <c r="Q64" s="52">
        <f t="shared" si="3"/>
        <v>1.4779288903810084E-12</v>
      </c>
      <c r="R64" s="52">
        <f t="shared" si="4"/>
        <v>0</v>
      </c>
      <c r="S64" s="51"/>
      <c r="T64" s="51"/>
    </row>
    <row r="65" spans="1:20" ht="15.6" x14ac:dyDescent="0.3">
      <c r="A65" s="83"/>
      <c r="B65" s="115"/>
      <c r="C65" s="88"/>
      <c r="D65" s="10" t="s">
        <v>43</v>
      </c>
      <c r="E65" s="14">
        <f t="shared" si="7"/>
        <v>34549.699999999997</v>
      </c>
      <c r="F65" s="14">
        <f t="shared" si="8"/>
        <v>34323</v>
      </c>
      <c r="G65" s="14">
        <v>33741.599999999999</v>
      </c>
      <c r="H65" s="14">
        <v>33659</v>
      </c>
      <c r="I65" s="3"/>
      <c r="J65" s="3"/>
      <c r="K65" s="14">
        <v>808.1</v>
      </c>
      <c r="L65" s="14">
        <v>664</v>
      </c>
      <c r="M65" s="2"/>
      <c r="N65" s="19"/>
      <c r="O65" s="85"/>
      <c r="P65" s="52">
        <f t="shared" si="2"/>
        <v>0</v>
      </c>
      <c r="Q65" s="52">
        <f t="shared" si="3"/>
        <v>-1.4779288903810084E-12</v>
      </c>
      <c r="R65" s="52">
        <f t="shared" si="4"/>
        <v>-226.69999999999709</v>
      </c>
      <c r="S65" s="51"/>
      <c r="T65" s="51"/>
    </row>
    <row r="66" spans="1:20" ht="15.6" x14ac:dyDescent="0.3">
      <c r="A66" s="83"/>
      <c r="B66" s="115"/>
      <c r="C66" s="88"/>
      <c r="D66" s="12" t="s">
        <v>44</v>
      </c>
      <c r="E66" s="14">
        <f t="shared" si="7"/>
        <v>35463.9</v>
      </c>
      <c r="F66" s="14">
        <f t="shared" si="8"/>
        <v>35372.6</v>
      </c>
      <c r="G66" s="14">
        <v>34655.800000000003</v>
      </c>
      <c r="H66" s="14">
        <v>34654.6</v>
      </c>
      <c r="I66" s="3"/>
      <c r="J66" s="3"/>
      <c r="K66" s="14">
        <v>808.1</v>
      </c>
      <c r="L66" s="14">
        <v>718</v>
      </c>
      <c r="M66" s="2"/>
      <c r="N66" s="19"/>
      <c r="O66" s="85"/>
      <c r="P66" s="52">
        <f t="shared" si="2"/>
        <v>0</v>
      </c>
      <c r="Q66" s="52">
        <f t="shared" si="3"/>
        <v>-1.4779288903810084E-12</v>
      </c>
      <c r="R66" s="52">
        <f t="shared" si="4"/>
        <v>-91.30000000000291</v>
      </c>
      <c r="S66" s="51"/>
      <c r="T66" s="51"/>
    </row>
    <row r="67" spans="1:20" ht="15.6" x14ac:dyDescent="0.3">
      <c r="A67" s="83"/>
      <c r="B67" s="115"/>
      <c r="C67" s="88"/>
      <c r="D67" s="12" t="s">
        <v>45</v>
      </c>
      <c r="E67" s="14">
        <v>35772.699999999997</v>
      </c>
      <c r="F67" s="14">
        <f t="shared" si="8"/>
        <v>35533</v>
      </c>
      <c r="G67" s="14">
        <f>E67-K67</f>
        <v>34908.399999999994</v>
      </c>
      <c r="H67" s="14">
        <v>34668.699999999997</v>
      </c>
      <c r="I67" s="3"/>
      <c r="J67" s="3"/>
      <c r="K67" s="14">
        <v>864.3</v>
      </c>
      <c r="L67" s="14">
        <v>864.3</v>
      </c>
      <c r="M67" s="2"/>
      <c r="N67" s="19"/>
      <c r="O67" s="85"/>
      <c r="P67" s="52">
        <f>F67-H67-J67-L67</f>
        <v>2.9558577807620168E-12</v>
      </c>
      <c r="Q67" s="52">
        <f t="shared" si="3"/>
        <v>2.9558577807620168E-12</v>
      </c>
      <c r="R67" s="52">
        <f t="shared" si="4"/>
        <v>-239.69999999999709</v>
      </c>
      <c r="S67" s="51"/>
      <c r="T67" s="51"/>
    </row>
    <row r="68" spans="1:20" ht="15.6" x14ac:dyDescent="0.3">
      <c r="A68" s="83"/>
      <c r="B68" s="115"/>
      <c r="C68" s="88"/>
      <c r="D68" s="12" t="s">
        <v>46</v>
      </c>
      <c r="E68" s="14">
        <f>G68+K68</f>
        <v>38258.399999999994</v>
      </c>
      <c r="F68" s="14">
        <f>H68+L68</f>
        <v>37666.1</v>
      </c>
      <c r="G68" s="14">
        <v>37348.199999999997</v>
      </c>
      <c r="H68" s="68">
        <v>36755.9</v>
      </c>
      <c r="I68" s="3"/>
      <c r="J68" s="3"/>
      <c r="K68" s="14">
        <v>910.2</v>
      </c>
      <c r="L68" s="14">
        <v>910.2</v>
      </c>
      <c r="M68" s="2"/>
      <c r="N68" s="19"/>
      <c r="O68" s="85"/>
      <c r="P68" s="52">
        <f>F68-H68-J68-L68</f>
        <v>-2.9558577807620168E-12</v>
      </c>
      <c r="Q68" s="52">
        <f>E68-G68-I68-K68</f>
        <v>-2.9558577807620168E-12</v>
      </c>
      <c r="R68" s="52">
        <f t="shared" si="4"/>
        <v>-592.29999999999563</v>
      </c>
      <c r="S68" s="51"/>
      <c r="T68" s="51"/>
    </row>
    <row r="69" spans="1:20" ht="15.6" x14ac:dyDescent="0.3">
      <c r="A69" s="83"/>
      <c r="B69" s="115"/>
      <c r="C69" s="88"/>
      <c r="D69" s="12" t="s">
        <v>47</v>
      </c>
      <c r="E69" s="14">
        <f>G69+K69+M69</f>
        <v>42197.399999999994</v>
      </c>
      <c r="F69" s="14">
        <v>38838.800000000003</v>
      </c>
      <c r="G69" s="14">
        <v>38733.1</v>
      </c>
      <c r="H69" s="14">
        <f>37974.5-N69</f>
        <v>35374.5</v>
      </c>
      <c r="I69" s="3"/>
      <c r="J69" s="3"/>
      <c r="K69" s="14">
        <v>864.29999999999563</v>
      </c>
      <c r="L69" s="14">
        <v>864.30000000000291</v>
      </c>
      <c r="M69" s="19">
        <v>2600</v>
      </c>
      <c r="N69" s="19">
        <v>2600</v>
      </c>
      <c r="O69" s="85"/>
      <c r="P69" s="52">
        <f>F69-H69-J69-L69-N69</f>
        <v>0</v>
      </c>
      <c r="Q69" s="52">
        <f>E69-G69-I69-K69-M69</f>
        <v>0</v>
      </c>
      <c r="R69" s="52">
        <f t="shared" si="4"/>
        <v>-3358.5999999999913</v>
      </c>
      <c r="S69" s="51"/>
      <c r="T69" s="51"/>
    </row>
    <row r="70" spans="1:20" ht="15.6" x14ac:dyDescent="0.3">
      <c r="A70" s="83"/>
      <c r="B70" s="115"/>
      <c r="C70" s="88"/>
      <c r="D70" s="12" t="s">
        <v>48</v>
      </c>
      <c r="E70" s="14">
        <f t="shared" ref="E70:E71" si="9">G70+K70+M70</f>
        <v>42197.399999999994</v>
      </c>
      <c r="F70" s="14">
        <v>38838.800000000003</v>
      </c>
      <c r="G70" s="14">
        <v>38733.1</v>
      </c>
      <c r="H70" s="14">
        <f>37974.5-N70</f>
        <v>35374.5</v>
      </c>
      <c r="I70" s="3"/>
      <c r="J70" s="3"/>
      <c r="K70" s="14">
        <v>864.29999999999563</v>
      </c>
      <c r="L70" s="14">
        <v>864.30000000000291</v>
      </c>
      <c r="M70" s="19">
        <v>2600</v>
      </c>
      <c r="N70" s="19">
        <v>2600</v>
      </c>
      <c r="O70" s="85"/>
      <c r="P70" s="52">
        <f t="shared" ref="P70:P71" si="10">F70-H70-J70-L70-N70</f>
        <v>0</v>
      </c>
      <c r="Q70" s="52">
        <f t="shared" ref="Q70:Q71" si="11">E70-G70-I70-K70-M70</f>
        <v>0</v>
      </c>
      <c r="R70" s="52">
        <f t="shared" si="4"/>
        <v>-3358.5999999999913</v>
      </c>
      <c r="S70" s="51"/>
      <c r="T70" s="51"/>
    </row>
    <row r="71" spans="1:20" ht="15.6" x14ac:dyDescent="0.3">
      <c r="A71" s="83"/>
      <c r="B71" s="116"/>
      <c r="C71" s="89"/>
      <c r="D71" s="12" t="s">
        <v>49</v>
      </c>
      <c r="E71" s="14">
        <f t="shared" si="9"/>
        <v>42197.4</v>
      </c>
      <c r="F71" s="14">
        <f>H71+L71+N71</f>
        <v>38017.699999999997</v>
      </c>
      <c r="G71" s="14">
        <v>38733.1</v>
      </c>
      <c r="H71" s="14">
        <v>35417.699999999997</v>
      </c>
      <c r="I71" s="3"/>
      <c r="J71" s="3"/>
      <c r="K71" s="14">
        <v>864.3</v>
      </c>
      <c r="L71" s="3">
        <v>0</v>
      </c>
      <c r="M71" s="19">
        <v>2600</v>
      </c>
      <c r="N71" s="19">
        <v>2600</v>
      </c>
      <c r="O71" s="86"/>
      <c r="P71" s="52">
        <f t="shared" si="10"/>
        <v>0</v>
      </c>
      <c r="Q71" s="52">
        <f t="shared" si="11"/>
        <v>0</v>
      </c>
      <c r="R71" s="52">
        <f t="shared" si="4"/>
        <v>-4179.7000000000044</v>
      </c>
      <c r="S71" s="51"/>
      <c r="T71" s="51"/>
    </row>
    <row r="72" spans="1:20" ht="29.25" customHeight="1" x14ac:dyDescent="0.3">
      <c r="A72" s="61"/>
      <c r="B72" s="82" t="s">
        <v>23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52"/>
      <c r="Q72" s="52"/>
      <c r="R72" s="52"/>
      <c r="S72" s="51"/>
      <c r="T72" s="51"/>
    </row>
    <row r="73" spans="1:20" ht="16.2" x14ac:dyDescent="0.3">
      <c r="A73" s="67"/>
      <c r="B73" s="73" t="s">
        <v>24</v>
      </c>
      <c r="C73" s="124"/>
      <c r="D73" s="74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1"/>
      <c r="P73" s="52"/>
      <c r="Q73" s="52"/>
      <c r="R73" s="52"/>
      <c r="S73" s="51"/>
      <c r="T73" s="51"/>
    </row>
    <row r="74" spans="1:20" ht="19.5" customHeight="1" x14ac:dyDescent="0.3">
      <c r="A74" s="70"/>
      <c r="B74" s="114" t="s">
        <v>0</v>
      </c>
      <c r="C74" s="87"/>
      <c r="D74" s="22" t="s">
        <v>38</v>
      </c>
      <c r="E74" s="11">
        <f>E75+E76+E77+E78+E79+E80+E81+E82+E83+E84</f>
        <v>1402959.5699999998</v>
      </c>
      <c r="F74" s="11">
        <f t="shared" ref="F74:L74" si="12">F75+F76+F77+F78+F79+F80+F81+F82+F83+F84</f>
        <v>1352901.07</v>
      </c>
      <c r="G74" s="11"/>
      <c r="H74" s="11"/>
      <c r="I74" s="11">
        <f>I75+I76+I77+I78+I79+I80+I81+I82+I83+I84</f>
        <v>23489.200000000001</v>
      </c>
      <c r="J74" s="11">
        <f>J75+J76+J77+J78+J79+J80+J81+J82+J83+J84</f>
        <v>21841</v>
      </c>
      <c r="K74" s="11">
        <f t="shared" si="12"/>
        <v>1379470.3699999999</v>
      </c>
      <c r="L74" s="11">
        <f t="shared" si="12"/>
        <v>1331060.07</v>
      </c>
      <c r="M74" s="17"/>
      <c r="N74" s="17"/>
      <c r="O74" s="84" t="s">
        <v>29</v>
      </c>
      <c r="P74" s="52">
        <f t="shared" si="2"/>
        <v>0</v>
      </c>
      <c r="Q74" s="52">
        <f t="shared" si="3"/>
        <v>0</v>
      </c>
      <c r="R74" s="52">
        <f t="shared" si="4"/>
        <v>-50058.499999999767</v>
      </c>
      <c r="S74" s="51"/>
      <c r="T74" s="51"/>
    </row>
    <row r="75" spans="1:20" ht="15.6" x14ac:dyDescent="0.3">
      <c r="A75" s="71"/>
      <c r="B75" s="115"/>
      <c r="C75" s="88"/>
      <c r="D75" s="10" t="s">
        <v>39</v>
      </c>
      <c r="E75" s="20">
        <v>108236.4</v>
      </c>
      <c r="F75" s="20">
        <v>102609.80000000002</v>
      </c>
      <c r="G75" s="14"/>
      <c r="H75" s="14"/>
      <c r="I75" s="54">
        <v>0</v>
      </c>
      <c r="J75" s="54">
        <v>0</v>
      </c>
      <c r="K75" s="20">
        <v>108236.4</v>
      </c>
      <c r="L75" s="20">
        <v>102609.80000000002</v>
      </c>
      <c r="M75" s="1"/>
      <c r="N75" s="12"/>
      <c r="O75" s="85"/>
      <c r="P75" s="52">
        <f t="shared" si="2"/>
        <v>0</v>
      </c>
      <c r="Q75" s="52">
        <f t="shared" si="3"/>
        <v>0</v>
      </c>
      <c r="R75" s="52">
        <f t="shared" si="4"/>
        <v>-5626.5999999999767</v>
      </c>
      <c r="S75" s="51"/>
      <c r="T75" s="51"/>
    </row>
    <row r="76" spans="1:20" ht="15.6" x14ac:dyDescent="0.3">
      <c r="A76" s="71"/>
      <c r="B76" s="115"/>
      <c r="C76" s="88"/>
      <c r="D76" s="10" t="s">
        <v>40</v>
      </c>
      <c r="E76" s="20">
        <v>117591.40000000001</v>
      </c>
      <c r="F76" s="20">
        <v>106781.6</v>
      </c>
      <c r="G76" s="14"/>
      <c r="H76" s="14"/>
      <c r="I76" s="54">
        <v>0</v>
      </c>
      <c r="J76" s="54">
        <v>0</v>
      </c>
      <c r="K76" s="20">
        <v>117591.40000000001</v>
      </c>
      <c r="L76" s="20">
        <v>106781.6</v>
      </c>
      <c r="M76" s="1"/>
      <c r="N76" s="12"/>
      <c r="O76" s="85"/>
      <c r="P76" s="52">
        <f t="shared" si="2"/>
        <v>0</v>
      </c>
      <c r="Q76" s="52">
        <f t="shared" si="3"/>
        <v>0</v>
      </c>
      <c r="R76" s="52">
        <f t="shared" si="4"/>
        <v>-10809.800000000003</v>
      </c>
      <c r="S76" s="51"/>
      <c r="T76" s="51"/>
    </row>
    <row r="77" spans="1:20" ht="15.6" x14ac:dyDescent="0.3">
      <c r="A77" s="71"/>
      <c r="B77" s="115"/>
      <c r="C77" s="88"/>
      <c r="D77" s="10" t="s">
        <v>41</v>
      </c>
      <c r="E77" s="20">
        <v>125999.20000000001</v>
      </c>
      <c r="F77" s="20">
        <v>114987.6</v>
      </c>
      <c r="G77" s="14"/>
      <c r="H77" s="14"/>
      <c r="I77" s="14">
        <v>4897.3999999999996</v>
      </c>
      <c r="J77" s="14">
        <v>4483.3999999999996</v>
      </c>
      <c r="K77" s="20">
        <v>121101.79999999999</v>
      </c>
      <c r="L77" s="20">
        <v>110504.20000000001</v>
      </c>
      <c r="M77" s="1"/>
      <c r="N77" s="12"/>
      <c r="O77" s="85"/>
      <c r="P77" s="52">
        <f t="shared" si="2"/>
        <v>0</v>
      </c>
      <c r="Q77" s="52">
        <f t="shared" si="3"/>
        <v>0</v>
      </c>
      <c r="R77" s="52">
        <f t="shared" si="4"/>
        <v>-11011.600000000006</v>
      </c>
      <c r="S77" s="51"/>
      <c r="T77" s="51"/>
    </row>
    <row r="78" spans="1:20" ht="15.6" x14ac:dyDescent="0.3">
      <c r="A78" s="71"/>
      <c r="B78" s="115"/>
      <c r="C78" s="88"/>
      <c r="D78" s="10" t="s">
        <v>42</v>
      </c>
      <c r="E78" s="20">
        <v>118870.09999999999</v>
      </c>
      <c r="F78" s="20">
        <v>118600.99999999999</v>
      </c>
      <c r="G78" s="14"/>
      <c r="H78" s="14"/>
      <c r="I78" s="14">
        <v>4276</v>
      </c>
      <c r="J78" s="14">
        <v>4006.9</v>
      </c>
      <c r="K78" s="14">
        <v>114594.1</v>
      </c>
      <c r="L78" s="14">
        <v>114594.1</v>
      </c>
      <c r="M78" s="1"/>
      <c r="N78" s="12"/>
      <c r="O78" s="85"/>
      <c r="P78" s="52">
        <f t="shared" si="2"/>
        <v>0</v>
      </c>
      <c r="Q78" s="52">
        <f t="shared" si="3"/>
        <v>0</v>
      </c>
      <c r="R78" s="52">
        <f t="shared" si="4"/>
        <v>-269.10000000000582</v>
      </c>
      <c r="S78" s="51"/>
      <c r="T78" s="51"/>
    </row>
    <row r="79" spans="1:20" ht="15.6" x14ac:dyDescent="0.3">
      <c r="A79" s="71"/>
      <c r="B79" s="115"/>
      <c r="C79" s="88"/>
      <c r="D79" s="10" t="s">
        <v>43</v>
      </c>
      <c r="E79" s="20">
        <v>151615.79999999999</v>
      </c>
      <c r="F79" s="20">
        <v>151615.79999999999</v>
      </c>
      <c r="G79" s="3"/>
      <c r="H79" s="3"/>
      <c r="I79" s="14">
        <v>4971.1000000000004</v>
      </c>
      <c r="J79" s="14">
        <v>4971.1000000000004</v>
      </c>
      <c r="K79" s="3">
        <v>146644.69999999998</v>
      </c>
      <c r="L79" s="3">
        <v>146644.69999999998</v>
      </c>
      <c r="M79" s="2"/>
      <c r="N79" s="19"/>
      <c r="O79" s="85"/>
      <c r="P79" s="52">
        <f t="shared" si="2"/>
        <v>0</v>
      </c>
      <c r="Q79" s="52">
        <f t="shared" si="3"/>
        <v>0</v>
      </c>
      <c r="R79" s="52">
        <f t="shared" si="4"/>
        <v>0</v>
      </c>
      <c r="S79" s="51"/>
      <c r="T79" s="51"/>
    </row>
    <row r="80" spans="1:20" ht="15.6" x14ac:dyDescent="0.3">
      <c r="A80" s="71"/>
      <c r="B80" s="115"/>
      <c r="C80" s="88"/>
      <c r="D80" s="12" t="s">
        <v>44</v>
      </c>
      <c r="E80" s="20">
        <v>150525</v>
      </c>
      <c r="F80" s="20">
        <v>150225</v>
      </c>
      <c r="G80" s="3"/>
      <c r="H80" s="3"/>
      <c r="I80" s="3">
        <v>3915.2000000000003</v>
      </c>
      <c r="J80" s="3">
        <v>3615.2000000000003</v>
      </c>
      <c r="K80" s="3">
        <v>146609.79999999999</v>
      </c>
      <c r="L80" s="3">
        <v>146609.79999999999</v>
      </c>
      <c r="M80" s="2"/>
      <c r="N80" s="19"/>
      <c r="O80" s="85"/>
      <c r="P80" s="52">
        <f t="shared" si="2"/>
        <v>0</v>
      </c>
      <c r="Q80" s="52">
        <f t="shared" si="3"/>
        <v>0</v>
      </c>
      <c r="R80" s="52">
        <f t="shared" si="4"/>
        <v>-300</v>
      </c>
      <c r="S80" s="51"/>
      <c r="T80" s="51"/>
    </row>
    <row r="81" spans="1:24" ht="15.6" x14ac:dyDescent="0.3">
      <c r="A81" s="71"/>
      <c r="B81" s="115"/>
      <c r="C81" s="88"/>
      <c r="D81" s="12" t="s">
        <v>45</v>
      </c>
      <c r="E81" s="20">
        <v>160047.37</v>
      </c>
      <c r="F81" s="20">
        <v>150266.47</v>
      </c>
      <c r="G81" s="3"/>
      <c r="H81" s="3"/>
      <c r="I81" s="3">
        <v>5429.5</v>
      </c>
      <c r="J81" s="3">
        <v>4764.4000000000005</v>
      </c>
      <c r="K81" s="3">
        <v>154617.87</v>
      </c>
      <c r="L81" s="3">
        <v>145502.07</v>
      </c>
      <c r="M81" s="2"/>
      <c r="N81" s="19"/>
      <c r="O81" s="85"/>
      <c r="P81" s="52">
        <f t="shared" si="2"/>
        <v>0</v>
      </c>
      <c r="Q81" s="52">
        <f t="shared" si="3"/>
        <v>0</v>
      </c>
      <c r="R81" s="52">
        <f t="shared" si="4"/>
        <v>-9780.8999999999942</v>
      </c>
      <c r="S81" s="38"/>
      <c r="T81" s="38"/>
    </row>
    <row r="82" spans="1:24" ht="15.6" x14ac:dyDescent="0.3">
      <c r="A82" s="71"/>
      <c r="B82" s="115"/>
      <c r="C82" s="88"/>
      <c r="D82" s="12" t="s">
        <v>46</v>
      </c>
      <c r="E82" s="20">
        <v>159012.6</v>
      </c>
      <c r="F82" s="20">
        <v>151653.20000000001</v>
      </c>
      <c r="G82" s="3"/>
      <c r="H82" s="3"/>
      <c r="I82" s="3">
        <v>0</v>
      </c>
      <c r="J82" s="3">
        <v>0</v>
      </c>
      <c r="K82" s="3">
        <v>159012.6</v>
      </c>
      <c r="L82" s="3">
        <v>151653.20000000001</v>
      </c>
      <c r="M82" s="2"/>
      <c r="N82" s="19"/>
      <c r="O82" s="85"/>
      <c r="P82" s="52">
        <f t="shared" ref="P82:P94" si="13">F82-H82-J82-L82</f>
        <v>0</v>
      </c>
      <c r="Q82" s="52">
        <f t="shared" ref="Q82:Q94" si="14">E82-G82-I82-K82</f>
        <v>0</v>
      </c>
      <c r="R82" s="52">
        <f t="shared" ref="R82:R96" si="15">F82-E82</f>
        <v>-7359.3999999999942</v>
      </c>
      <c r="S82" s="38"/>
      <c r="T82" s="38"/>
    </row>
    <row r="83" spans="1:24" ht="15.6" x14ac:dyDescent="0.3">
      <c r="A83" s="71"/>
      <c r="B83" s="115"/>
      <c r="C83" s="88"/>
      <c r="D83" s="12" t="s">
        <v>47</v>
      </c>
      <c r="E83" s="20">
        <v>157981.4</v>
      </c>
      <c r="F83" s="20">
        <v>153080.29999999999</v>
      </c>
      <c r="G83" s="3"/>
      <c r="H83" s="3"/>
      <c r="I83" s="3">
        <v>0</v>
      </c>
      <c r="J83" s="3">
        <v>0</v>
      </c>
      <c r="K83" s="3">
        <v>157981.4</v>
      </c>
      <c r="L83" s="3">
        <v>153080.29999999999</v>
      </c>
      <c r="M83" s="2"/>
      <c r="N83" s="19"/>
      <c r="O83" s="85"/>
      <c r="P83" s="52">
        <f t="shared" si="13"/>
        <v>0</v>
      </c>
      <c r="Q83" s="52">
        <f t="shared" si="14"/>
        <v>0</v>
      </c>
      <c r="R83" s="52">
        <f t="shared" si="15"/>
        <v>-4901.1000000000058</v>
      </c>
      <c r="S83" s="38"/>
      <c r="T83" s="38"/>
    </row>
    <row r="84" spans="1:24" ht="15.6" x14ac:dyDescent="0.3">
      <c r="A84" s="71"/>
      <c r="B84" s="115"/>
      <c r="C84" s="88"/>
      <c r="D84" s="12" t="s">
        <v>48</v>
      </c>
      <c r="E84" s="14">
        <v>153080.29999999999</v>
      </c>
      <c r="F84" s="14">
        <v>153080.29999999999</v>
      </c>
      <c r="G84" s="14"/>
      <c r="H84" s="14"/>
      <c r="I84" s="14">
        <v>0</v>
      </c>
      <c r="J84" s="14">
        <v>0</v>
      </c>
      <c r="K84" s="14">
        <v>153080.29999999999</v>
      </c>
      <c r="L84" s="14">
        <v>153080.29999999999</v>
      </c>
      <c r="M84" s="2"/>
      <c r="N84" s="19"/>
      <c r="O84" s="85"/>
      <c r="P84" s="52">
        <f t="shared" si="13"/>
        <v>0</v>
      </c>
      <c r="Q84" s="52">
        <f t="shared" si="14"/>
        <v>0</v>
      </c>
      <c r="R84" s="52">
        <f t="shared" si="15"/>
        <v>0</v>
      </c>
      <c r="S84" s="38"/>
      <c r="T84" s="38"/>
    </row>
    <row r="85" spans="1:24" ht="15.6" x14ac:dyDescent="0.3">
      <c r="A85" s="72"/>
      <c r="B85" s="116"/>
      <c r="C85" s="89"/>
      <c r="D85" s="12" t="s">
        <v>49</v>
      </c>
      <c r="E85" s="14">
        <v>0</v>
      </c>
      <c r="F85" s="14">
        <v>0</v>
      </c>
      <c r="G85" s="14"/>
      <c r="H85" s="14"/>
      <c r="I85" s="14">
        <v>0</v>
      </c>
      <c r="J85" s="14">
        <v>0</v>
      </c>
      <c r="K85" s="14">
        <v>0</v>
      </c>
      <c r="L85" s="14">
        <v>0</v>
      </c>
      <c r="M85" s="2"/>
      <c r="N85" s="19"/>
      <c r="O85" s="86"/>
      <c r="P85" s="52">
        <f t="shared" si="13"/>
        <v>0</v>
      </c>
      <c r="Q85" s="52">
        <f t="shared" si="14"/>
        <v>0</v>
      </c>
      <c r="R85" s="52">
        <f t="shared" si="15"/>
        <v>0</v>
      </c>
      <c r="S85" s="38"/>
      <c r="T85" s="38"/>
    </row>
    <row r="86" spans="1:24" ht="68.25" customHeight="1" x14ac:dyDescent="0.3">
      <c r="A86" s="78"/>
      <c r="B86" s="114" t="s">
        <v>51</v>
      </c>
      <c r="C86" s="87"/>
      <c r="D86" s="66" t="s">
        <v>38</v>
      </c>
      <c r="E86" s="11">
        <f>SUM(E87:E97)</f>
        <v>6645430.3390000015</v>
      </c>
      <c r="F86" s="11">
        <f>SUM(F87:F97)</f>
        <v>5785637.3890000004</v>
      </c>
      <c r="G86" s="11">
        <f>SUM(G87:G97)</f>
        <v>4363321.8689999999</v>
      </c>
      <c r="H86" s="11">
        <f t="shared" ref="H86:N86" si="16">SUM(H87:H97)</f>
        <v>3771652.8890000004</v>
      </c>
      <c r="I86" s="11">
        <f t="shared" si="16"/>
        <v>44214.5</v>
      </c>
      <c r="J86" s="11">
        <f t="shared" si="16"/>
        <v>39870.999999999993</v>
      </c>
      <c r="K86" s="11">
        <f t="shared" si="16"/>
        <v>2230093.9699999997</v>
      </c>
      <c r="L86" s="11">
        <f t="shared" si="16"/>
        <v>1966313.4700000002</v>
      </c>
      <c r="M86" s="11">
        <f t="shared" si="16"/>
        <v>7800</v>
      </c>
      <c r="N86" s="11">
        <f t="shared" si="16"/>
        <v>7800</v>
      </c>
      <c r="O86" s="84" t="s">
        <v>30</v>
      </c>
      <c r="P86" s="52">
        <f>F86-H86-J86-L86-N86</f>
        <v>2.9999999795109034E-2</v>
      </c>
      <c r="Q86" s="52">
        <f>E86-G86-I86-K86-M86</f>
        <v>1.862645149230957E-9</v>
      </c>
      <c r="R86" s="52">
        <f t="shared" si="15"/>
        <v>-859792.95000000112</v>
      </c>
    </row>
    <row r="87" spans="1:24" ht="15.6" x14ac:dyDescent="0.3">
      <c r="A87" s="79"/>
      <c r="B87" s="115"/>
      <c r="C87" s="88"/>
      <c r="D87" s="10" t="s">
        <v>39</v>
      </c>
      <c r="E87" s="14">
        <f>E19+E33+E47+E61+E75</f>
        <v>583166.60900000005</v>
      </c>
      <c r="F87" s="14">
        <f t="shared" ref="F87:L87" si="17">F19+F33+F47+F61+F75</f>
        <v>520067.39899999998</v>
      </c>
      <c r="G87" s="14">
        <f t="shared" si="17"/>
        <v>383439.20899999997</v>
      </c>
      <c r="H87" s="14">
        <f t="shared" si="17"/>
        <v>332941.89900000003</v>
      </c>
      <c r="I87" s="14">
        <f>I19+I33+I47+I61+I75</f>
        <v>6911.7</v>
      </c>
      <c r="J87" s="14">
        <f t="shared" si="17"/>
        <v>6911.7</v>
      </c>
      <c r="K87" s="14">
        <f t="shared" si="17"/>
        <v>192815.69999999998</v>
      </c>
      <c r="L87" s="14">
        <f t="shared" si="17"/>
        <v>180213.80000000002</v>
      </c>
      <c r="M87" s="1"/>
      <c r="N87" s="1"/>
      <c r="O87" s="85"/>
      <c r="P87" s="52">
        <f t="shared" si="13"/>
        <v>0</v>
      </c>
      <c r="Q87" s="52">
        <f t="shared" si="14"/>
        <v>0</v>
      </c>
      <c r="R87" s="52">
        <f t="shared" si="15"/>
        <v>-63099.210000000079</v>
      </c>
      <c r="S87" s="38"/>
      <c r="T87" s="38"/>
    </row>
    <row r="88" spans="1:24" ht="15.6" x14ac:dyDescent="0.3">
      <c r="A88" s="79"/>
      <c r="B88" s="115"/>
      <c r="C88" s="88"/>
      <c r="D88" s="10" t="s">
        <v>40</v>
      </c>
      <c r="E88" s="14">
        <f t="shared" ref="E88:L97" si="18">E20+E34+E48+E62+E76</f>
        <v>641474.36</v>
      </c>
      <c r="F88" s="14">
        <f t="shared" si="18"/>
        <v>522396.80000000005</v>
      </c>
      <c r="G88" s="14">
        <f t="shared" si="18"/>
        <v>409063.56</v>
      </c>
      <c r="H88" s="14">
        <f t="shared" si="18"/>
        <v>348425.30000000005</v>
      </c>
      <c r="I88" s="14">
        <f t="shared" si="18"/>
        <v>6368.6</v>
      </c>
      <c r="J88" s="14">
        <f t="shared" si="18"/>
        <v>6368.6</v>
      </c>
      <c r="K88" s="14">
        <f t="shared" si="18"/>
        <v>226042.2</v>
      </c>
      <c r="L88" s="14">
        <f t="shared" si="18"/>
        <v>167602.90000000002</v>
      </c>
      <c r="M88" s="1"/>
      <c r="N88" s="12"/>
      <c r="O88" s="85"/>
      <c r="P88" s="52">
        <f t="shared" si="13"/>
        <v>0</v>
      </c>
      <c r="Q88" s="52">
        <f t="shared" si="14"/>
        <v>0</v>
      </c>
      <c r="R88" s="52">
        <f t="shared" si="15"/>
        <v>-119077.55999999994</v>
      </c>
      <c r="S88" s="38"/>
      <c r="T88" s="38"/>
    </row>
    <row r="89" spans="1:24" ht="15.6" x14ac:dyDescent="0.3">
      <c r="A89" s="79"/>
      <c r="B89" s="115"/>
      <c r="C89" s="88"/>
      <c r="D89" s="10" t="s">
        <v>41</v>
      </c>
      <c r="E89" s="14">
        <f t="shared" si="18"/>
        <v>582102.89999999991</v>
      </c>
      <c r="F89" s="14">
        <f t="shared" si="18"/>
        <v>495924.02999999991</v>
      </c>
      <c r="G89" s="14">
        <f t="shared" si="18"/>
        <v>398776.89999999991</v>
      </c>
      <c r="H89" s="14">
        <f t="shared" si="18"/>
        <v>336236.69999999995</v>
      </c>
      <c r="I89" s="14">
        <f t="shared" si="18"/>
        <v>7592.7</v>
      </c>
      <c r="J89" s="14">
        <f t="shared" si="18"/>
        <v>4483.3999999999996</v>
      </c>
      <c r="K89" s="14">
        <f t="shared" si="18"/>
        <v>175733.3</v>
      </c>
      <c r="L89" s="14">
        <f t="shared" si="18"/>
        <v>155203.90000000002</v>
      </c>
      <c r="M89" s="1"/>
      <c r="N89" s="12"/>
      <c r="O89" s="85"/>
      <c r="P89" s="52">
        <f t="shared" si="13"/>
        <v>2.9999999940628186E-2</v>
      </c>
      <c r="Q89" s="52">
        <f t="shared" si="14"/>
        <v>0</v>
      </c>
      <c r="R89" s="52">
        <f t="shared" si="15"/>
        <v>-86178.87</v>
      </c>
      <c r="S89" s="38"/>
      <c r="T89" s="38"/>
      <c r="U89" s="38"/>
      <c r="V89" s="38"/>
      <c r="W89" s="38"/>
      <c r="X89" s="38"/>
    </row>
    <row r="90" spans="1:24" ht="15.6" x14ac:dyDescent="0.3">
      <c r="A90" s="79"/>
      <c r="B90" s="115"/>
      <c r="C90" s="88"/>
      <c r="D90" s="10" t="s">
        <v>42</v>
      </c>
      <c r="E90" s="14">
        <f t="shared" si="18"/>
        <v>556511.80000000005</v>
      </c>
      <c r="F90" s="14">
        <f t="shared" si="18"/>
        <v>518428</v>
      </c>
      <c r="G90" s="14">
        <f t="shared" si="18"/>
        <v>385050.79999999993</v>
      </c>
      <c r="H90" s="14">
        <f t="shared" si="18"/>
        <v>347285.5</v>
      </c>
      <c r="I90" s="14">
        <f t="shared" si="18"/>
        <v>5244.7</v>
      </c>
      <c r="J90" s="14">
        <f t="shared" si="18"/>
        <v>4975.6000000000004</v>
      </c>
      <c r="K90" s="14">
        <f t="shared" si="18"/>
        <v>166216.30000000002</v>
      </c>
      <c r="L90" s="14">
        <f t="shared" si="18"/>
        <v>166166.90000000002</v>
      </c>
      <c r="M90" s="1"/>
      <c r="N90" s="12"/>
      <c r="O90" s="85"/>
      <c r="P90" s="52">
        <f t="shared" si="13"/>
        <v>0</v>
      </c>
      <c r="Q90" s="52">
        <f t="shared" si="14"/>
        <v>0</v>
      </c>
      <c r="R90" s="52">
        <f t="shared" si="15"/>
        <v>-38083.800000000047</v>
      </c>
      <c r="S90" s="38"/>
      <c r="T90" s="38"/>
    </row>
    <row r="91" spans="1:24" ht="15.6" x14ac:dyDescent="0.3">
      <c r="A91" s="79"/>
      <c r="B91" s="115"/>
      <c r="C91" s="88"/>
      <c r="D91" s="10" t="s">
        <v>43</v>
      </c>
      <c r="E91" s="14">
        <f t="shared" si="18"/>
        <v>590744.40000000014</v>
      </c>
      <c r="F91" s="14">
        <f t="shared" si="18"/>
        <v>537431.30000000005</v>
      </c>
      <c r="G91" s="14">
        <f t="shared" si="18"/>
        <v>374861.2</v>
      </c>
      <c r="H91" s="14">
        <f t="shared" si="18"/>
        <v>331317.60000000003</v>
      </c>
      <c r="I91" s="14">
        <f t="shared" si="18"/>
        <v>6795.3</v>
      </c>
      <c r="J91" s="14">
        <f t="shared" si="18"/>
        <v>6795.3</v>
      </c>
      <c r="K91" s="14">
        <f t="shared" si="18"/>
        <v>209087.89999999997</v>
      </c>
      <c r="L91" s="14">
        <f t="shared" si="18"/>
        <v>199318.39999999997</v>
      </c>
      <c r="M91" s="1"/>
      <c r="N91" s="12"/>
      <c r="O91" s="85"/>
      <c r="P91" s="52">
        <f t="shared" si="13"/>
        <v>0</v>
      </c>
      <c r="Q91" s="52">
        <f t="shared" si="14"/>
        <v>0</v>
      </c>
      <c r="R91" s="52">
        <f t="shared" si="15"/>
        <v>-53313.100000000093</v>
      </c>
      <c r="S91" s="38"/>
      <c r="T91" s="38"/>
    </row>
    <row r="92" spans="1:24" ht="15.6" x14ac:dyDescent="0.3">
      <c r="A92" s="79"/>
      <c r="B92" s="115"/>
      <c r="C92" s="88"/>
      <c r="D92" s="12" t="s">
        <v>44</v>
      </c>
      <c r="E92" s="14">
        <f t="shared" si="18"/>
        <v>628840.40000000014</v>
      </c>
      <c r="F92" s="14">
        <f t="shared" si="18"/>
        <v>549807.09999999986</v>
      </c>
      <c r="G92" s="14">
        <f t="shared" si="18"/>
        <v>384760.30000000005</v>
      </c>
      <c r="H92" s="14">
        <f>H24+H38+H52+H66+H80</f>
        <v>331510.49999999994</v>
      </c>
      <c r="I92" s="14">
        <f t="shared" si="18"/>
        <v>5872</v>
      </c>
      <c r="J92" s="14">
        <f t="shared" si="18"/>
        <v>5572</v>
      </c>
      <c r="K92" s="14">
        <f t="shared" si="18"/>
        <v>238208.09999999998</v>
      </c>
      <c r="L92" s="14">
        <f t="shared" si="18"/>
        <v>212724.59999999998</v>
      </c>
      <c r="M92" s="1"/>
      <c r="N92" s="12"/>
      <c r="O92" s="85"/>
      <c r="P92" s="52">
        <f>F92-H92-J92-L92</f>
        <v>0</v>
      </c>
      <c r="Q92" s="52">
        <f t="shared" si="14"/>
        <v>0</v>
      </c>
      <c r="R92" s="52">
        <f t="shared" si="15"/>
        <v>-79033.300000000279</v>
      </c>
      <c r="S92" s="50"/>
      <c r="T92" s="38"/>
    </row>
    <row r="93" spans="1:24" ht="15.6" x14ac:dyDescent="0.3">
      <c r="A93" s="79"/>
      <c r="B93" s="115"/>
      <c r="C93" s="88"/>
      <c r="D93" s="12" t="s">
        <v>45</v>
      </c>
      <c r="E93" s="14">
        <f>E25+E39+E53+E67+E81</f>
        <v>654924.32000000007</v>
      </c>
      <c r="F93" s="14">
        <f t="shared" si="18"/>
        <v>562264.36</v>
      </c>
      <c r="G93" s="14">
        <f>G25+G39+G53+G67+G81</f>
        <v>410083.75</v>
      </c>
      <c r="H93" s="14">
        <f t="shared" si="18"/>
        <v>341631.59</v>
      </c>
      <c r="I93" s="14">
        <f t="shared" si="18"/>
        <v>5429.5</v>
      </c>
      <c r="J93" s="14">
        <f t="shared" si="18"/>
        <v>4764.4000000000005</v>
      </c>
      <c r="K93" s="14">
        <f t="shared" si="18"/>
        <v>239411.07</v>
      </c>
      <c r="L93" s="14">
        <f t="shared" si="18"/>
        <v>215868.37</v>
      </c>
      <c r="M93" s="5"/>
      <c r="N93" s="21"/>
      <c r="O93" s="85"/>
      <c r="P93" s="52">
        <f t="shared" si="13"/>
        <v>0</v>
      </c>
      <c r="Q93" s="52">
        <f t="shared" si="14"/>
        <v>0</v>
      </c>
      <c r="R93" s="52">
        <f t="shared" si="15"/>
        <v>-92659.960000000079</v>
      </c>
      <c r="S93" s="38"/>
      <c r="T93" s="38"/>
    </row>
    <row r="94" spans="1:24" ht="15.6" x14ac:dyDescent="0.3">
      <c r="A94" s="79"/>
      <c r="B94" s="115"/>
      <c r="C94" s="88"/>
      <c r="D94" s="12" t="s">
        <v>46</v>
      </c>
      <c r="E94" s="14">
        <f t="shared" si="18"/>
        <v>736116.4</v>
      </c>
      <c r="F94" s="69">
        <f>F26+F40+F54+F68+F82</f>
        <v>518043.5</v>
      </c>
      <c r="G94" s="14">
        <f>G26+G40+G54+G68+G82</f>
        <v>430383.60000000003</v>
      </c>
      <c r="H94" s="69">
        <f>H26+H40+H54+H68+H82</f>
        <v>318090.10000000003</v>
      </c>
      <c r="I94" s="14">
        <f>I26+I40+I54+I68+I82</f>
        <v>0</v>
      </c>
      <c r="J94" s="14">
        <f t="shared" si="18"/>
        <v>0</v>
      </c>
      <c r="K94" s="14">
        <f t="shared" si="18"/>
        <v>305732.80000000005</v>
      </c>
      <c r="L94" s="69">
        <f>L26+L40+L54+L68+L82</f>
        <v>199953.40000000002</v>
      </c>
      <c r="M94" s="14"/>
      <c r="N94" s="14"/>
      <c r="O94" s="85"/>
      <c r="P94" s="52">
        <f t="shared" si="13"/>
        <v>0</v>
      </c>
      <c r="Q94" s="52">
        <f t="shared" si="14"/>
        <v>0</v>
      </c>
      <c r="R94" s="52">
        <f t="shared" si="15"/>
        <v>-218072.90000000002</v>
      </c>
      <c r="S94" s="38"/>
      <c r="T94" s="38"/>
    </row>
    <row r="95" spans="1:24" ht="15.6" x14ac:dyDescent="0.3">
      <c r="A95" s="79"/>
      <c r="B95" s="115"/>
      <c r="C95" s="88"/>
      <c r="D95" s="12" t="s">
        <v>47</v>
      </c>
      <c r="E95" s="14">
        <f>E27+E41+E55+E69+E83</f>
        <v>626509.15</v>
      </c>
      <c r="F95" s="14">
        <f>F27+F41+F55+F69+F83</f>
        <v>610709.69999999995</v>
      </c>
      <c r="G95" s="14">
        <f t="shared" si="18"/>
        <v>384217.45</v>
      </c>
      <c r="H95" s="14">
        <f t="shared" si="18"/>
        <v>373429.1</v>
      </c>
      <c r="I95" s="14">
        <f t="shared" si="18"/>
        <v>0</v>
      </c>
      <c r="J95" s="14">
        <f t="shared" si="18"/>
        <v>0</v>
      </c>
      <c r="K95" s="14">
        <f t="shared" si="18"/>
        <v>239691.69999999998</v>
      </c>
      <c r="L95" s="14">
        <f t="shared" si="18"/>
        <v>234680.59999999998</v>
      </c>
      <c r="M95" s="14">
        <f t="shared" ref="M95:N95" si="19">M27+M41+M55+M69+M83</f>
        <v>2600</v>
      </c>
      <c r="N95" s="14">
        <f t="shared" si="19"/>
        <v>2600</v>
      </c>
      <c r="O95" s="85"/>
      <c r="P95" s="52">
        <f>F95-H95-J95-L95-N95</f>
        <v>0</v>
      </c>
      <c r="Q95" s="52">
        <f>E95-G95-I95-K95-N95</f>
        <v>2.9103830456733704E-11</v>
      </c>
      <c r="R95" s="52">
        <f t="shared" si="15"/>
        <v>-15799.45000000007</v>
      </c>
      <c r="S95" s="38"/>
      <c r="T95" s="38"/>
    </row>
    <row r="96" spans="1:24" ht="15.6" x14ac:dyDescent="0.3">
      <c r="A96" s="79"/>
      <c r="B96" s="115"/>
      <c r="C96" s="88"/>
      <c r="D96" s="12" t="s">
        <v>48</v>
      </c>
      <c r="E96" s="14">
        <f t="shared" si="18"/>
        <v>620848.69999999995</v>
      </c>
      <c r="F96" s="14">
        <f t="shared" si="18"/>
        <v>609965.19999999995</v>
      </c>
      <c r="G96" s="14">
        <f t="shared" si="18"/>
        <v>383558.1</v>
      </c>
      <c r="H96" s="14">
        <f t="shared" si="18"/>
        <v>372784.6</v>
      </c>
      <c r="I96" s="14">
        <f t="shared" si="18"/>
        <v>0</v>
      </c>
      <c r="J96" s="14">
        <f t="shared" si="18"/>
        <v>0</v>
      </c>
      <c r="K96" s="14">
        <f>K28+K42+K56+K70+K84</f>
        <v>234690.59999999998</v>
      </c>
      <c r="L96" s="14">
        <f t="shared" si="18"/>
        <v>234580.59999999998</v>
      </c>
      <c r="M96" s="14">
        <f t="shared" ref="M96:N96" si="20">M28+M42+M56+M70+M84</f>
        <v>2600</v>
      </c>
      <c r="N96" s="14">
        <f t="shared" si="20"/>
        <v>2600</v>
      </c>
      <c r="O96" s="85"/>
      <c r="P96" s="52">
        <f t="shared" ref="P96:P97" si="21">F96-H96-J96-L96-N96</f>
        <v>0</v>
      </c>
      <c r="Q96" s="52">
        <f t="shared" ref="Q96:Q97" si="22">E96-G96-I96-K96-N96</f>
        <v>0</v>
      </c>
      <c r="R96" s="52">
        <f t="shared" si="15"/>
        <v>-10883.5</v>
      </c>
      <c r="S96" s="38"/>
      <c r="T96" s="38"/>
    </row>
    <row r="97" spans="1:21" ht="15.6" x14ac:dyDescent="0.3">
      <c r="A97" s="80"/>
      <c r="B97" s="116"/>
      <c r="C97" s="89"/>
      <c r="D97" s="12" t="s">
        <v>49</v>
      </c>
      <c r="E97" s="14">
        <f t="shared" si="18"/>
        <v>424191.3</v>
      </c>
      <c r="F97" s="14">
        <f>F29+F43+F57+F71+F85</f>
        <v>340599.99999999994</v>
      </c>
      <c r="G97" s="14">
        <f t="shared" si="18"/>
        <v>419126.99999999994</v>
      </c>
      <c r="H97" s="14">
        <f t="shared" si="18"/>
        <v>337999.99999999994</v>
      </c>
      <c r="I97" s="14">
        <f t="shared" si="18"/>
        <v>0</v>
      </c>
      <c r="J97" s="14">
        <f t="shared" si="18"/>
        <v>0</v>
      </c>
      <c r="K97" s="14">
        <f t="shared" si="18"/>
        <v>2464.3000000000002</v>
      </c>
      <c r="L97" s="14">
        <f t="shared" si="18"/>
        <v>0</v>
      </c>
      <c r="M97" s="14">
        <f t="shared" ref="M97:N97" si="23">M29+M43+M57+M71+M85</f>
        <v>2600</v>
      </c>
      <c r="N97" s="14">
        <f t="shared" si="23"/>
        <v>2600</v>
      </c>
      <c r="O97" s="86"/>
      <c r="P97" s="52">
        <f t="shared" si="21"/>
        <v>0</v>
      </c>
      <c r="Q97" s="52">
        <f t="shared" si="22"/>
        <v>4.638422979041934E-11</v>
      </c>
      <c r="R97" s="52">
        <f>F97-E97</f>
        <v>-83591.300000000047</v>
      </c>
      <c r="S97" s="38"/>
      <c r="T97" s="38"/>
    </row>
    <row r="98" spans="1:21" ht="27.75" customHeight="1" x14ac:dyDescent="0.3">
      <c r="A98" s="39"/>
      <c r="B98" s="4"/>
      <c r="C98" s="4"/>
      <c r="D98" s="4"/>
      <c r="E98" s="57"/>
      <c r="F98" s="40"/>
      <c r="G98" s="57"/>
      <c r="H98" s="57"/>
      <c r="I98" s="5"/>
      <c r="J98" s="8"/>
      <c r="K98" s="53"/>
      <c r="M98" s="5"/>
      <c r="N98" s="5"/>
      <c r="O98" s="8"/>
      <c r="P98" s="53"/>
      <c r="Q98" s="53"/>
      <c r="R98" s="8"/>
    </row>
    <row r="99" spans="1:21" x14ac:dyDescent="0.3">
      <c r="A99" s="39"/>
      <c r="B99" s="4"/>
      <c r="C99" s="4"/>
      <c r="D99" s="4"/>
      <c r="E99" s="40"/>
      <c r="F99" s="40"/>
      <c r="G99" s="40"/>
      <c r="H99" s="40"/>
      <c r="I99" s="40"/>
      <c r="J99" s="40"/>
      <c r="K99" s="40"/>
      <c r="L99" s="40"/>
      <c r="M99" s="9"/>
      <c r="N99" s="9"/>
      <c r="O99" s="8"/>
      <c r="P99" s="8"/>
      <c r="Q99" s="8"/>
      <c r="R99" s="8"/>
    </row>
    <row r="100" spans="1:21" x14ac:dyDescent="0.3">
      <c r="A100" s="39"/>
      <c r="B100" s="4"/>
      <c r="C100" s="4"/>
      <c r="D100" s="4"/>
      <c r="E100" s="5"/>
      <c r="F100" s="6"/>
      <c r="G100" s="5"/>
      <c r="H100" s="6"/>
      <c r="I100" s="7"/>
      <c r="J100" s="9"/>
      <c r="K100" s="9"/>
      <c r="L100" s="9"/>
      <c r="M100" s="9"/>
      <c r="N100" s="9"/>
      <c r="O100" s="8"/>
      <c r="P100" s="8"/>
      <c r="Q100" s="8"/>
      <c r="R100" s="8"/>
      <c r="S100" s="56"/>
      <c r="T100" s="38"/>
      <c r="U100" s="58"/>
    </row>
    <row r="101" spans="1:21" x14ac:dyDescent="0.3">
      <c r="A101" s="39"/>
      <c r="B101" s="4"/>
      <c r="C101" s="4"/>
      <c r="D101" s="4"/>
      <c r="E101" s="40"/>
      <c r="F101" s="40"/>
      <c r="G101" s="40"/>
      <c r="H101" s="40"/>
      <c r="I101" s="40"/>
      <c r="J101" s="40"/>
      <c r="K101" s="40"/>
      <c r="L101" s="40"/>
      <c r="M101" s="40"/>
      <c r="N101" s="9"/>
      <c r="O101" s="8"/>
      <c r="P101" s="8"/>
      <c r="Q101" s="8"/>
      <c r="R101" s="8"/>
      <c r="S101" s="56"/>
      <c r="T101" s="38"/>
      <c r="U101" s="58"/>
    </row>
    <row r="102" spans="1:21" x14ac:dyDescent="0.3">
      <c r="A102" s="39"/>
      <c r="B102" s="4"/>
      <c r="C102" s="4"/>
      <c r="D102" s="4"/>
      <c r="E102" s="40"/>
      <c r="F102" s="6"/>
      <c r="G102" s="40"/>
      <c r="H102" s="6"/>
      <c r="I102" s="9"/>
      <c r="J102" s="9"/>
      <c r="K102" s="9"/>
      <c r="L102" s="9"/>
      <c r="M102" s="9"/>
      <c r="N102" s="9"/>
      <c r="O102" s="8"/>
      <c r="P102" s="8"/>
      <c r="Q102" s="8"/>
      <c r="R102" s="8"/>
      <c r="S102" s="56"/>
      <c r="T102" s="38"/>
      <c r="U102" s="58"/>
    </row>
    <row r="103" spans="1:21" x14ac:dyDescent="0.3">
      <c r="A103" s="39"/>
      <c r="B103" s="4"/>
      <c r="C103" s="4"/>
      <c r="D103" s="4"/>
      <c r="E103" s="40"/>
      <c r="F103" s="6"/>
      <c r="G103" s="40"/>
      <c r="H103" s="6"/>
      <c r="I103" s="9"/>
      <c r="J103" s="9"/>
      <c r="K103" s="9"/>
      <c r="L103" s="9"/>
      <c r="M103" s="9"/>
      <c r="N103" s="9"/>
      <c r="O103" s="8"/>
      <c r="P103" s="8"/>
      <c r="Q103" s="8"/>
      <c r="R103" s="8"/>
    </row>
    <row r="104" spans="1:21" x14ac:dyDescent="0.3">
      <c r="A104" s="39"/>
      <c r="B104" s="4"/>
      <c r="C104" s="4"/>
      <c r="D104" s="4"/>
      <c r="E104" s="40"/>
      <c r="F104" s="6"/>
      <c r="G104" s="40"/>
      <c r="H104" s="6"/>
      <c r="I104" s="9"/>
      <c r="J104" s="9"/>
      <c r="K104" s="9"/>
      <c r="L104" s="9"/>
      <c r="M104" s="9"/>
      <c r="N104" s="9"/>
      <c r="O104" s="8"/>
      <c r="P104" s="8"/>
      <c r="Q104" s="8"/>
      <c r="R104" s="8"/>
      <c r="T104" s="55"/>
      <c r="U104" s="58"/>
    </row>
    <row r="105" spans="1:21" ht="21" x14ac:dyDescent="0.3">
      <c r="A105" s="39"/>
      <c r="B105" s="4"/>
      <c r="C105" s="4"/>
      <c r="D105" s="4"/>
      <c r="E105" s="40"/>
      <c r="F105" s="6"/>
      <c r="G105" s="40"/>
      <c r="H105" s="6"/>
      <c r="I105" s="9"/>
      <c r="J105" s="9"/>
      <c r="K105" s="41"/>
      <c r="L105" s="9"/>
      <c r="M105" s="9"/>
      <c r="N105" s="9"/>
      <c r="O105" s="8"/>
      <c r="P105" s="8"/>
      <c r="Q105" s="8"/>
      <c r="R105" s="8"/>
      <c r="T105" s="55"/>
      <c r="U105" s="58"/>
    </row>
    <row r="106" spans="1:21" x14ac:dyDescent="0.3">
      <c r="A106" s="39"/>
      <c r="B106" s="4"/>
      <c r="C106" s="4"/>
      <c r="D106" s="4"/>
      <c r="E106" s="40"/>
      <c r="F106" s="6"/>
      <c r="G106" s="40"/>
      <c r="H106" s="6"/>
      <c r="I106" s="9"/>
      <c r="J106" s="9"/>
      <c r="K106" s="9"/>
      <c r="L106" s="9"/>
      <c r="M106" s="9"/>
      <c r="N106" s="9"/>
      <c r="O106" s="8"/>
      <c r="P106" s="8"/>
      <c r="Q106" s="8"/>
      <c r="R106" s="8"/>
      <c r="T106" s="55"/>
      <c r="U106" s="58"/>
    </row>
    <row r="107" spans="1:21" x14ac:dyDescent="0.3">
      <c r="A107" s="39"/>
      <c r="B107" s="4"/>
      <c r="C107" s="4"/>
      <c r="D107" s="4"/>
      <c r="E107" s="40"/>
      <c r="F107" s="6"/>
      <c r="G107" s="40"/>
      <c r="H107" s="6"/>
      <c r="I107" s="9"/>
      <c r="J107" s="9"/>
      <c r="K107" s="9"/>
      <c r="L107" s="9"/>
      <c r="M107" s="9"/>
      <c r="N107" s="9"/>
      <c r="O107" s="8"/>
      <c r="P107" s="8"/>
      <c r="Q107" s="8"/>
      <c r="R107" s="8"/>
    </row>
    <row r="108" spans="1:21" x14ac:dyDescent="0.3">
      <c r="A108" s="39"/>
      <c r="B108" s="4"/>
      <c r="C108" s="4"/>
      <c r="D108" s="4"/>
      <c r="E108" s="40"/>
      <c r="F108" s="6"/>
      <c r="G108" s="40"/>
      <c r="H108" s="6"/>
      <c r="I108" s="9"/>
      <c r="J108" s="9"/>
      <c r="K108" s="9"/>
      <c r="L108" s="9"/>
      <c r="M108" s="9"/>
      <c r="N108" s="9"/>
      <c r="O108" s="8"/>
      <c r="P108" s="8"/>
      <c r="Q108" s="8"/>
      <c r="R108" s="8"/>
      <c r="T108" s="38"/>
      <c r="U108" s="58"/>
    </row>
    <row r="109" spans="1:21" x14ac:dyDescent="0.3">
      <c r="A109" s="39"/>
      <c r="B109" s="4"/>
      <c r="C109" s="4"/>
      <c r="D109" s="4"/>
      <c r="E109" s="40"/>
      <c r="F109" s="6"/>
      <c r="G109" s="40"/>
      <c r="H109" s="6"/>
      <c r="I109" s="9"/>
      <c r="J109" s="9"/>
      <c r="K109" s="9"/>
      <c r="L109" s="9"/>
      <c r="M109" s="9"/>
      <c r="N109" s="9"/>
      <c r="O109" s="8"/>
      <c r="P109" s="8"/>
      <c r="Q109" s="8"/>
      <c r="R109" s="8"/>
      <c r="T109" s="38"/>
      <c r="U109" s="58"/>
    </row>
    <row r="110" spans="1:21" x14ac:dyDescent="0.3">
      <c r="A110" s="39"/>
      <c r="B110" s="4"/>
      <c r="C110" s="4"/>
      <c r="D110" s="4"/>
      <c r="E110" s="40"/>
      <c r="F110" s="6"/>
      <c r="G110" s="40"/>
      <c r="H110" s="6"/>
      <c r="I110" s="9"/>
      <c r="J110" s="9"/>
      <c r="K110" s="9"/>
      <c r="L110" s="9"/>
      <c r="M110" s="9"/>
      <c r="N110" s="9"/>
      <c r="O110" s="8"/>
      <c r="P110" s="8"/>
      <c r="Q110" s="8"/>
      <c r="R110" s="8"/>
      <c r="U110" s="58"/>
    </row>
    <row r="111" spans="1:21" x14ac:dyDescent="0.3">
      <c r="A111" s="39"/>
      <c r="B111" s="4"/>
      <c r="C111" s="4"/>
      <c r="D111" s="4"/>
      <c r="E111" s="40"/>
      <c r="F111" s="6"/>
      <c r="G111" s="40"/>
      <c r="H111" s="6"/>
      <c r="I111" s="9"/>
      <c r="J111" s="9"/>
      <c r="K111" s="9"/>
      <c r="L111" s="9"/>
      <c r="M111" s="9"/>
      <c r="N111" s="9"/>
      <c r="O111" s="8"/>
      <c r="P111" s="8"/>
      <c r="Q111" s="8"/>
      <c r="R111" s="8"/>
    </row>
    <row r="112" spans="1:21" x14ac:dyDescent="0.3">
      <c r="A112" s="39"/>
      <c r="B112" s="4"/>
      <c r="C112" s="4"/>
      <c r="D112" s="4"/>
      <c r="E112" s="40"/>
      <c r="F112" s="6"/>
      <c r="G112" s="40"/>
      <c r="H112" s="6"/>
      <c r="I112" s="9"/>
      <c r="J112" s="9"/>
      <c r="K112" s="9"/>
      <c r="L112" s="9"/>
      <c r="M112" s="9"/>
      <c r="N112" s="9"/>
      <c r="O112" s="8"/>
      <c r="P112" s="8"/>
      <c r="Q112" s="8"/>
      <c r="R112" s="8"/>
    </row>
    <row r="113" spans="1:18" x14ac:dyDescent="0.3">
      <c r="A113" s="39"/>
      <c r="B113" s="4"/>
      <c r="C113" s="4"/>
      <c r="D113" s="4"/>
      <c r="E113" s="40"/>
      <c r="F113" s="6"/>
      <c r="G113" s="40"/>
      <c r="H113" s="6"/>
      <c r="I113" s="9"/>
      <c r="J113" s="9"/>
      <c r="K113" s="9"/>
      <c r="L113" s="9"/>
      <c r="M113" s="9"/>
      <c r="N113" s="9"/>
      <c r="O113" s="8"/>
      <c r="P113" s="8"/>
      <c r="Q113" s="8"/>
      <c r="R113" s="8"/>
    </row>
    <row r="114" spans="1:18" x14ac:dyDescent="0.3">
      <c r="A114" s="39"/>
      <c r="B114" s="4"/>
      <c r="C114" s="4"/>
      <c r="D114" s="4"/>
      <c r="E114" s="40"/>
      <c r="F114" s="6"/>
      <c r="G114" s="40"/>
      <c r="H114" s="6"/>
      <c r="I114" s="9"/>
      <c r="J114" s="9"/>
      <c r="K114" s="9"/>
      <c r="L114" s="9"/>
      <c r="M114" s="9"/>
      <c r="N114" s="9"/>
      <c r="O114" s="8"/>
      <c r="P114" s="8"/>
      <c r="Q114" s="8"/>
      <c r="R114" s="8"/>
    </row>
    <row r="115" spans="1:18" x14ac:dyDescent="0.3">
      <c r="A115" s="39"/>
      <c r="B115" s="4"/>
      <c r="C115" s="4"/>
      <c r="D115" s="4"/>
      <c r="E115" s="40"/>
      <c r="F115" s="6"/>
      <c r="G115" s="40"/>
      <c r="H115" s="6"/>
      <c r="I115" s="9"/>
      <c r="J115" s="9"/>
      <c r="K115" s="9"/>
      <c r="L115" s="9"/>
      <c r="M115" s="9"/>
      <c r="N115" s="9"/>
      <c r="O115" s="8"/>
      <c r="P115" s="8"/>
      <c r="Q115" s="8"/>
      <c r="R115" s="8"/>
    </row>
    <row r="116" spans="1:18" x14ac:dyDescent="0.3">
      <c r="A116" s="39"/>
      <c r="B116" s="4"/>
      <c r="C116" s="4"/>
      <c r="D116" s="4"/>
      <c r="E116" s="40"/>
      <c r="F116" s="6"/>
      <c r="G116" s="40"/>
      <c r="H116" s="6"/>
      <c r="I116" s="9"/>
      <c r="J116" s="9"/>
      <c r="K116" s="9"/>
      <c r="L116" s="9"/>
      <c r="M116" s="9"/>
      <c r="N116" s="9"/>
      <c r="O116" s="8"/>
      <c r="P116" s="8"/>
      <c r="Q116" s="8"/>
      <c r="R116" s="8"/>
    </row>
    <row r="117" spans="1:18" x14ac:dyDescent="0.3">
      <c r="A117" s="39"/>
      <c r="B117" s="4"/>
      <c r="C117" s="4"/>
      <c r="D117" s="4"/>
      <c r="E117" s="40"/>
      <c r="F117" s="6"/>
      <c r="G117" s="40"/>
      <c r="H117" s="6"/>
      <c r="I117" s="9"/>
      <c r="J117" s="9"/>
      <c r="K117" s="9"/>
      <c r="L117" s="9"/>
      <c r="M117" s="9"/>
      <c r="N117" s="9"/>
      <c r="O117" s="8"/>
      <c r="P117" s="8"/>
      <c r="Q117" s="8"/>
      <c r="R117" s="8"/>
    </row>
    <row r="118" spans="1:18" x14ac:dyDescent="0.3">
      <c r="A118" s="39"/>
      <c r="B118" s="4"/>
      <c r="C118" s="4"/>
      <c r="D118" s="4"/>
      <c r="E118" s="40"/>
      <c r="F118" s="6"/>
      <c r="G118" s="40"/>
      <c r="H118" s="6"/>
      <c r="I118" s="9"/>
      <c r="J118" s="9"/>
      <c r="K118" s="9"/>
      <c r="L118" s="9"/>
      <c r="M118" s="9"/>
      <c r="N118" s="9"/>
      <c r="O118" s="8"/>
      <c r="P118" s="8"/>
      <c r="Q118" s="8"/>
      <c r="R118" s="8"/>
    </row>
    <row r="119" spans="1:18" x14ac:dyDescent="0.3">
      <c r="A119" s="39"/>
      <c r="B119" s="4"/>
      <c r="C119" s="4"/>
      <c r="D119" s="4"/>
      <c r="E119" s="40"/>
      <c r="F119" s="6"/>
      <c r="G119" s="40"/>
      <c r="H119" s="6"/>
      <c r="I119" s="9"/>
      <c r="J119" s="9"/>
      <c r="K119" s="9"/>
      <c r="L119" s="9"/>
      <c r="M119" s="9"/>
      <c r="N119" s="9"/>
      <c r="O119" s="8"/>
      <c r="P119" s="8"/>
      <c r="Q119" s="8"/>
      <c r="R119" s="8"/>
    </row>
    <row r="120" spans="1:18" x14ac:dyDescent="0.3">
      <c r="A120" s="39"/>
      <c r="B120" s="4"/>
      <c r="C120" s="4"/>
      <c r="D120" s="4"/>
      <c r="E120" s="40"/>
      <c r="F120" s="6"/>
      <c r="G120" s="40"/>
      <c r="H120" s="6"/>
      <c r="I120" s="9"/>
      <c r="J120" s="9"/>
      <c r="K120" s="9"/>
      <c r="L120" s="9"/>
      <c r="M120" s="9"/>
      <c r="N120" s="9"/>
      <c r="O120" s="8"/>
      <c r="P120" s="8"/>
      <c r="Q120" s="8"/>
      <c r="R120" s="8"/>
    </row>
    <row r="121" spans="1:18" x14ac:dyDescent="0.3">
      <c r="A121" s="39"/>
      <c r="B121" s="4"/>
      <c r="C121" s="4"/>
      <c r="D121" s="4"/>
      <c r="E121" s="40"/>
      <c r="F121" s="6"/>
      <c r="G121" s="40"/>
      <c r="H121" s="6"/>
      <c r="I121" s="9"/>
      <c r="J121" s="9"/>
      <c r="K121" s="9"/>
      <c r="L121" s="9"/>
      <c r="M121" s="9"/>
      <c r="N121" s="9"/>
      <c r="O121" s="8"/>
      <c r="P121" s="8"/>
      <c r="Q121" s="8"/>
      <c r="R121" s="8"/>
    </row>
    <row r="122" spans="1:18" x14ac:dyDescent="0.3">
      <c r="A122" s="39"/>
      <c r="B122" s="4"/>
      <c r="C122" s="4"/>
      <c r="D122" s="4"/>
      <c r="E122" s="40"/>
      <c r="F122" s="6"/>
      <c r="G122" s="40"/>
      <c r="H122" s="6"/>
      <c r="I122" s="9"/>
      <c r="J122" s="9"/>
      <c r="K122" s="9"/>
      <c r="L122" s="9"/>
      <c r="M122" s="9"/>
      <c r="N122" s="9"/>
      <c r="O122" s="8"/>
      <c r="P122" s="8"/>
      <c r="Q122" s="8"/>
      <c r="R122" s="8"/>
    </row>
    <row r="123" spans="1:18" x14ac:dyDescent="0.3">
      <c r="A123" s="39"/>
      <c r="B123" s="4"/>
      <c r="C123" s="4"/>
      <c r="D123" s="4"/>
      <c r="E123" s="40"/>
      <c r="F123" s="6"/>
      <c r="G123" s="40"/>
      <c r="H123" s="6"/>
      <c r="I123" s="9"/>
      <c r="J123" s="9"/>
      <c r="K123" s="9"/>
      <c r="L123" s="9"/>
      <c r="M123" s="9"/>
      <c r="N123" s="9"/>
      <c r="O123" s="8"/>
      <c r="P123" s="8"/>
      <c r="Q123" s="8"/>
      <c r="R123" s="8"/>
    </row>
    <row r="124" spans="1:18" x14ac:dyDescent="0.3">
      <c r="A124" s="39"/>
      <c r="B124" s="4"/>
      <c r="C124" s="4"/>
      <c r="D124" s="4"/>
      <c r="E124" s="40"/>
      <c r="F124" s="6"/>
      <c r="G124" s="40"/>
      <c r="H124" s="6"/>
      <c r="I124" s="9"/>
      <c r="J124" s="9"/>
      <c r="K124" s="9"/>
      <c r="L124" s="9"/>
      <c r="M124" s="9"/>
      <c r="N124" s="9"/>
      <c r="O124" s="8"/>
      <c r="P124" s="8"/>
      <c r="Q124" s="8"/>
      <c r="R124" s="8"/>
    </row>
    <row r="125" spans="1:18" x14ac:dyDescent="0.3">
      <c r="A125" s="39"/>
      <c r="B125" s="4"/>
      <c r="C125" s="4"/>
      <c r="D125" s="4"/>
      <c r="E125" s="40"/>
      <c r="F125" s="6"/>
      <c r="G125" s="40"/>
      <c r="H125" s="6"/>
      <c r="I125" s="9"/>
      <c r="J125" s="9"/>
      <c r="K125" s="9"/>
      <c r="L125" s="9"/>
      <c r="M125" s="9"/>
      <c r="N125" s="9"/>
      <c r="O125" s="8"/>
      <c r="P125" s="8"/>
      <c r="Q125" s="8"/>
      <c r="R125" s="8"/>
    </row>
    <row r="126" spans="1:18" x14ac:dyDescent="0.3">
      <c r="A126" s="39"/>
      <c r="B126" s="4"/>
      <c r="C126" s="4"/>
      <c r="D126" s="4"/>
      <c r="E126" s="40"/>
      <c r="F126" s="6"/>
      <c r="G126" s="40"/>
      <c r="H126" s="6"/>
      <c r="I126" s="9"/>
      <c r="J126" s="9"/>
      <c r="K126" s="9"/>
      <c r="L126" s="9"/>
      <c r="M126" s="9"/>
      <c r="N126" s="9"/>
      <c r="O126" s="8"/>
      <c r="P126" s="8"/>
      <c r="Q126" s="8"/>
      <c r="R126" s="8"/>
    </row>
    <row r="127" spans="1:18" x14ac:dyDescent="0.3">
      <c r="A127" s="39"/>
      <c r="B127" s="4"/>
      <c r="C127" s="4"/>
      <c r="D127" s="4"/>
      <c r="E127" s="40"/>
      <c r="F127" s="6"/>
      <c r="G127" s="40"/>
      <c r="H127" s="6"/>
      <c r="I127" s="9"/>
      <c r="J127" s="9"/>
      <c r="K127" s="9"/>
      <c r="L127" s="9"/>
      <c r="M127" s="9"/>
      <c r="N127" s="9"/>
      <c r="O127" s="8"/>
      <c r="P127" s="8"/>
      <c r="Q127" s="8"/>
      <c r="R127" s="8"/>
    </row>
    <row r="128" spans="1:18" x14ac:dyDescent="0.3">
      <c r="A128" s="39"/>
      <c r="B128" s="4"/>
      <c r="C128" s="4"/>
      <c r="D128" s="4"/>
      <c r="E128" s="40"/>
      <c r="F128" s="6"/>
      <c r="G128" s="40"/>
      <c r="H128" s="6"/>
      <c r="I128" s="9"/>
      <c r="J128" s="9"/>
      <c r="K128" s="9"/>
      <c r="L128" s="9"/>
      <c r="M128" s="9"/>
      <c r="N128" s="9"/>
      <c r="O128" s="8"/>
      <c r="P128" s="8"/>
      <c r="Q128" s="8"/>
      <c r="R128" s="8"/>
    </row>
    <row r="129" spans="1:18" x14ac:dyDescent="0.3">
      <c r="A129" s="39"/>
      <c r="B129" s="4"/>
      <c r="C129" s="4"/>
      <c r="D129" s="4"/>
      <c r="E129" s="40"/>
      <c r="F129" s="6"/>
      <c r="G129" s="40"/>
      <c r="H129" s="6"/>
      <c r="I129" s="9"/>
      <c r="J129" s="9"/>
      <c r="K129" s="9"/>
      <c r="L129" s="9"/>
      <c r="M129" s="9"/>
      <c r="N129" s="9"/>
      <c r="O129" s="8"/>
      <c r="P129" s="8"/>
      <c r="Q129" s="8"/>
      <c r="R129" s="8"/>
    </row>
    <row r="130" spans="1:18" x14ac:dyDescent="0.3">
      <c r="A130" s="39"/>
      <c r="B130" s="4"/>
      <c r="C130" s="4"/>
      <c r="D130" s="4"/>
      <c r="E130" s="40"/>
      <c r="F130" s="6"/>
      <c r="G130" s="40"/>
      <c r="H130" s="6"/>
      <c r="I130" s="9"/>
      <c r="J130" s="9"/>
      <c r="K130" s="9"/>
      <c r="L130" s="9"/>
      <c r="M130" s="9"/>
      <c r="N130" s="9"/>
      <c r="O130" s="8"/>
      <c r="P130" s="8"/>
      <c r="Q130" s="8"/>
      <c r="R130" s="8"/>
    </row>
    <row r="131" spans="1:18" x14ac:dyDescent="0.3">
      <c r="A131" s="39"/>
      <c r="B131" s="4"/>
      <c r="C131" s="4"/>
      <c r="D131" s="4"/>
      <c r="E131" s="40"/>
      <c r="F131" s="6"/>
      <c r="G131" s="40"/>
      <c r="H131" s="6"/>
      <c r="I131" s="9"/>
      <c r="J131" s="9"/>
      <c r="K131" s="9"/>
      <c r="L131" s="9"/>
      <c r="M131" s="9"/>
      <c r="N131" s="9"/>
      <c r="O131" s="8"/>
      <c r="P131" s="8"/>
      <c r="Q131" s="8"/>
      <c r="R131" s="8"/>
    </row>
    <row r="132" spans="1:18" x14ac:dyDescent="0.3">
      <c r="A132" s="39"/>
      <c r="B132" s="4"/>
      <c r="C132" s="4"/>
      <c r="D132" s="4"/>
      <c r="E132" s="40"/>
      <c r="F132" s="6"/>
      <c r="G132" s="40"/>
      <c r="H132" s="6"/>
      <c r="I132" s="9"/>
      <c r="J132" s="9"/>
      <c r="K132" s="9"/>
      <c r="L132" s="9"/>
      <c r="M132" s="9"/>
      <c r="N132" s="9"/>
      <c r="O132" s="8"/>
      <c r="P132" s="8"/>
      <c r="Q132" s="8"/>
      <c r="R132" s="8"/>
    </row>
    <row r="133" spans="1:18" x14ac:dyDescent="0.3">
      <c r="A133" s="39"/>
      <c r="B133" s="4"/>
      <c r="C133" s="4"/>
      <c r="D133" s="4"/>
      <c r="E133" s="40"/>
      <c r="F133" s="6"/>
      <c r="G133" s="40"/>
      <c r="H133" s="6"/>
      <c r="I133" s="9"/>
      <c r="J133" s="9"/>
      <c r="K133" s="9"/>
      <c r="L133" s="9"/>
      <c r="M133" s="9"/>
      <c r="N133" s="9"/>
      <c r="O133" s="8"/>
      <c r="P133" s="8"/>
      <c r="Q133" s="8"/>
      <c r="R133" s="8"/>
    </row>
    <row r="134" spans="1:18" x14ac:dyDescent="0.3">
      <c r="A134" s="39"/>
      <c r="B134" s="4"/>
      <c r="C134" s="4"/>
      <c r="D134" s="4"/>
      <c r="E134" s="40"/>
      <c r="F134" s="6"/>
      <c r="G134" s="40"/>
      <c r="H134" s="6"/>
      <c r="I134" s="9"/>
      <c r="J134" s="9"/>
      <c r="K134" s="9"/>
      <c r="L134" s="9"/>
      <c r="M134" s="9"/>
      <c r="N134" s="9"/>
      <c r="O134" s="8"/>
      <c r="P134" s="8"/>
      <c r="Q134" s="8"/>
      <c r="R134" s="8"/>
    </row>
    <row r="135" spans="1:18" x14ac:dyDescent="0.3">
      <c r="A135" s="39"/>
      <c r="B135" s="4"/>
      <c r="C135" s="4"/>
      <c r="D135" s="4"/>
      <c r="E135" s="40"/>
      <c r="F135" s="6"/>
      <c r="G135" s="40"/>
      <c r="H135" s="6"/>
      <c r="I135" s="9"/>
      <c r="J135" s="9"/>
      <c r="K135" s="9"/>
      <c r="L135" s="9"/>
      <c r="M135" s="9"/>
      <c r="N135" s="9"/>
      <c r="O135" s="8"/>
      <c r="P135" s="8"/>
      <c r="Q135" s="8"/>
      <c r="R135" s="8"/>
    </row>
    <row r="136" spans="1:18" x14ac:dyDescent="0.3">
      <c r="A136" s="39"/>
      <c r="B136" s="4"/>
      <c r="C136" s="4"/>
      <c r="D136" s="4"/>
      <c r="E136" s="40"/>
      <c r="F136" s="6"/>
      <c r="G136" s="40"/>
      <c r="H136" s="6"/>
      <c r="I136" s="9"/>
      <c r="J136" s="9"/>
      <c r="K136" s="9"/>
      <c r="L136" s="9"/>
      <c r="M136" s="9"/>
      <c r="N136" s="9"/>
      <c r="O136" s="8"/>
      <c r="P136" s="8"/>
      <c r="Q136" s="8"/>
      <c r="R136" s="8"/>
    </row>
    <row r="137" spans="1:18" x14ac:dyDescent="0.3">
      <c r="A137" s="39"/>
      <c r="B137" s="4"/>
      <c r="C137" s="4"/>
      <c r="D137" s="4"/>
      <c r="E137" s="40"/>
      <c r="F137" s="6"/>
      <c r="G137" s="40"/>
      <c r="H137" s="6"/>
      <c r="I137" s="9"/>
      <c r="J137" s="9"/>
      <c r="K137" s="9"/>
      <c r="L137" s="9"/>
      <c r="M137" s="9"/>
      <c r="N137" s="9"/>
      <c r="O137" s="8"/>
      <c r="P137" s="8"/>
      <c r="Q137" s="8"/>
      <c r="R137" s="8"/>
    </row>
    <row r="138" spans="1:18" x14ac:dyDescent="0.3">
      <c r="A138" s="39"/>
      <c r="B138" s="4"/>
      <c r="C138" s="4"/>
      <c r="D138" s="4"/>
      <c r="E138" s="40"/>
      <c r="F138" s="6"/>
      <c r="G138" s="40"/>
      <c r="H138" s="6"/>
      <c r="I138" s="9"/>
      <c r="J138" s="9"/>
      <c r="K138" s="9"/>
      <c r="L138" s="9"/>
      <c r="M138" s="9"/>
      <c r="N138" s="9"/>
      <c r="O138" s="8"/>
      <c r="P138" s="8"/>
      <c r="Q138" s="8"/>
      <c r="R138" s="8"/>
    </row>
    <row r="139" spans="1:18" x14ac:dyDescent="0.3">
      <c r="A139" s="39"/>
      <c r="B139" s="4"/>
      <c r="C139" s="4"/>
      <c r="D139" s="4"/>
      <c r="E139" s="40"/>
      <c r="F139" s="6"/>
      <c r="G139" s="40"/>
      <c r="H139" s="6"/>
      <c r="I139" s="9"/>
      <c r="J139" s="9"/>
      <c r="K139" s="9"/>
      <c r="L139" s="9"/>
      <c r="M139" s="9"/>
      <c r="N139" s="9"/>
      <c r="O139" s="8"/>
      <c r="P139" s="8"/>
      <c r="Q139" s="8"/>
      <c r="R139" s="8"/>
    </row>
    <row r="140" spans="1:18" x14ac:dyDescent="0.3">
      <c r="A140" s="39"/>
      <c r="B140" s="4"/>
      <c r="C140" s="4"/>
      <c r="D140" s="4"/>
      <c r="E140" s="40"/>
      <c r="F140" s="6"/>
      <c r="G140" s="40"/>
      <c r="H140" s="6"/>
      <c r="I140" s="9"/>
      <c r="J140" s="9"/>
      <c r="K140" s="9"/>
      <c r="L140" s="9"/>
      <c r="M140" s="9"/>
      <c r="N140" s="9"/>
      <c r="O140" s="8"/>
      <c r="P140" s="8"/>
      <c r="Q140" s="8"/>
      <c r="R140" s="8"/>
    </row>
    <row r="141" spans="1:18" x14ac:dyDescent="0.3">
      <c r="A141" s="39"/>
      <c r="B141" s="4"/>
      <c r="C141" s="4"/>
      <c r="D141" s="4"/>
      <c r="E141" s="40"/>
      <c r="F141" s="6"/>
      <c r="G141" s="40"/>
      <c r="H141" s="6"/>
      <c r="I141" s="9"/>
      <c r="J141" s="9"/>
      <c r="K141" s="9"/>
      <c r="L141" s="9"/>
      <c r="M141" s="9"/>
      <c r="N141" s="9"/>
      <c r="O141" s="8"/>
      <c r="P141" s="8"/>
      <c r="Q141" s="8"/>
      <c r="R141" s="8"/>
    </row>
    <row r="142" spans="1:18" x14ac:dyDescent="0.3">
      <c r="A142" s="39"/>
      <c r="B142" s="4"/>
      <c r="C142" s="4"/>
      <c r="D142" s="4"/>
      <c r="E142" s="40"/>
      <c r="F142" s="6"/>
      <c r="G142" s="40"/>
      <c r="H142" s="6"/>
      <c r="I142" s="9"/>
      <c r="J142" s="9"/>
      <c r="K142" s="9"/>
      <c r="L142" s="9"/>
      <c r="M142" s="9"/>
      <c r="N142" s="9"/>
      <c r="O142" s="8"/>
      <c r="P142" s="8"/>
      <c r="Q142" s="8"/>
      <c r="R142" s="8"/>
    </row>
    <row r="143" spans="1:18" x14ac:dyDescent="0.3">
      <c r="A143" s="39"/>
      <c r="B143" s="4"/>
      <c r="C143" s="4"/>
      <c r="D143" s="4"/>
      <c r="E143" s="40"/>
      <c r="F143" s="6"/>
      <c r="G143" s="40"/>
      <c r="H143" s="6"/>
      <c r="I143" s="9"/>
      <c r="J143" s="9"/>
      <c r="K143" s="9"/>
      <c r="L143" s="9"/>
      <c r="M143" s="9"/>
      <c r="N143" s="9"/>
      <c r="O143" s="8"/>
      <c r="P143" s="8"/>
      <c r="Q143" s="8"/>
      <c r="R143" s="8"/>
    </row>
    <row r="144" spans="1:18" x14ac:dyDescent="0.3">
      <c r="A144" s="39"/>
      <c r="B144" s="4"/>
      <c r="C144" s="4"/>
      <c r="D144" s="4"/>
      <c r="E144" s="40"/>
      <c r="F144" s="6"/>
      <c r="G144" s="40"/>
      <c r="H144" s="6"/>
      <c r="I144" s="9"/>
      <c r="J144" s="9"/>
      <c r="K144" s="9"/>
      <c r="L144" s="9"/>
      <c r="M144" s="9"/>
      <c r="N144" s="9"/>
      <c r="O144" s="8"/>
      <c r="P144" s="8"/>
      <c r="Q144" s="8"/>
      <c r="R144" s="8"/>
    </row>
    <row r="145" spans="1:18" x14ac:dyDescent="0.3">
      <c r="A145" s="39"/>
      <c r="B145" s="42"/>
      <c r="C145" s="42"/>
      <c r="D145" s="43"/>
      <c r="E145" s="40"/>
      <c r="F145" s="6"/>
      <c r="G145" s="40"/>
      <c r="H145" s="6"/>
      <c r="I145" s="9"/>
      <c r="J145" s="9"/>
      <c r="K145" s="9"/>
      <c r="L145" s="9"/>
      <c r="M145" s="9"/>
      <c r="N145" s="9"/>
      <c r="O145" s="8"/>
      <c r="P145" s="8"/>
      <c r="Q145" s="8"/>
      <c r="R145" s="8"/>
    </row>
    <row r="146" spans="1:18" x14ac:dyDescent="0.3">
      <c r="A146" s="39"/>
      <c r="B146" s="42"/>
      <c r="C146" s="42"/>
      <c r="D146" s="43"/>
      <c r="E146" s="40"/>
      <c r="F146" s="6"/>
      <c r="G146" s="40"/>
      <c r="H146" s="6"/>
      <c r="I146" s="9"/>
      <c r="J146" s="9"/>
      <c r="K146" s="9"/>
      <c r="L146" s="9"/>
      <c r="M146" s="9"/>
      <c r="N146" s="9"/>
      <c r="O146" s="8"/>
      <c r="P146" s="8"/>
      <c r="Q146" s="8"/>
      <c r="R146" s="8"/>
    </row>
    <row r="147" spans="1:18" x14ac:dyDescent="0.3">
      <c r="A147" s="9"/>
      <c r="B147" s="44"/>
      <c r="C147" s="44"/>
      <c r="D147" s="9"/>
      <c r="E147" s="9"/>
      <c r="F147" s="6"/>
      <c r="G147" s="9"/>
      <c r="H147" s="6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x14ac:dyDescent="0.3">
      <c r="A148" s="9"/>
      <c r="B148" s="44"/>
      <c r="C148" s="44"/>
      <c r="D148" s="9"/>
      <c r="E148" s="9"/>
      <c r="F148" s="6"/>
      <c r="G148" s="9"/>
      <c r="H148" s="6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x14ac:dyDescent="0.3">
      <c r="A149" s="9"/>
      <c r="B149" s="44"/>
      <c r="C149" s="44"/>
      <c r="D149" s="9"/>
      <c r="E149" s="9"/>
      <c r="F149" s="6"/>
      <c r="G149" s="9"/>
      <c r="H149" s="6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x14ac:dyDescent="0.3">
      <c r="A150" s="9"/>
      <c r="B150" s="44"/>
      <c r="C150" s="44"/>
      <c r="D150" s="9"/>
      <c r="E150" s="9"/>
      <c r="F150" s="6"/>
      <c r="G150" s="9"/>
      <c r="H150" s="6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x14ac:dyDescent="0.3">
      <c r="A151" s="9"/>
      <c r="B151" s="9"/>
      <c r="C151" s="9"/>
      <c r="D151" s="9"/>
      <c r="E151" s="9"/>
      <c r="F151" s="6"/>
      <c r="G151" s="9"/>
      <c r="H151" s="6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x14ac:dyDescent="0.3">
      <c r="A152" s="9"/>
      <c r="B152" s="9"/>
      <c r="C152" s="9"/>
      <c r="D152" s="9"/>
      <c r="E152" s="9"/>
      <c r="F152" s="6"/>
      <c r="G152" s="9"/>
      <c r="H152" s="6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x14ac:dyDescent="0.3">
      <c r="A153" s="9"/>
      <c r="B153" s="9"/>
      <c r="C153" s="9"/>
      <c r="D153" s="9"/>
      <c r="E153" s="9"/>
      <c r="F153" s="6"/>
      <c r="G153" s="9"/>
      <c r="H153" s="6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x14ac:dyDescent="0.3">
      <c r="A154" s="9"/>
      <c r="B154" s="9"/>
      <c r="C154" s="9"/>
      <c r="D154" s="9"/>
      <c r="E154" s="9"/>
      <c r="F154" s="6"/>
      <c r="G154" s="9"/>
      <c r="H154" s="6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x14ac:dyDescent="0.3">
      <c r="A155" s="9"/>
      <c r="B155" s="9"/>
      <c r="C155" s="9"/>
      <c r="D155" s="9"/>
      <c r="E155" s="9"/>
      <c r="F155" s="6"/>
      <c r="G155" s="9"/>
      <c r="H155" s="6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x14ac:dyDescent="0.3">
      <c r="A156" s="9"/>
      <c r="B156" s="9"/>
      <c r="C156" s="9"/>
      <c r="D156" s="9"/>
      <c r="E156" s="9"/>
      <c r="F156" s="6"/>
      <c r="G156" s="9"/>
      <c r="H156" s="6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x14ac:dyDescent="0.3">
      <c r="A157" s="9"/>
      <c r="B157" s="9"/>
      <c r="C157" s="9"/>
      <c r="D157" s="9"/>
      <c r="E157" s="9"/>
      <c r="F157" s="6"/>
      <c r="G157" s="9"/>
      <c r="H157" s="6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x14ac:dyDescent="0.3">
      <c r="A158" s="9"/>
      <c r="B158" s="9"/>
      <c r="C158" s="9"/>
      <c r="D158" s="9"/>
      <c r="E158" s="9"/>
      <c r="F158" s="6"/>
      <c r="G158" s="9"/>
      <c r="H158" s="6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x14ac:dyDescent="0.3">
      <c r="A159" s="9"/>
      <c r="B159" s="9"/>
      <c r="C159" s="9"/>
      <c r="D159" s="9"/>
      <c r="E159" s="9"/>
      <c r="F159" s="6"/>
      <c r="G159" s="9"/>
      <c r="H159" s="6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x14ac:dyDescent="0.3">
      <c r="A160" s="9"/>
      <c r="B160" s="9"/>
      <c r="C160" s="9"/>
      <c r="D160" s="9"/>
      <c r="E160" s="9"/>
      <c r="F160" s="6"/>
      <c r="G160" s="9"/>
      <c r="H160" s="6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x14ac:dyDescent="0.3">
      <c r="A161" s="9"/>
      <c r="B161" s="9"/>
      <c r="C161" s="9"/>
      <c r="D161" s="9"/>
      <c r="E161" s="9"/>
      <c r="F161" s="6"/>
      <c r="G161" s="9"/>
      <c r="H161" s="6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x14ac:dyDescent="0.3">
      <c r="A162" s="9"/>
      <c r="B162" s="9"/>
      <c r="C162" s="9"/>
      <c r="D162" s="9"/>
      <c r="E162" s="9"/>
      <c r="F162" s="6"/>
      <c r="G162" s="9"/>
      <c r="H162" s="6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x14ac:dyDescent="0.3">
      <c r="A163" s="9"/>
      <c r="B163" s="9"/>
      <c r="C163" s="9"/>
      <c r="D163" s="9"/>
      <c r="E163" s="9"/>
      <c r="F163" s="6"/>
      <c r="G163" s="9"/>
      <c r="H163" s="6"/>
      <c r="I163" s="9"/>
      <c r="J163" s="9"/>
      <c r="K163" s="9"/>
      <c r="L163" s="9"/>
      <c r="M163" s="9"/>
      <c r="N163" s="9"/>
    </row>
    <row r="164" spans="1:18" x14ac:dyDescent="0.3">
      <c r="A164" s="9"/>
      <c r="B164" s="9"/>
      <c r="C164" s="9"/>
      <c r="D164" s="9"/>
      <c r="E164" s="9"/>
      <c r="F164" s="6"/>
      <c r="G164" s="9"/>
      <c r="H164" s="6"/>
      <c r="I164" s="9"/>
      <c r="J164" s="9"/>
      <c r="K164" s="9"/>
      <c r="L164" s="9"/>
      <c r="M164" s="9"/>
      <c r="N164" s="9"/>
    </row>
    <row r="165" spans="1:18" x14ac:dyDescent="0.3">
      <c r="A165" s="9"/>
      <c r="B165" s="9"/>
      <c r="C165" s="9"/>
      <c r="D165" s="9"/>
      <c r="E165" s="9"/>
      <c r="F165" s="6"/>
      <c r="G165" s="9"/>
      <c r="H165" s="6"/>
      <c r="I165" s="9"/>
      <c r="J165" s="9"/>
      <c r="K165" s="9"/>
      <c r="L165" s="9"/>
      <c r="M165" s="9"/>
      <c r="N165" s="9"/>
    </row>
    <row r="166" spans="1:18" x14ac:dyDescent="0.3">
      <c r="A166" s="9"/>
      <c r="B166" s="9"/>
      <c r="C166" s="9"/>
      <c r="D166" s="9"/>
      <c r="E166" s="9"/>
      <c r="F166" s="6"/>
      <c r="G166" s="9"/>
      <c r="H166" s="6"/>
      <c r="I166" s="9"/>
      <c r="J166" s="9"/>
      <c r="K166" s="9"/>
      <c r="L166" s="9"/>
      <c r="M166" s="9"/>
      <c r="N166" s="9"/>
    </row>
    <row r="167" spans="1:18" x14ac:dyDescent="0.3">
      <c r="A167" s="9"/>
      <c r="B167" s="9"/>
      <c r="C167" s="9"/>
      <c r="D167" s="9"/>
      <c r="E167" s="9"/>
      <c r="F167" s="6"/>
      <c r="G167" s="9"/>
      <c r="H167" s="6"/>
      <c r="I167" s="9"/>
      <c r="J167" s="9"/>
      <c r="K167" s="9"/>
      <c r="L167" s="9"/>
      <c r="M167" s="9"/>
      <c r="N167" s="9"/>
    </row>
    <row r="168" spans="1:18" x14ac:dyDescent="0.3">
      <c r="A168" s="9"/>
      <c r="B168" s="9"/>
      <c r="C168" s="9"/>
      <c r="D168" s="9"/>
      <c r="E168" s="9"/>
      <c r="F168" s="6"/>
      <c r="G168" s="9"/>
      <c r="H168" s="6"/>
      <c r="I168" s="9"/>
      <c r="J168" s="9"/>
      <c r="K168" s="9"/>
      <c r="L168" s="9"/>
      <c r="M168" s="9"/>
      <c r="N168" s="9"/>
    </row>
    <row r="169" spans="1:18" x14ac:dyDescent="0.3">
      <c r="A169" s="9"/>
      <c r="B169" s="9"/>
      <c r="C169" s="9"/>
      <c r="D169" s="9"/>
      <c r="E169" s="9"/>
      <c r="F169" s="6"/>
      <c r="G169" s="9"/>
      <c r="H169" s="6"/>
      <c r="I169" s="9"/>
      <c r="J169" s="9"/>
      <c r="K169" s="9"/>
      <c r="L169" s="9"/>
      <c r="M169" s="9"/>
      <c r="N169" s="9"/>
    </row>
    <row r="170" spans="1:18" x14ac:dyDescent="0.3">
      <c r="A170" s="9"/>
      <c r="B170" s="9"/>
      <c r="C170" s="9"/>
      <c r="D170" s="9"/>
      <c r="E170" s="9"/>
      <c r="F170" s="6"/>
      <c r="G170" s="9"/>
      <c r="H170" s="6"/>
      <c r="I170" s="9"/>
      <c r="J170" s="9"/>
      <c r="K170" s="9"/>
      <c r="L170" s="9"/>
      <c r="M170" s="9"/>
      <c r="N170" s="9"/>
    </row>
    <row r="171" spans="1:18" x14ac:dyDescent="0.3">
      <c r="A171" s="9"/>
      <c r="B171" s="9"/>
      <c r="C171" s="9"/>
      <c r="D171" s="9"/>
      <c r="E171" s="9"/>
      <c r="F171" s="6"/>
      <c r="G171" s="9"/>
      <c r="H171" s="6"/>
      <c r="I171" s="9"/>
      <c r="J171" s="9"/>
      <c r="K171" s="9"/>
      <c r="L171" s="9"/>
      <c r="M171" s="9"/>
      <c r="N171" s="9"/>
    </row>
    <row r="172" spans="1:18" x14ac:dyDescent="0.3">
      <c r="A172" s="9"/>
      <c r="B172" s="9"/>
      <c r="C172" s="9"/>
      <c r="D172" s="9"/>
      <c r="E172" s="9"/>
      <c r="F172" s="6"/>
      <c r="G172" s="9"/>
      <c r="H172" s="6"/>
      <c r="I172" s="9"/>
      <c r="J172" s="9"/>
      <c r="K172" s="9"/>
      <c r="L172" s="9"/>
      <c r="M172" s="9"/>
      <c r="N172" s="9"/>
    </row>
    <row r="173" spans="1:18" x14ac:dyDescent="0.3">
      <c r="A173" s="9"/>
      <c r="B173" s="9"/>
      <c r="C173" s="9"/>
      <c r="D173" s="9"/>
      <c r="E173" s="9"/>
      <c r="F173" s="6"/>
      <c r="G173" s="9"/>
      <c r="H173" s="6"/>
      <c r="I173" s="9"/>
      <c r="J173" s="9"/>
      <c r="K173" s="9"/>
      <c r="L173" s="9"/>
      <c r="M173" s="9"/>
      <c r="N173" s="9"/>
    </row>
    <row r="174" spans="1:18" x14ac:dyDescent="0.3">
      <c r="A174" s="9"/>
      <c r="B174" s="9"/>
      <c r="C174" s="9"/>
      <c r="D174" s="9"/>
      <c r="E174" s="9"/>
      <c r="F174" s="6"/>
      <c r="G174" s="9"/>
      <c r="H174" s="6"/>
      <c r="I174" s="9"/>
      <c r="J174" s="9"/>
      <c r="K174" s="9"/>
      <c r="L174" s="9"/>
      <c r="M174" s="9"/>
      <c r="N174" s="9"/>
    </row>
    <row r="175" spans="1:18" x14ac:dyDescent="0.3">
      <c r="A175" s="9"/>
      <c r="B175" s="9"/>
      <c r="C175" s="9"/>
      <c r="D175" s="9"/>
      <c r="E175" s="9"/>
      <c r="F175" s="6"/>
      <c r="G175" s="9"/>
      <c r="H175" s="6"/>
      <c r="I175" s="9"/>
      <c r="J175" s="9"/>
      <c r="K175" s="9"/>
      <c r="L175" s="9"/>
      <c r="M175" s="9"/>
      <c r="N175" s="9"/>
    </row>
    <row r="176" spans="1:18" x14ac:dyDescent="0.3">
      <c r="A176" s="9"/>
      <c r="B176" s="9"/>
      <c r="C176" s="9"/>
      <c r="D176" s="9"/>
      <c r="E176" s="9"/>
      <c r="F176" s="6"/>
      <c r="G176" s="9"/>
      <c r="H176" s="6"/>
      <c r="I176" s="9"/>
      <c r="J176" s="9"/>
      <c r="K176" s="9"/>
      <c r="L176" s="9"/>
      <c r="M176" s="9"/>
      <c r="N176" s="9"/>
    </row>
    <row r="177" spans="1:14" x14ac:dyDescent="0.3">
      <c r="A177" s="9"/>
      <c r="B177" s="9"/>
      <c r="C177" s="9"/>
      <c r="D177" s="9"/>
      <c r="E177" s="9"/>
      <c r="F177" s="6"/>
      <c r="G177" s="9"/>
      <c r="H177" s="6"/>
      <c r="I177" s="9"/>
      <c r="J177" s="9"/>
      <c r="K177" s="9"/>
      <c r="L177" s="9"/>
      <c r="M177" s="9"/>
      <c r="N177" s="9"/>
    </row>
    <row r="178" spans="1:14" x14ac:dyDescent="0.3">
      <c r="A178" s="9"/>
      <c r="B178" s="9"/>
      <c r="C178" s="9"/>
      <c r="D178" s="9"/>
      <c r="E178" s="9"/>
      <c r="F178" s="6"/>
      <c r="G178" s="9"/>
      <c r="H178" s="6"/>
      <c r="I178" s="9"/>
      <c r="J178" s="9"/>
      <c r="K178" s="9"/>
      <c r="L178" s="9"/>
      <c r="M178" s="9"/>
      <c r="N178" s="9"/>
    </row>
    <row r="179" spans="1:14" x14ac:dyDescent="0.3">
      <c r="A179" s="9"/>
      <c r="B179" s="9"/>
      <c r="C179" s="9"/>
      <c r="D179" s="9"/>
      <c r="E179" s="9"/>
      <c r="F179" s="6"/>
      <c r="G179" s="9"/>
      <c r="H179" s="6"/>
      <c r="I179" s="9"/>
      <c r="J179" s="9"/>
      <c r="K179" s="9"/>
      <c r="L179" s="9"/>
      <c r="M179" s="9"/>
      <c r="N179" s="9"/>
    </row>
    <row r="180" spans="1:14" x14ac:dyDescent="0.3">
      <c r="A180" s="9"/>
      <c r="B180" s="9"/>
      <c r="C180" s="9"/>
      <c r="D180" s="9"/>
      <c r="E180" s="9"/>
      <c r="F180" s="6"/>
      <c r="G180" s="9"/>
      <c r="H180" s="6"/>
      <c r="I180" s="9"/>
      <c r="J180" s="9"/>
      <c r="K180" s="9"/>
      <c r="L180" s="9"/>
      <c r="M180" s="9"/>
      <c r="N180" s="9"/>
    </row>
    <row r="181" spans="1:14" x14ac:dyDescent="0.3">
      <c r="A181" s="9"/>
      <c r="B181" s="9"/>
      <c r="C181" s="9"/>
      <c r="D181" s="9"/>
      <c r="E181" s="9"/>
      <c r="F181" s="6"/>
      <c r="G181" s="9"/>
      <c r="H181" s="6"/>
      <c r="I181" s="9"/>
      <c r="J181" s="9"/>
      <c r="K181" s="9"/>
      <c r="L181" s="9"/>
      <c r="M181" s="9"/>
      <c r="N181" s="9"/>
    </row>
    <row r="182" spans="1:14" x14ac:dyDescent="0.3">
      <c r="A182" s="9"/>
      <c r="B182" s="9"/>
      <c r="C182" s="9"/>
      <c r="D182" s="9"/>
      <c r="E182" s="9"/>
      <c r="F182" s="6"/>
      <c r="G182" s="9"/>
      <c r="H182" s="6"/>
      <c r="I182" s="9"/>
      <c r="J182" s="9"/>
      <c r="K182" s="9"/>
      <c r="L182" s="9"/>
      <c r="M182" s="9"/>
      <c r="N182" s="9"/>
    </row>
    <row r="183" spans="1:14" x14ac:dyDescent="0.3">
      <c r="A183" s="9"/>
      <c r="B183" s="9"/>
      <c r="C183" s="9"/>
      <c r="D183" s="9"/>
      <c r="E183" s="9"/>
      <c r="F183" s="6"/>
      <c r="G183" s="9"/>
      <c r="H183" s="6"/>
      <c r="I183" s="9"/>
      <c r="J183" s="9"/>
      <c r="K183" s="9"/>
      <c r="L183" s="9"/>
      <c r="M183" s="9"/>
      <c r="N183" s="9"/>
    </row>
    <row r="184" spans="1:14" x14ac:dyDescent="0.3">
      <c r="A184" s="9"/>
      <c r="B184" s="9"/>
      <c r="C184" s="9"/>
      <c r="D184" s="9"/>
      <c r="E184" s="9"/>
      <c r="F184" s="6"/>
      <c r="G184" s="9"/>
      <c r="H184" s="6"/>
      <c r="I184" s="9"/>
      <c r="J184" s="9"/>
      <c r="K184" s="9"/>
      <c r="L184" s="9"/>
      <c r="M184" s="9"/>
      <c r="N184" s="9"/>
    </row>
    <row r="185" spans="1:14" x14ac:dyDescent="0.3">
      <c r="A185" s="9"/>
      <c r="B185" s="9"/>
      <c r="C185" s="9"/>
      <c r="D185" s="9"/>
      <c r="E185" s="9"/>
      <c r="F185" s="6"/>
      <c r="G185" s="9"/>
      <c r="H185" s="6"/>
      <c r="I185" s="9"/>
      <c r="J185" s="9"/>
      <c r="K185" s="9"/>
      <c r="L185" s="9"/>
      <c r="M185" s="9"/>
      <c r="N185" s="9"/>
    </row>
    <row r="186" spans="1:14" x14ac:dyDescent="0.3">
      <c r="A186" s="9"/>
      <c r="B186" s="9"/>
      <c r="C186" s="9"/>
      <c r="D186" s="9"/>
      <c r="E186" s="9"/>
      <c r="F186" s="6"/>
      <c r="G186" s="9"/>
      <c r="H186" s="6"/>
      <c r="I186" s="9"/>
      <c r="J186" s="9"/>
      <c r="K186" s="9"/>
      <c r="L186" s="9"/>
      <c r="M186" s="9"/>
      <c r="N186" s="9"/>
    </row>
    <row r="187" spans="1:14" x14ac:dyDescent="0.3">
      <c r="A187" s="9"/>
      <c r="B187" s="9"/>
      <c r="C187" s="9"/>
      <c r="D187" s="9"/>
      <c r="E187" s="9"/>
      <c r="F187" s="6"/>
      <c r="G187" s="9"/>
      <c r="H187" s="6"/>
      <c r="I187" s="9"/>
      <c r="J187" s="9"/>
      <c r="K187" s="9"/>
      <c r="L187" s="9"/>
      <c r="M187" s="9"/>
      <c r="N187" s="9"/>
    </row>
    <row r="188" spans="1:14" x14ac:dyDescent="0.3">
      <c r="A188" s="9"/>
      <c r="B188" s="9"/>
      <c r="C188" s="9"/>
      <c r="D188" s="9"/>
      <c r="E188" s="9"/>
      <c r="F188" s="6"/>
      <c r="G188" s="9"/>
      <c r="H188" s="6"/>
      <c r="I188" s="9"/>
      <c r="J188" s="9"/>
      <c r="K188" s="9"/>
      <c r="L188" s="9"/>
      <c r="M188" s="9"/>
      <c r="N188" s="9"/>
    </row>
    <row r="189" spans="1:14" x14ac:dyDescent="0.3">
      <c r="A189" s="9"/>
      <c r="B189" s="9"/>
      <c r="C189" s="9"/>
      <c r="D189" s="9"/>
      <c r="E189" s="9"/>
      <c r="F189" s="6"/>
      <c r="G189" s="9"/>
      <c r="H189" s="6"/>
      <c r="I189" s="9"/>
      <c r="J189" s="9"/>
      <c r="K189" s="9"/>
      <c r="L189" s="9"/>
      <c r="M189" s="9"/>
      <c r="N189" s="9"/>
    </row>
    <row r="190" spans="1:14" x14ac:dyDescent="0.3">
      <c r="A190" s="9"/>
      <c r="B190" s="9"/>
      <c r="C190" s="9"/>
      <c r="D190" s="9"/>
      <c r="E190" s="9"/>
      <c r="F190" s="6"/>
      <c r="G190" s="9"/>
      <c r="H190" s="6"/>
      <c r="I190" s="9"/>
      <c r="J190" s="9"/>
      <c r="K190" s="9"/>
      <c r="L190" s="9"/>
      <c r="M190" s="9"/>
      <c r="N190" s="9"/>
    </row>
    <row r="191" spans="1:14" x14ac:dyDescent="0.3">
      <c r="A191" s="9"/>
      <c r="B191" s="9"/>
      <c r="C191" s="9"/>
      <c r="D191" s="9"/>
      <c r="E191" s="9"/>
      <c r="F191" s="6"/>
      <c r="G191" s="9"/>
      <c r="H191" s="6"/>
      <c r="I191" s="9"/>
      <c r="J191" s="9"/>
      <c r="K191" s="9"/>
      <c r="L191" s="9"/>
      <c r="M191" s="9"/>
      <c r="N191" s="9"/>
    </row>
    <row r="192" spans="1:14" x14ac:dyDescent="0.3">
      <c r="A192" s="9"/>
      <c r="B192" s="9"/>
      <c r="C192" s="9"/>
      <c r="D192" s="9"/>
      <c r="E192" s="9"/>
      <c r="F192" s="6"/>
      <c r="G192" s="9"/>
      <c r="H192" s="6"/>
      <c r="I192" s="9"/>
      <c r="J192" s="9"/>
      <c r="K192" s="9"/>
      <c r="L192" s="9"/>
      <c r="M192" s="9"/>
      <c r="N192" s="9"/>
    </row>
    <row r="193" spans="1:14" x14ac:dyDescent="0.3">
      <c r="A193" s="9"/>
      <c r="B193" s="9"/>
      <c r="C193" s="9"/>
      <c r="D193" s="9"/>
      <c r="E193" s="9"/>
      <c r="F193" s="6"/>
      <c r="G193" s="9"/>
      <c r="H193" s="6"/>
      <c r="I193" s="9"/>
      <c r="J193" s="9"/>
      <c r="K193" s="9"/>
      <c r="L193" s="9"/>
      <c r="M193" s="9"/>
      <c r="N193" s="9"/>
    </row>
    <row r="194" spans="1:14" x14ac:dyDescent="0.3">
      <c r="A194" s="9"/>
      <c r="B194" s="9"/>
      <c r="C194" s="9"/>
      <c r="D194" s="9"/>
      <c r="E194" s="9"/>
      <c r="F194" s="6"/>
      <c r="G194" s="9"/>
      <c r="H194" s="6"/>
      <c r="I194" s="9"/>
      <c r="J194" s="9"/>
      <c r="K194" s="9"/>
      <c r="L194" s="9"/>
      <c r="M194" s="9"/>
      <c r="N194" s="9"/>
    </row>
    <row r="195" spans="1:14" x14ac:dyDescent="0.3">
      <c r="A195" s="9"/>
      <c r="B195" s="9"/>
      <c r="C195" s="9"/>
      <c r="D195" s="9"/>
      <c r="E195" s="9"/>
      <c r="F195" s="6"/>
      <c r="G195" s="9"/>
      <c r="H195" s="6"/>
      <c r="I195" s="9"/>
      <c r="J195" s="9"/>
      <c r="K195" s="9"/>
      <c r="L195" s="9"/>
      <c r="M195" s="9"/>
      <c r="N195" s="9"/>
    </row>
    <row r="196" spans="1:14" x14ac:dyDescent="0.3">
      <c r="A196" s="9"/>
      <c r="B196" s="9"/>
      <c r="C196" s="9"/>
      <c r="D196" s="9"/>
      <c r="E196" s="9"/>
      <c r="F196" s="6"/>
      <c r="G196" s="9"/>
      <c r="H196" s="6"/>
      <c r="I196" s="9"/>
      <c r="J196" s="9"/>
      <c r="K196" s="9"/>
      <c r="L196" s="9"/>
      <c r="M196" s="9"/>
      <c r="N196" s="9"/>
    </row>
    <row r="197" spans="1:14" x14ac:dyDescent="0.3">
      <c r="A197" s="9"/>
      <c r="B197" s="9"/>
      <c r="C197" s="9"/>
      <c r="D197" s="9"/>
      <c r="E197" s="9"/>
      <c r="F197" s="6"/>
      <c r="G197" s="9"/>
      <c r="H197" s="6"/>
      <c r="I197" s="9"/>
      <c r="J197" s="9"/>
      <c r="K197" s="9"/>
      <c r="L197" s="9"/>
      <c r="M197" s="9"/>
      <c r="N197" s="9"/>
    </row>
    <row r="198" spans="1:14" x14ac:dyDescent="0.3">
      <c r="A198" s="9"/>
      <c r="B198" s="9"/>
      <c r="C198" s="9"/>
      <c r="D198" s="9"/>
      <c r="E198" s="9"/>
      <c r="F198" s="6"/>
      <c r="G198" s="9"/>
      <c r="H198" s="6"/>
      <c r="I198" s="9"/>
      <c r="J198" s="9"/>
      <c r="K198" s="9"/>
      <c r="L198" s="9"/>
      <c r="M198" s="9"/>
      <c r="N198" s="9"/>
    </row>
    <row r="199" spans="1:14" x14ac:dyDescent="0.3">
      <c r="A199" s="9"/>
      <c r="B199" s="9"/>
      <c r="C199" s="9"/>
      <c r="D199" s="9"/>
      <c r="E199" s="9"/>
      <c r="F199" s="6"/>
      <c r="G199" s="9"/>
      <c r="H199" s="6"/>
      <c r="I199" s="9"/>
      <c r="J199" s="9"/>
      <c r="K199" s="9"/>
      <c r="L199" s="9"/>
      <c r="M199" s="9"/>
      <c r="N199" s="9"/>
    </row>
    <row r="200" spans="1:14" x14ac:dyDescent="0.3">
      <c r="A200" s="9"/>
      <c r="B200" s="9"/>
      <c r="C200" s="9"/>
      <c r="D200" s="9"/>
      <c r="E200" s="9"/>
      <c r="F200" s="6"/>
      <c r="G200" s="9"/>
      <c r="H200" s="6"/>
      <c r="I200" s="9"/>
      <c r="J200" s="9"/>
      <c r="K200" s="9"/>
      <c r="L200" s="9"/>
      <c r="M200" s="9"/>
      <c r="N200" s="9"/>
    </row>
    <row r="201" spans="1:14" x14ac:dyDescent="0.3">
      <c r="A201" s="9"/>
      <c r="B201" s="9"/>
      <c r="C201" s="9"/>
      <c r="D201" s="9"/>
      <c r="E201" s="9"/>
      <c r="F201" s="6"/>
      <c r="G201" s="9"/>
      <c r="H201" s="6"/>
      <c r="I201" s="9"/>
      <c r="J201" s="9"/>
      <c r="K201" s="9"/>
      <c r="L201" s="9"/>
      <c r="M201" s="9"/>
      <c r="N201" s="9"/>
    </row>
    <row r="202" spans="1:14" x14ac:dyDescent="0.3">
      <c r="A202" s="9"/>
      <c r="B202" s="9"/>
      <c r="C202" s="9"/>
      <c r="D202" s="9"/>
      <c r="E202" s="9"/>
      <c r="F202" s="6"/>
      <c r="G202" s="9"/>
      <c r="H202" s="6"/>
      <c r="I202" s="9"/>
      <c r="J202" s="9"/>
      <c r="K202" s="9"/>
      <c r="L202" s="9"/>
      <c r="M202" s="9"/>
      <c r="N202" s="9"/>
    </row>
    <row r="203" spans="1:14" x14ac:dyDescent="0.3">
      <c r="A203" s="9"/>
      <c r="B203" s="9"/>
      <c r="C203" s="9"/>
      <c r="D203" s="9"/>
      <c r="E203" s="9"/>
      <c r="F203" s="6"/>
      <c r="G203" s="9"/>
      <c r="H203" s="6"/>
      <c r="I203" s="9"/>
      <c r="J203" s="9"/>
      <c r="K203" s="9"/>
      <c r="L203" s="9"/>
      <c r="M203" s="9"/>
      <c r="N203" s="9"/>
    </row>
    <row r="204" spans="1:14" x14ac:dyDescent="0.3">
      <c r="A204" s="9"/>
      <c r="B204" s="9"/>
      <c r="C204" s="9"/>
      <c r="D204" s="9"/>
      <c r="E204" s="9"/>
      <c r="F204" s="6"/>
      <c r="G204" s="9"/>
      <c r="H204" s="6"/>
      <c r="I204" s="9"/>
      <c r="J204" s="9"/>
      <c r="K204" s="9"/>
      <c r="L204" s="9"/>
      <c r="M204" s="9"/>
      <c r="N204" s="9"/>
    </row>
    <row r="205" spans="1:14" x14ac:dyDescent="0.3">
      <c r="A205" s="9"/>
      <c r="B205" s="9"/>
      <c r="C205" s="9"/>
      <c r="D205" s="9"/>
      <c r="E205" s="9"/>
      <c r="F205" s="6"/>
      <c r="G205" s="9"/>
      <c r="H205" s="6"/>
      <c r="I205" s="9"/>
      <c r="J205" s="9"/>
      <c r="K205" s="9"/>
      <c r="L205" s="9"/>
      <c r="M205" s="9"/>
      <c r="N205" s="9"/>
    </row>
    <row r="206" spans="1:14" x14ac:dyDescent="0.3">
      <c r="A206" s="9"/>
      <c r="B206" s="9"/>
      <c r="C206" s="9"/>
      <c r="D206" s="9"/>
      <c r="E206" s="9"/>
      <c r="F206" s="6"/>
      <c r="G206" s="9"/>
      <c r="H206" s="6"/>
      <c r="I206" s="9"/>
      <c r="J206" s="9"/>
      <c r="K206" s="9"/>
      <c r="L206" s="9"/>
      <c r="M206" s="9"/>
      <c r="N206" s="9"/>
    </row>
    <row r="207" spans="1:14" x14ac:dyDescent="0.3">
      <c r="A207" s="9"/>
      <c r="B207" s="9"/>
      <c r="C207" s="9"/>
      <c r="D207" s="9"/>
      <c r="E207" s="9"/>
      <c r="F207" s="6"/>
      <c r="G207" s="9"/>
      <c r="H207" s="6"/>
      <c r="I207" s="9"/>
      <c r="J207" s="9"/>
      <c r="K207" s="9"/>
      <c r="L207" s="9"/>
      <c r="M207" s="9"/>
      <c r="N207" s="9"/>
    </row>
    <row r="208" spans="1:14" x14ac:dyDescent="0.3">
      <c r="A208" s="9"/>
      <c r="B208" s="9"/>
      <c r="C208" s="9"/>
      <c r="D208" s="9"/>
      <c r="E208" s="9"/>
      <c r="F208" s="6"/>
      <c r="G208" s="9"/>
      <c r="H208" s="6"/>
      <c r="I208" s="9"/>
      <c r="J208" s="9"/>
      <c r="K208" s="9"/>
      <c r="L208" s="9"/>
      <c r="M208" s="9"/>
      <c r="N208" s="9"/>
    </row>
    <row r="209" spans="1:14" x14ac:dyDescent="0.3">
      <c r="A209" s="9"/>
      <c r="B209" s="9"/>
      <c r="C209" s="9"/>
      <c r="D209" s="9"/>
      <c r="E209" s="9"/>
      <c r="F209" s="6"/>
      <c r="G209" s="9"/>
      <c r="H209" s="6"/>
      <c r="I209" s="9"/>
      <c r="J209" s="9"/>
      <c r="K209" s="9"/>
      <c r="L209" s="9"/>
      <c r="M209" s="9"/>
      <c r="N209" s="9"/>
    </row>
    <row r="210" spans="1:14" x14ac:dyDescent="0.3">
      <c r="A210" s="9"/>
      <c r="B210" s="9"/>
      <c r="C210" s="9"/>
      <c r="D210" s="9"/>
      <c r="E210" s="9"/>
      <c r="F210" s="6"/>
      <c r="G210" s="9"/>
      <c r="H210" s="6"/>
      <c r="I210" s="9"/>
      <c r="J210" s="9"/>
      <c r="K210" s="9"/>
      <c r="L210" s="9"/>
      <c r="M210" s="9"/>
      <c r="N210" s="9"/>
    </row>
  </sheetData>
  <mergeCells count="53">
    <mergeCell ref="O86:O97"/>
    <mergeCell ref="O60:O71"/>
    <mergeCell ref="O46:O57"/>
    <mergeCell ref="B74:B85"/>
    <mergeCell ref="C74:C85"/>
    <mergeCell ref="E73:O73"/>
    <mergeCell ref="B73:D73"/>
    <mergeCell ref="O5:O6"/>
    <mergeCell ref="O1:O2"/>
    <mergeCell ref="A86:A97"/>
    <mergeCell ref="B86:B97"/>
    <mergeCell ref="C86:C97"/>
    <mergeCell ref="E31:O31"/>
    <mergeCell ref="B31:C31"/>
    <mergeCell ref="B58:O58"/>
    <mergeCell ref="E59:O59"/>
    <mergeCell ref="B59:C59"/>
    <mergeCell ref="B32:B43"/>
    <mergeCell ref="C32:C43"/>
    <mergeCell ref="O32:O43"/>
    <mergeCell ref="B46:B57"/>
    <mergeCell ref="C46:C57"/>
    <mergeCell ref="B60:B71"/>
    <mergeCell ref="B8:O8"/>
    <mergeCell ref="M12:N12"/>
    <mergeCell ref="G12:H12"/>
    <mergeCell ref="I12:J12"/>
    <mergeCell ref="D11:D13"/>
    <mergeCell ref="B9:O9"/>
    <mergeCell ref="K12:L12"/>
    <mergeCell ref="G11:O11"/>
    <mergeCell ref="C11:C13"/>
    <mergeCell ref="A18:A29"/>
    <mergeCell ref="A11:A13"/>
    <mergeCell ref="B30:O30"/>
    <mergeCell ref="E11:F12"/>
    <mergeCell ref="B11:B13"/>
    <mergeCell ref="E17:O17"/>
    <mergeCell ref="B16:O16"/>
    <mergeCell ref="B17:C17"/>
    <mergeCell ref="B18:B29"/>
    <mergeCell ref="C18:C29"/>
    <mergeCell ref="O18:O29"/>
    <mergeCell ref="A74:A85"/>
    <mergeCell ref="B45:C45"/>
    <mergeCell ref="E45:O45"/>
    <mergeCell ref="A32:A43"/>
    <mergeCell ref="A46:A57"/>
    <mergeCell ref="B72:O72"/>
    <mergeCell ref="A60:A71"/>
    <mergeCell ref="O74:O85"/>
    <mergeCell ref="C60:C71"/>
    <mergeCell ref="B44:O44"/>
  </mergeCells>
  <pageMargins left="0" right="0" top="0" bottom="0" header="0.31496062992125984" footer="0.31496062992125984"/>
  <pageSetup paperSize="9" scale="38" fitToHeight="0" orientation="portrait" r:id="rId1"/>
  <rowBreaks count="1" manualBreakCount="1">
    <brk id="1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</vt:lpstr>
      <vt:lpstr>Прил.2!Область_печати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В. Афанасьева</dc:creator>
  <cp:lastModifiedBy>Витковская Светлана Михайловна</cp:lastModifiedBy>
  <cp:lastPrinted>2021-09-01T09:59:56Z</cp:lastPrinted>
  <dcterms:created xsi:type="dcterms:W3CDTF">2015-10-19T08:42:04Z</dcterms:created>
  <dcterms:modified xsi:type="dcterms:W3CDTF">2023-01-31T07:56:42Z</dcterms:modified>
</cp:coreProperties>
</file>