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filterPrivacy="1" defaultThemeVersion="124226"/>
  <bookViews>
    <workbookView xWindow="0" yWindow="0" windowWidth="23256" windowHeight="11700" tabRatio="821"/>
  </bookViews>
  <sheets>
    <sheet name="Паспорт МП" sheetId="1" r:id="rId1"/>
    <sheet name="Паспорт пп1" sheetId="5" r:id="rId2"/>
    <sheet name="Пр. 1 к пп1" sheetId="6" r:id="rId3"/>
    <sheet name="Пр. 2 к пп1" sheetId="7" r:id="rId4"/>
    <sheet name="Паспорт пп2" sheetId="8" r:id="rId5"/>
    <sheet name="Пр.1 к пп2" sheetId="9" r:id="rId6"/>
    <sheet name="Пр.2 к пп2" sheetId="10" r:id="rId7"/>
    <sheet name="Паспорт пп3" sheetId="11" r:id="rId8"/>
    <sheet name="Пр.1 к пп.3" sheetId="12" r:id="rId9"/>
    <sheet name="Пр. 2 к пп. 3" sheetId="13" r:id="rId10"/>
    <sheet name="Паспорт пп 4" sheetId="14" r:id="rId11"/>
    <sheet name="Пр. 1 к пп.4" sheetId="15" r:id="rId12"/>
    <sheet name="Пр. 2 к пп.4" sheetId="16" r:id="rId13"/>
    <sheet name="ПП 6" sheetId="17" r:id="rId14"/>
    <sheet name="Паспорт пп7" sheetId="18" r:id="rId15"/>
    <sheet name="Пр. 1 к пп7" sheetId="19" r:id="rId16"/>
    <sheet name="Пр. 2 к пп.7" sheetId="20" r:id="rId17"/>
    <sheet name="Налоги" sheetId="4" r:id="rId18"/>
    <sheet name="Показатели МП" sheetId="2" r:id="rId19"/>
    <sheet name="Финансирование МП" sheetId="3" r:id="rId20"/>
  </sheets>
  <externalReferences>
    <externalReference r:id="rId21"/>
    <externalReference r:id="rId22"/>
    <externalReference r:id="rId23"/>
    <externalReference r:id="rId24"/>
  </externalReferences>
  <definedNames>
    <definedName name="_xlnm.Print_Area" localSheetId="17">Налоги!$A$1:$X$7</definedName>
    <definedName name="_xlnm.Print_Area" localSheetId="0">'Паспорт МП'!$A$1:$Q$98</definedName>
    <definedName name="_xlnm.Print_Area" localSheetId="10">'Паспорт пп 4'!$A$1:$AE$93</definedName>
    <definedName name="_xlnm.Print_Area" localSheetId="1">'Паспорт пп1'!$A$1:$AE$91</definedName>
    <definedName name="_xlnm.Print_Area" localSheetId="4">'Паспорт пп2'!$A$1:$AE$149</definedName>
    <definedName name="_xlnm.Print_Area" localSheetId="7">'Паспорт пп3'!$A$1:$AE$90</definedName>
    <definedName name="_xlnm.Print_Area" localSheetId="14">'Паспорт пп7'!$A$1:$AE$84</definedName>
    <definedName name="_xlnm.Print_Area" localSheetId="18">'Показатели МП'!$A$1:$T$43</definedName>
    <definedName name="_xlnm.Print_Area" localSheetId="13">'ПП 6'!$A$1:$W$25</definedName>
    <definedName name="_xlnm.Print_Area" localSheetId="11">'Пр. 1 к пп.4'!$A$1:$T$26</definedName>
    <definedName name="_xlnm.Print_Area" localSheetId="2">'Пр. 1 к пп1'!$A$1:$T$24</definedName>
    <definedName name="_xlnm.Print_Area" localSheetId="15">'Пр. 1 к пп7'!$A$1:$T$17</definedName>
    <definedName name="_xlnm.Print_Area" localSheetId="8">'Пр.1 к пп.3'!$A$1:$T$26</definedName>
    <definedName name="_xlnm.Print_Area" localSheetId="5">'Пр.1 к пп2'!$A$1:$V$39</definedName>
    <definedName name="_xlnm.Print_Area" localSheetId="19">'Финансирование МП'!$A$1:$P$88</definedName>
  </definedNames>
  <calcPr calcId="145621"/>
</workbook>
</file>

<file path=xl/calcChain.xml><?xml version="1.0" encoding="utf-8"?>
<calcChain xmlns="http://schemas.openxmlformats.org/spreadsheetml/2006/main">
  <c r="C27" i="8" l="1"/>
  <c r="F27" i="8"/>
  <c r="J27" i="8"/>
  <c r="N27" i="8"/>
  <c r="K7" i="17" l="1"/>
  <c r="L7" i="17"/>
  <c r="M7" i="17"/>
  <c r="I7" i="17" s="1"/>
  <c r="N7" i="17"/>
  <c r="O7" i="17"/>
  <c r="P7" i="17"/>
  <c r="Q7" i="17"/>
  <c r="R7" i="17"/>
  <c r="S7" i="17"/>
  <c r="T7" i="17"/>
  <c r="U7" i="17"/>
  <c r="V7" i="17"/>
  <c r="W7" i="17"/>
  <c r="J7" i="17"/>
  <c r="H7" i="17"/>
  <c r="I29" i="13" l="1"/>
  <c r="I37" i="13"/>
  <c r="I30" i="13"/>
  <c r="I207" i="10"/>
  <c r="G207" i="10"/>
  <c r="A16" i="11" l="1"/>
  <c r="B47" i="1" l="1"/>
  <c r="AD16" i="11"/>
  <c r="AB16" i="11"/>
  <c r="Z16" i="11"/>
  <c r="X16" i="11"/>
  <c r="V16" i="11"/>
  <c r="T16" i="11"/>
  <c r="R16" i="11"/>
  <c r="P16" i="11"/>
  <c r="N16" i="11"/>
  <c r="L16" i="11"/>
  <c r="J16" i="11"/>
  <c r="H16" i="11"/>
  <c r="F16" i="11"/>
  <c r="D16" i="11"/>
  <c r="C16" i="11"/>
  <c r="C47" i="1" s="1"/>
  <c r="I32" i="13" l="1"/>
  <c r="A21" i="18" l="1"/>
  <c r="C24" i="5"/>
  <c r="B44" i="1" l="1"/>
  <c r="AD20" i="5" l="1"/>
  <c r="AB20" i="5"/>
  <c r="Z20" i="5"/>
  <c r="X20" i="5"/>
  <c r="V20" i="5"/>
  <c r="T20" i="5"/>
  <c r="R20" i="5"/>
  <c r="N20" i="5"/>
  <c r="J20" i="5"/>
  <c r="F20" i="5"/>
  <c r="C20" i="5"/>
  <c r="G40" i="2" l="1"/>
  <c r="H40" i="2"/>
  <c r="I40" i="2"/>
  <c r="J40" i="2"/>
  <c r="K40" i="2"/>
  <c r="L40" i="2"/>
  <c r="M40" i="2"/>
  <c r="N40" i="2"/>
  <c r="O40" i="2"/>
  <c r="P40" i="2"/>
  <c r="Q40" i="2"/>
  <c r="R40" i="2"/>
  <c r="S40" i="2"/>
  <c r="T40" i="2"/>
  <c r="F40" i="2"/>
  <c r="B40" i="2"/>
  <c r="G38" i="2"/>
  <c r="H38" i="2"/>
  <c r="I38" i="2"/>
  <c r="J38" i="2"/>
  <c r="K38" i="2"/>
  <c r="L38" i="2"/>
  <c r="M38" i="2"/>
  <c r="N38" i="2"/>
  <c r="O38" i="2"/>
  <c r="P38" i="2"/>
  <c r="Q38" i="2"/>
  <c r="R38" i="2"/>
  <c r="S38" i="2"/>
  <c r="T38" i="2"/>
  <c r="F38" i="2"/>
  <c r="C38" i="2"/>
  <c r="B38" i="2"/>
  <c r="G34" i="2"/>
  <c r="H34" i="2"/>
  <c r="I34" i="2"/>
  <c r="J34" i="2"/>
  <c r="K34" i="2"/>
  <c r="L34" i="2"/>
  <c r="M34" i="2"/>
  <c r="N34" i="2"/>
  <c r="O34" i="2"/>
  <c r="P34" i="2"/>
  <c r="Q34" i="2"/>
  <c r="R34" i="2"/>
  <c r="S34" i="2"/>
  <c r="T34" i="2"/>
  <c r="G35" i="2"/>
  <c r="H35" i="2"/>
  <c r="I35" i="2"/>
  <c r="J35" i="2"/>
  <c r="K35" i="2"/>
  <c r="L35" i="2"/>
  <c r="M35" i="2"/>
  <c r="N35" i="2"/>
  <c r="O35" i="2"/>
  <c r="P35" i="2"/>
  <c r="Q35" i="2"/>
  <c r="R35" i="2"/>
  <c r="S35" i="2"/>
  <c r="T35" i="2"/>
  <c r="G36" i="2"/>
  <c r="H36" i="2"/>
  <c r="I36" i="2"/>
  <c r="J36" i="2"/>
  <c r="K36" i="2"/>
  <c r="L36" i="2"/>
  <c r="M36" i="2"/>
  <c r="N36" i="2"/>
  <c r="O36" i="2"/>
  <c r="P36" i="2"/>
  <c r="Q36" i="2"/>
  <c r="R36" i="2"/>
  <c r="S36" i="2"/>
  <c r="T36" i="2"/>
  <c r="F35" i="2"/>
  <c r="F36" i="2"/>
  <c r="F34" i="2"/>
  <c r="C35" i="2"/>
  <c r="C36" i="2"/>
  <c r="C34" i="2"/>
  <c r="B34" i="2"/>
  <c r="G29" i="2"/>
  <c r="H29" i="2"/>
  <c r="I29" i="2"/>
  <c r="J29" i="2"/>
  <c r="K29" i="2"/>
  <c r="L29" i="2"/>
  <c r="M29" i="2"/>
  <c r="N29" i="2"/>
  <c r="O29" i="2"/>
  <c r="P29" i="2"/>
  <c r="Q29" i="2"/>
  <c r="R29" i="2"/>
  <c r="S29" i="2"/>
  <c r="T29" i="2"/>
  <c r="G30" i="2"/>
  <c r="H30" i="2"/>
  <c r="I30" i="2"/>
  <c r="J30" i="2"/>
  <c r="K30" i="2"/>
  <c r="L30" i="2"/>
  <c r="M30" i="2"/>
  <c r="N30" i="2"/>
  <c r="O30" i="2"/>
  <c r="P30" i="2"/>
  <c r="Q30" i="2"/>
  <c r="R30" i="2"/>
  <c r="S30" i="2"/>
  <c r="T30" i="2"/>
  <c r="G31" i="2"/>
  <c r="H31" i="2"/>
  <c r="I31" i="2"/>
  <c r="J31" i="2"/>
  <c r="K31" i="2"/>
  <c r="L31" i="2"/>
  <c r="M31" i="2"/>
  <c r="N31" i="2"/>
  <c r="O31" i="2"/>
  <c r="P31" i="2"/>
  <c r="Q31" i="2"/>
  <c r="R31" i="2"/>
  <c r="S31" i="2"/>
  <c r="T31" i="2"/>
  <c r="G32" i="2"/>
  <c r="H32" i="2"/>
  <c r="I32" i="2"/>
  <c r="J32" i="2"/>
  <c r="K32" i="2"/>
  <c r="L32" i="2"/>
  <c r="M32" i="2"/>
  <c r="N32" i="2"/>
  <c r="O32" i="2"/>
  <c r="P32" i="2"/>
  <c r="Q32" i="2"/>
  <c r="R32" i="2"/>
  <c r="S32" i="2"/>
  <c r="T32" i="2"/>
  <c r="F30" i="2"/>
  <c r="F31" i="2"/>
  <c r="F32" i="2"/>
  <c r="F29" i="2"/>
  <c r="B29" i="2"/>
  <c r="G27" i="2"/>
  <c r="H27" i="2"/>
  <c r="I27" i="2"/>
  <c r="J27" i="2"/>
  <c r="K27" i="2"/>
  <c r="L27" i="2"/>
  <c r="M27" i="2"/>
  <c r="N27" i="2"/>
  <c r="O27" i="2"/>
  <c r="P27" i="2"/>
  <c r="Q27" i="2"/>
  <c r="R27" i="2"/>
  <c r="S27" i="2"/>
  <c r="T27" i="2"/>
  <c r="B27" i="2"/>
  <c r="G24" i="2"/>
  <c r="H24" i="2"/>
  <c r="I24" i="2"/>
  <c r="J24" i="2"/>
  <c r="K24" i="2"/>
  <c r="L24" i="2"/>
  <c r="M24" i="2"/>
  <c r="N24" i="2"/>
  <c r="O24" i="2"/>
  <c r="P24" i="2"/>
  <c r="Q24" i="2"/>
  <c r="R24" i="2"/>
  <c r="S24" i="2"/>
  <c r="T24" i="2"/>
  <c r="G25" i="2"/>
  <c r="H25" i="2"/>
  <c r="I25" i="2"/>
  <c r="J25" i="2"/>
  <c r="K25" i="2"/>
  <c r="L25" i="2"/>
  <c r="M25" i="2"/>
  <c r="N25" i="2"/>
  <c r="O25" i="2"/>
  <c r="P25" i="2"/>
  <c r="Q25" i="2"/>
  <c r="R25" i="2"/>
  <c r="S25" i="2"/>
  <c r="T25" i="2"/>
  <c r="F25" i="2"/>
  <c r="F24" i="2"/>
  <c r="B24" i="2"/>
  <c r="B18" i="2"/>
  <c r="B9" i="2"/>
  <c r="F10" i="2"/>
  <c r="G10" i="2"/>
  <c r="H10" i="2"/>
  <c r="I10" i="2"/>
  <c r="J10" i="2"/>
  <c r="K10" i="2"/>
  <c r="L10" i="2"/>
  <c r="M10" i="2"/>
  <c r="N10" i="2"/>
  <c r="O10" i="2"/>
  <c r="P10" i="2"/>
  <c r="Q10" i="2"/>
  <c r="R10" i="2"/>
  <c r="S10" i="2"/>
  <c r="T10" i="2"/>
  <c r="F11" i="2"/>
  <c r="G11" i="2"/>
  <c r="H11" i="2"/>
  <c r="I11" i="2"/>
  <c r="J11" i="2"/>
  <c r="K11" i="2"/>
  <c r="L11" i="2"/>
  <c r="M11" i="2"/>
  <c r="N11" i="2"/>
  <c r="O11" i="2"/>
  <c r="P11" i="2"/>
  <c r="Q11" i="2"/>
  <c r="R11" i="2"/>
  <c r="S11" i="2"/>
  <c r="T11" i="2"/>
  <c r="F12" i="2"/>
  <c r="G12" i="2"/>
  <c r="H12" i="2"/>
  <c r="I12" i="2"/>
  <c r="J12" i="2"/>
  <c r="K12" i="2"/>
  <c r="L12" i="2"/>
  <c r="M12" i="2"/>
  <c r="N12" i="2"/>
  <c r="O12" i="2"/>
  <c r="P12" i="2"/>
  <c r="Q12" i="2"/>
  <c r="R12" i="2"/>
  <c r="S12" i="2"/>
  <c r="T12" i="2"/>
  <c r="F13" i="2"/>
  <c r="G13" i="2"/>
  <c r="H13" i="2"/>
  <c r="I13" i="2"/>
  <c r="J13" i="2"/>
  <c r="K13" i="2"/>
  <c r="L13" i="2"/>
  <c r="M13" i="2"/>
  <c r="N13" i="2"/>
  <c r="O13" i="2"/>
  <c r="P13" i="2"/>
  <c r="Q13" i="2"/>
  <c r="R13" i="2"/>
  <c r="S13" i="2"/>
  <c r="T13" i="2"/>
  <c r="F14" i="2"/>
  <c r="G14" i="2"/>
  <c r="H14" i="2"/>
  <c r="I14" i="2"/>
  <c r="J14" i="2"/>
  <c r="K14" i="2"/>
  <c r="L14" i="2"/>
  <c r="M14" i="2"/>
  <c r="N14" i="2"/>
  <c r="O14" i="2"/>
  <c r="P14" i="2"/>
  <c r="Q14" i="2"/>
  <c r="R14" i="2"/>
  <c r="S14" i="2"/>
  <c r="T14" i="2"/>
  <c r="F15" i="2"/>
  <c r="G15" i="2"/>
  <c r="H15" i="2"/>
  <c r="I15" i="2"/>
  <c r="J15" i="2"/>
  <c r="K15" i="2"/>
  <c r="L15" i="2"/>
  <c r="M15" i="2"/>
  <c r="N15" i="2"/>
  <c r="O15" i="2"/>
  <c r="P15" i="2"/>
  <c r="Q15" i="2"/>
  <c r="R15" i="2"/>
  <c r="S15" i="2"/>
  <c r="T15" i="2"/>
  <c r="H16" i="2"/>
  <c r="J16" i="2"/>
  <c r="L16" i="2"/>
  <c r="N16" i="2"/>
  <c r="P16" i="2"/>
  <c r="R16" i="2"/>
  <c r="T16" i="2"/>
  <c r="G9" i="2"/>
  <c r="H9" i="2"/>
  <c r="I9" i="2"/>
  <c r="J9" i="2"/>
  <c r="K9" i="2"/>
  <c r="L9" i="2"/>
  <c r="M9" i="2"/>
  <c r="N9" i="2"/>
  <c r="O9" i="2"/>
  <c r="P9" i="2"/>
  <c r="Q9" i="2"/>
  <c r="R9" i="2"/>
  <c r="S9" i="2"/>
  <c r="T9" i="2"/>
  <c r="F9" i="2"/>
  <c r="G18" i="2"/>
  <c r="H18" i="2"/>
  <c r="I18" i="2"/>
  <c r="J18" i="2"/>
  <c r="K18" i="2"/>
  <c r="L18" i="2"/>
  <c r="M18" i="2"/>
  <c r="N18" i="2"/>
  <c r="O18" i="2"/>
  <c r="P18" i="2"/>
  <c r="Q18" i="2"/>
  <c r="R18" i="2"/>
  <c r="S18" i="2"/>
  <c r="T18" i="2"/>
  <c r="G19" i="2"/>
  <c r="H19" i="2"/>
  <c r="I19" i="2"/>
  <c r="J19" i="2"/>
  <c r="K19" i="2"/>
  <c r="L19" i="2"/>
  <c r="M19" i="2"/>
  <c r="N19" i="2"/>
  <c r="O19" i="2"/>
  <c r="P19" i="2"/>
  <c r="Q19" i="2"/>
  <c r="R19" i="2"/>
  <c r="S19" i="2"/>
  <c r="T19" i="2"/>
  <c r="G20" i="2"/>
  <c r="H20" i="2"/>
  <c r="I20" i="2"/>
  <c r="J20" i="2"/>
  <c r="K20" i="2"/>
  <c r="L20" i="2"/>
  <c r="M20" i="2"/>
  <c r="N20" i="2"/>
  <c r="O20" i="2"/>
  <c r="P20" i="2"/>
  <c r="Q20" i="2"/>
  <c r="R20" i="2"/>
  <c r="S20" i="2"/>
  <c r="T20" i="2"/>
  <c r="G21" i="2"/>
  <c r="H21" i="2"/>
  <c r="I21" i="2"/>
  <c r="J21" i="2"/>
  <c r="K21" i="2"/>
  <c r="L21" i="2"/>
  <c r="M21" i="2"/>
  <c r="N21" i="2"/>
  <c r="O21" i="2"/>
  <c r="P21" i="2"/>
  <c r="Q21" i="2"/>
  <c r="R21" i="2"/>
  <c r="S21" i="2"/>
  <c r="T21" i="2"/>
  <c r="H22" i="2"/>
  <c r="J22" i="2"/>
  <c r="L22" i="2"/>
  <c r="N22" i="2"/>
  <c r="P22" i="2"/>
  <c r="R22" i="2"/>
  <c r="T22" i="2"/>
  <c r="F19" i="2"/>
  <c r="F20" i="2"/>
  <c r="F21" i="2"/>
  <c r="F18" i="2"/>
  <c r="B60" i="1"/>
  <c r="C40" i="2" s="1"/>
  <c r="B50" i="1"/>
  <c r="C30" i="2" s="1"/>
  <c r="B51" i="1"/>
  <c r="C31" i="2" s="1"/>
  <c r="B52" i="1"/>
  <c r="C32" i="2" s="1"/>
  <c r="B49" i="1"/>
  <c r="C29" i="2" s="1"/>
  <c r="B46" i="1"/>
  <c r="C27" i="2" s="1"/>
  <c r="C25" i="2"/>
  <c r="B43" i="1"/>
  <c r="C24" i="2" s="1"/>
  <c r="B38" i="1"/>
  <c r="C19" i="2" s="1"/>
  <c r="B39" i="1"/>
  <c r="C20" i="2" s="1"/>
  <c r="B40" i="1"/>
  <c r="C21" i="2" s="1"/>
  <c r="B41" i="1"/>
  <c r="C22" i="2" s="1"/>
  <c r="B37" i="1"/>
  <c r="C18" i="2" s="1"/>
  <c r="B26" i="1" l="1"/>
  <c r="B27" i="1"/>
  <c r="B32" i="1"/>
  <c r="B33" i="1"/>
  <c r="G16" i="2"/>
  <c r="I16" i="2"/>
  <c r="K16" i="2"/>
  <c r="M16" i="2"/>
  <c r="O16" i="2"/>
  <c r="Q16" i="2"/>
  <c r="S16" i="2"/>
  <c r="F16" i="2"/>
  <c r="F22" i="2"/>
  <c r="G22" i="2"/>
  <c r="I22" i="2"/>
  <c r="K22" i="2"/>
  <c r="M22" i="2"/>
  <c r="O22" i="2"/>
  <c r="Q22" i="2"/>
  <c r="S22" i="2"/>
  <c r="Y80" i="18"/>
  <c r="X80" i="18"/>
  <c r="W80" i="18"/>
  <c r="V80" i="18"/>
  <c r="U80" i="18"/>
  <c r="T80" i="18"/>
  <c r="S80" i="18"/>
  <c r="Y79" i="18"/>
  <c r="X79" i="18"/>
  <c r="W79" i="18"/>
  <c r="V79" i="18"/>
  <c r="U79" i="18"/>
  <c r="T79" i="18"/>
  <c r="S79" i="18"/>
  <c r="Y78" i="18"/>
  <c r="X78" i="18"/>
  <c r="W78" i="18"/>
  <c r="V78" i="18"/>
  <c r="U78" i="18"/>
  <c r="T78" i="18"/>
  <c r="S78" i="18"/>
  <c r="E79" i="18"/>
  <c r="F79" i="18"/>
  <c r="G79" i="18"/>
  <c r="H79" i="18"/>
  <c r="I79" i="18"/>
  <c r="J79" i="18"/>
  <c r="K79" i="18"/>
  <c r="K78" i="18"/>
  <c r="J78" i="18"/>
  <c r="I78" i="18"/>
  <c r="P78" i="18" s="1"/>
  <c r="H78" i="18"/>
  <c r="O78" i="18" s="1"/>
  <c r="G78" i="18"/>
  <c r="F78" i="18"/>
  <c r="E78" i="18"/>
  <c r="K76" i="18"/>
  <c r="J76" i="18"/>
  <c r="I76" i="18"/>
  <c r="H76" i="18"/>
  <c r="G76" i="18"/>
  <c r="F76" i="18"/>
  <c r="E76" i="18"/>
  <c r="AD22" i="18"/>
  <c r="Z22" i="18"/>
  <c r="V22" i="18"/>
  <c r="R22" i="18"/>
  <c r="N22" i="18"/>
  <c r="J22" i="18"/>
  <c r="F22" i="18"/>
  <c r="AD21" i="18"/>
  <c r="Z21" i="18"/>
  <c r="V21" i="18"/>
  <c r="R21" i="18"/>
  <c r="N21" i="18"/>
  <c r="J21" i="18"/>
  <c r="F21" i="18"/>
  <c r="A22" i="18"/>
  <c r="AD19" i="18"/>
  <c r="Z19" i="18"/>
  <c r="V19" i="18"/>
  <c r="R19" i="18"/>
  <c r="N19" i="18"/>
  <c r="J19" i="18"/>
  <c r="F19" i="18"/>
  <c r="A19" i="18"/>
  <c r="AD15" i="18"/>
  <c r="Z15" i="18"/>
  <c r="V15" i="18"/>
  <c r="R15" i="18"/>
  <c r="N15" i="18"/>
  <c r="J15" i="18"/>
  <c r="F15" i="18"/>
  <c r="D15" i="18"/>
  <c r="C15" i="18"/>
  <c r="A15" i="18"/>
  <c r="Y89" i="14"/>
  <c r="X89" i="14"/>
  <c r="W89" i="14"/>
  <c r="V89" i="14"/>
  <c r="U89" i="14"/>
  <c r="T89" i="14"/>
  <c r="S89" i="14"/>
  <c r="K89" i="14"/>
  <c r="J89" i="14"/>
  <c r="I89" i="14"/>
  <c r="H89" i="14"/>
  <c r="G89" i="14"/>
  <c r="F89" i="14"/>
  <c r="E89" i="14"/>
  <c r="K87" i="14"/>
  <c r="J87" i="14"/>
  <c r="I87" i="14"/>
  <c r="H87" i="14"/>
  <c r="G87" i="14"/>
  <c r="F87" i="14"/>
  <c r="E87" i="14"/>
  <c r="Y85" i="14"/>
  <c r="R85" i="14" s="1"/>
  <c r="X85" i="14"/>
  <c r="Q85" i="14" s="1"/>
  <c r="W85" i="14"/>
  <c r="P85" i="14" s="1"/>
  <c r="V85" i="14"/>
  <c r="O85" i="14" s="1"/>
  <c r="U85" i="14"/>
  <c r="N85" i="14" s="1"/>
  <c r="T85" i="14"/>
  <c r="M85" i="14" s="1"/>
  <c r="S85" i="14"/>
  <c r="L85" i="14" s="1"/>
  <c r="K85" i="14"/>
  <c r="J85" i="14"/>
  <c r="I85" i="14"/>
  <c r="H85" i="14"/>
  <c r="G85" i="14"/>
  <c r="F85" i="14"/>
  <c r="E85" i="14"/>
  <c r="K82" i="14"/>
  <c r="J82" i="14"/>
  <c r="I82" i="14"/>
  <c r="H82" i="14"/>
  <c r="G82" i="14"/>
  <c r="F82" i="14"/>
  <c r="E82" i="14"/>
  <c r="K81" i="14"/>
  <c r="J81" i="14"/>
  <c r="I81" i="14"/>
  <c r="H81" i="14"/>
  <c r="G81" i="14"/>
  <c r="K80" i="14"/>
  <c r="J80" i="14"/>
  <c r="I80" i="14"/>
  <c r="H80" i="14"/>
  <c r="G80" i="14"/>
  <c r="AD30" i="14"/>
  <c r="AB30" i="14"/>
  <c r="Z30" i="14"/>
  <c r="X30" i="14"/>
  <c r="V30" i="14"/>
  <c r="T30" i="14"/>
  <c r="R30" i="14"/>
  <c r="P30" i="14"/>
  <c r="N30" i="14"/>
  <c r="L30" i="14"/>
  <c r="J30" i="14"/>
  <c r="H30" i="14"/>
  <c r="F30" i="14"/>
  <c r="D30" i="14"/>
  <c r="C30" i="14"/>
  <c r="A30" i="14"/>
  <c r="H27" i="14"/>
  <c r="J27" i="14"/>
  <c r="L27" i="14"/>
  <c r="N27" i="14"/>
  <c r="P27" i="14"/>
  <c r="R27" i="14"/>
  <c r="T27" i="14"/>
  <c r="V27" i="14"/>
  <c r="X27" i="14"/>
  <c r="Z27" i="14"/>
  <c r="AB27" i="14"/>
  <c r="AD27" i="14"/>
  <c r="H28" i="14"/>
  <c r="J28" i="14"/>
  <c r="L28" i="14"/>
  <c r="N28" i="14"/>
  <c r="P28" i="14"/>
  <c r="R28" i="14"/>
  <c r="T28" i="14"/>
  <c r="V28" i="14"/>
  <c r="X28" i="14"/>
  <c r="Z28" i="14"/>
  <c r="AB28" i="14"/>
  <c r="AD28" i="14"/>
  <c r="F27" i="14"/>
  <c r="F28" i="14"/>
  <c r="D27" i="14"/>
  <c r="D28" i="14"/>
  <c r="AD26" i="14"/>
  <c r="Z26" i="14"/>
  <c r="V26" i="14"/>
  <c r="R26" i="14"/>
  <c r="N26" i="14"/>
  <c r="J26" i="14"/>
  <c r="F26" i="14"/>
  <c r="A28" i="14"/>
  <c r="A27" i="14"/>
  <c r="A26" i="14"/>
  <c r="D24" i="14"/>
  <c r="F24" i="14"/>
  <c r="H24" i="14"/>
  <c r="J24" i="14"/>
  <c r="L24" i="14"/>
  <c r="N24" i="14"/>
  <c r="P24" i="14"/>
  <c r="R24" i="14"/>
  <c r="T24" i="14"/>
  <c r="V24" i="14"/>
  <c r="X24" i="14"/>
  <c r="Z24" i="14"/>
  <c r="AB24" i="14"/>
  <c r="AD24" i="14"/>
  <c r="AD23" i="14"/>
  <c r="Z23" i="14"/>
  <c r="V23" i="14"/>
  <c r="R23" i="14"/>
  <c r="N23" i="14"/>
  <c r="J23" i="14"/>
  <c r="F23" i="14"/>
  <c r="A24" i="14"/>
  <c r="A23" i="14"/>
  <c r="D17" i="14"/>
  <c r="F17" i="14"/>
  <c r="H17" i="14"/>
  <c r="J17" i="14"/>
  <c r="L17" i="14"/>
  <c r="N17" i="14"/>
  <c r="P17" i="14"/>
  <c r="R17" i="14"/>
  <c r="T17" i="14"/>
  <c r="V17" i="14"/>
  <c r="X17" i="14"/>
  <c r="Z17" i="14"/>
  <c r="AB17" i="14"/>
  <c r="AD17" i="14"/>
  <c r="D18" i="14"/>
  <c r="F18" i="14"/>
  <c r="H18" i="14"/>
  <c r="J18" i="14"/>
  <c r="L18" i="14"/>
  <c r="N18" i="14"/>
  <c r="P18" i="14"/>
  <c r="R18" i="14"/>
  <c r="T18" i="14"/>
  <c r="V18" i="14"/>
  <c r="X18" i="14"/>
  <c r="Z18" i="14"/>
  <c r="AB18" i="14"/>
  <c r="AD18" i="14"/>
  <c r="D19" i="14"/>
  <c r="F19" i="14"/>
  <c r="H19" i="14"/>
  <c r="J19" i="14"/>
  <c r="L19" i="14"/>
  <c r="N19" i="14"/>
  <c r="P19" i="14"/>
  <c r="R19" i="14"/>
  <c r="T19" i="14"/>
  <c r="V19" i="14"/>
  <c r="X19" i="14"/>
  <c r="Z19" i="14"/>
  <c r="AB19" i="14"/>
  <c r="AD19" i="14"/>
  <c r="C17" i="14"/>
  <c r="C18" i="14"/>
  <c r="C19" i="14"/>
  <c r="AD16" i="14"/>
  <c r="AB16" i="14"/>
  <c r="Z16" i="14"/>
  <c r="X16" i="14"/>
  <c r="V16" i="14"/>
  <c r="T16" i="14"/>
  <c r="R16" i="14"/>
  <c r="P16" i="14"/>
  <c r="N16" i="14"/>
  <c r="L16" i="14"/>
  <c r="J16" i="14"/>
  <c r="H16" i="14"/>
  <c r="F16" i="14"/>
  <c r="D16" i="14"/>
  <c r="C16" i="14"/>
  <c r="A19" i="14"/>
  <c r="A18" i="14"/>
  <c r="A17" i="14"/>
  <c r="A16" i="14"/>
  <c r="K81" i="11"/>
  <c r="J81" i="11"/>
  <c r="I81" i="11"/>
  <c r="H81" i="11"/>
  <c r="G81" i="11"/>
  <c r="AD25" i="11"/>
  <c r="Z25" i="11"/>
  <c r="V25" i="11"/>
  <c r="R25" i="11"/>
  <c r="N25" i="11"/>
  <c r="J25" i="11"/>
  <c r="F25" i="11"/>
  <c r="A25" i="11"/>
  <c r="AD21" i="11"/>
  <c r="AD22" i="11"/>
  <c r="AD23" i="11"/>
  <c r="Z21" i="11"/>
  <c r="Z22" i="11"/>
  <c r="Z23" i="11"/>
  <c r="V23" i="11"/>
  <c r="V21" i="11"/>
  <c r="V22" i="11"/>
  <c r="R21" i="11"/>
  <c r="R22" i="11"/>
  <c r="R23" i="11"/>
  <c r="N21" i="11"/>
  <c r="N22" i="11"/>
  <c r="N23" i="11"/>
  <c r="J21" i="11"/>
  <c r="J22" i="11"/>
  <c r="J23" i="11"/>
  <c r="F21" i="11"/>
  <c r="F22" i="11"/>
  <c r="F23" i="11"/>
  <c r="AD20" i="11"/>
  <c r="Z20" i="11"/>
  <c r="V20" i="11"/>
  <c r="R20" i="11"/>
  <c r="N20" i="11"/>
  <c r="J20" i="11"/>
  <c r="F20" i="11"/>
  <c r="A23" i="11"/>
  <c r="A22" i="11"/>
  <c r="A21" i="11"/>
  <c r="A20" i="11"/>
  <c r="AD15" i="11"/>
  <c r="Z15" i="11"/>
  <c r="V15" i="11"/>
  <c r="R15" i="11"/>
  <c r="N15" i="11"/>
  <c r="J15" i="11"/>
  <c r="F15" i="11"/>
  <c r="A15" i="11"/>
  <c r="K145" i="8"/>
  <c r="J145" i="8"/>
  <c r="I145" i="8"/>
  <c r="H145" i="8"/>
  <c r="G145" i="8"/>
  <c r="F145" i="8"/>
  <c r="E145" i="8"/>
  <c r="E143" i="8"/>
  <c r="F143" i="8"/>
  <c r="G143" i="8"/>
  <c r="H143" i="8"/>
  <c r="I143" i="8"/>
  <c r="J143" i="8"/>
  <c r="K143" i="8"/>
  <c r="K142" i="8"/>
  <c r="J142" i="8"/>
  <c r="I142" i="8"/>
  <c r="H142" i="8"/>
  <c r="G142" i="8"/>
  <c r="F142" i="8"/>
  <c r="E142" i="8"/>
  <c r="K140" i="8"/>
  <c r="J140" i="8"/>
  <c r="I140" i="8"/>
  <c r="K136" i="8"/>
  <c r="J136" i="8"/>
  <c r="I136" i="8"/>
  <c r="H136" i="8"/>
  <c r="G136" i="8"/>
  <c r="E136" i="8"/>
  <c r="F136" i="8"/>
  <c r="K129" i="8"/>
  <c r="J129" i="8"/>
  <c r="I129" i="8"/>
  <c r="H129" i="8"/>
  <c r="G129" i="8"/>
  <c r="F129" i="8"/>
  <c r="E129" i="8"/>
  <c r="Y127" i="8"/>
  <c r="X127" i="8"/>
  <c r="W127" i="8"/>
  <c r="V127" i="8"/>
  <c r="U127" i="8"/>
  <c r="T127" i="8"/>
  <c r="S127" i="8"/>
  <c r="E127" i="8"/>
  <c r="F127" i="8"/>
  <c r="G127" i="8"/>
  <c r="H127" i="8"/>
  <c r="I127" i="8"/>
  <c r="J127" i="8"/>
  <c r="K127" i="8"/>
  <c r="K126" i="8"/>
  <c r="J126" i="8"/>
  <c r="I126" i="8"/>
  <c r="H126" i="8"/>
  <c r="G126" i="8"/>
  <c r="F126" i="8"/>
  <c r="E126" i="8"/>
  <c r="K122" i="8"/>
  <c r="J122" i="8"/>
  <c r="I122" i="8"/>
  <c r="H122" i="8"/>
  <c r="G122" i="8"/>
  <c r="F122" i="8"/>
  <c r="E122" i="8"/>
  <c r="K87" i="5"/>
  <c r="J87" i="5"/>
  <c r="I87" i="5"/>
  <c r="H87" i="5"/>
  <c r="G87" i="5"/>
  <c r="F87" i="5"/>
  <c r="E87" i="5"/>
  <c r="E84" i="5"/>
  <c r="F84" i="5"/>
  <c r="G84" i="5"/>
  <c r="H84" i="5"/>
  <c r="I84" i="5"/>
  <c r="J84" i="5"/>
  <c r="K84" i="5"/>
  <c r="E83" i="5"/>
  <c r="F83" i="5"/>
  <c r="G83" i="5"/>
  <c r="H83" i="5"/>
  <c r="I83" i="5"/>
  <c r="J83" i="5"/>
  <c r="K83" i="5"/>
  <c r="K82" i="5"/>
  <c r="J82" i="5"/>
  <c r="I82" i="5"/>
  <c r="H82" i="5"/>
  <c r="G82" i="5"/>
  <c r="F82" i="5"/>
  <c r="E82" i="5"/>
  <c r="A20" i="8"/>
  <c r="AB39" i="8"/>
  <c r="X39" i="8"/>
  <c r="T39" i="8"/>
  <c r="P39" i="8"/>
  <c r="L39" i="8"/>
  <c r="H39" i="8"/>
  <c r="D39" i="8"/>
  <c r="C39" i="8"/>
  <c r="AB37" i="8"/>
  <c r="X37" i="8"/>
  <c r="T37" i="8"/>
  <c r="P37" i="8"/>
  <c r="L37" i="8"/>
  <c r="H37" i="8"/>
  <c r="D37" i="8"/>
  <c r="C37" i="8"/>
  <c r="AB35" i="8"/>
  <c r="X35" i="8"/>
  <c r="T35" i="8"/>
  <c r="P35" i="8"/>
  <c r="L35" i="8"/>
  <c r="H35" i="8"/>
  <c r="D35" i="8"/>
  <c r="C35" i="8"/>
  <c r="AB33" i="8"/>
  <c r="X33" i="8"/>
  <c r="T33" i="8"/>
  <c r="P33" i="8"/>
  <c r="L33" i="8"/>
  <c r="H33" i="8"/>
  <c r="D33" i="8"/>
  <c r="AD39" i="8"/>
  <c r="Z39" i="8"/>
  <c r="V39" i="8"/>
  <c r="R39" i="8"/>
  <c r="N39" i="8"/>
  <c r="J39" i="8"/>
  <c r="F39" i="8"/>
  <c r="A39" i="8"/>
  <c r="AD37" i="8"/>
  <c r="Z37" i="8"/>
  <c r="V37" i="8"/>
  <c r="R37" i="8"/>
  <c r="N37" i="8"/>
  <c r="J37" i="8"/>
  <c r="F37" i="8"/>
  <c r="A37" i="8"/>
  <c r="AD35" i="8"/>
  <c r="Z35" i="8"/>
  <c r="V35" i="8"/>
  <c r="R35" i="8"/>
  <c r="N35" i="8"/>
  <c r="J35" i="8"/>
  <c r="F35" i="8"/>
  <c r="AD33" i="8"/>
  <c r="Z33" i="8"/>
  <c r="V33" i="8"/>
  <c r="R33" i="8"/>
  <c r="N33" i="8"/>
  <c r="J33" i="8"/>
  <c r="F33" i="8"/>
  <c r="AD28" i="8"/>
  <c r="AD29" i="8"/>
  <c r="AD30" i="8"/>
  <c r="AD31" i="8"/>
  <c r="Z28" i="8"/>
  <c r="Z29" i="8"/>
  <c r="Z30" i="8"/>
  <c r="Z31" i="8"/>
  <c r="R31" i="8"/>
  <c r="V28" i="8"/>
  <c r="V29" i="8"/>
  <c r="V30" i="8"/>
  <c r="V31" i="8"/>
  <c r="R28" i="8"/>
  <c r="R29" i="8"/>
  <c r="R30" i="8"/>
  <c r="N28" i="8"/>
  <c r="N29" i="8"/>
  <c r="N30" i="8"/>
  <c r="N31" i="8"/>
  <c r="J28" i="8"/>
  <c r="J29" i="8"/>
  <c r="J30" i="8"/>
  <c r="J31" i="8"/>
  <c r="F28" i="8"/>
  <c r="F29" i="8"/>
  <c r="F30" i="8"/>
  <c r="F31" i="8"/>
  <c r="AD27" i="8"/>
  <c r="Z27" i="8"/>
  <c r="V27" i="8"/>
  <c r="R27" i="8"/>
  <c r="A31" i="8"/>
  <c r="A30" i="8"/>
  <c r="A29" i="8"/>
  <c r="A28" i="8"/>
  <c r="A27" i="8"/>
  <c r="AD25" i="8"/>
  <c r="Z25" i="8"/>
  <c r="V25" i="8"/>
  <c r="R25" i="8"/>
  <c r="N25" i="8"/>
  <c r="J25" i="8"/>
  <c r="F25" i="8"/>
  <c r="AD24" i="8"/>
  <c r="Z24" i="8"/>
  <c r="V24" i="8"/>
  <c r="R24" i="8"/>
  <c r="N24" i="8"/>
  <c r="J24" i="8"/>
  <c r="F24" i="8"/>
  <c r="A25" i="8"/>
  <c r="A24" i="8"/>
  <c r="AD20" i="8"/>
  <c r="Z20" i="8"/>
  <c r="V20" i="8"/>
  <c r="R20" i="8"/>
  <c r="N20" i="8"/>
  <c r="J20" i="8"/>
  <c r="F20" i="8"/>
  <c r="AD19" i="8"/>
  <c r="Z19" i="8"/>
  <c r="V19" i="8"/>
  <c r="R19" i="8"/>
  <c r="N19" i="8"/>
  <c r="J19" i="8"/>
  <c r="F19" i="8"/>
  <c r="A19" i="8"/>
  <c r="A26" i="5"/>
  <c r="A24" i="5"/>
  <c r="A20" i="5"/>
  <c r="A19" i="5"/>
  <c r="A18" i="5"/>
  <c r="A17" i="5"/>
  <c r="R26" i="5"/>
  <c r="R24" i="5"/>
  <c r="R17" i="5"/>
  <c r="R18" i="5"/>
  <c r="R19" i="5"/>
  <c r="R16" i="5"/>
  <c r="A16" i="5"/>
  <c r="AB26" i="5"/>
  <c r="AD26" i="5"/>
  <c r="Z26" i="5"/>
  <c r="X26" i="5"/>
  <c r="V26" i="5"/>
  <c r="T26" i="5"/>
  <c r="P26" i="5"/>
  <c r="N26" i="5"/>
  <c r="L26" i="5"/>
  <c r="J26" i="5"/>
  <c r="H26" i="5"/>
  <c r="F26" i="5"/>
  <c r="D26" i="5"/>
  <c r="C26" i="5"/>
  <c r="AD24" i="5"/>
  <c r="AB24" i="5"/>
  <c r="Z24" i="5"/>
  <c r="X24" i="5"/>
  <c r="V24" i="5"/>
  <c r="T24" i="5"/>
  <c r="P24" i="5"/>
  <c r="N24" i="5"/>
  <c r="L24" i="5"/>
  <c r="J24" i="5"/>
  <c r="H24" i="5"/>
  <c r="F24" i="5"/>
  <c r="D24" i="5"/>
  <c r="AD17" i="5"/>
  <c r="AD18" i="5"/>
  <c r="AD19" i="5"/>
  <c r="AB17" i="5"/>
  <c r="AB18" i="5"/>
  <c r="AB19" i="5"/>
  <c r="Z17" i="5"/>
  <c r="Z18" i="5"/>
  <c r="Z19" i="5"/>
  <c r="X17" i="5"/>
  <c r="X18" i="5"/>
  <c r="X19" i="5"/>
  <c r="V17" i="5"/>
  <c r="V18" i="5"/>
  <c r="V19" i="5"/>
  <c r="T17" i="5"/>
  <c r="T18" i="5"/>
  <c r="T19" i="5"/>
  <c r="P17" i="5"/>
  <c r="P18" i="5"/>
  <c r="P19" i="5"/>
  <c r="N17" i="5"/>
  <c r="N18" i="5"/>
  <c r="N19" i="5"/>
  <c r="L17" i="5"/>
  <c r="L18" i="5"/>
  <c r="L19" i="5"/>
  <c r="J17" i="5"/>
  <c r="J18" i="5"/>
  <c r="J19" i="5"/>
  <c r="H17" i="5"/>
  <c r="H18" i="5"/>
  <c r="H19" i="5"/>
  <c r="F17" i="5"/>
  <c r="F18" i="5"/>
  <c r="F19" i="5"/>
  <c r="D17" i="5"/>
  <c r="D18" i="5"/>
  <c r="D19" i="5"/>
  <c r="C17" i="5"/>
  <c r="C18" i="5"/>
  <c r="C19" i="5"/>
  <c r="AD16" i="5"/>
  <c r="AB16" i="5"/>
  <c r="Z16" i="5"/>
  <c r="X16" i="5"/>
  <c r="V16" i="5"/>
  <c r="T16" i="5"/>
  <c r="P16" i="5"/>
  <c r="N16" i="5"/>
  <c r="L16" i="5"/>
  <c r="J16" i="5"/>
  <c r="H16" i="5"/>
  <c r="F16" i="5"/>
  <c r="D16" i="5"/>
  <c r="C16" i="5"/>
  <c r="N78" i="18" l="1"/>
  <c r="R78" i="18"/>
  <c r="L78" i="18"/>
  <c r="M78" i="18"/>
  <c r="Q78" i="18"/>
  <c r="C24" i="8"/>
  <c r="I103" i="10" l="1"/>
  <c r="I95" i="10" s="1"/>
  <c r="J182" i="13" l="1"/>
  <c r="K182" i="13"/>
  <c r="L182" i="13"/>
  <c r="M182" i="13"/>
  <c r="N182" i="13"/>
  <c r="O182" i="13"/>
  <c r="P182" i="13"/>
  <c r="J183" i="13"/>
  <c r="K183" i="13"/>
  <c r="L183" i="13"/>
  <c r="M183" i="13"/>
  <c r="N183" i="13"/>
  <c r="O183" i="13"/>
  <c r="P183" i="13"/>
  <c r="J184" i="13"/>
  <c r="K184" i="13"/>
  <c r="L184" i="13"/>
  <c r="M184" i="13"/>
  <c r="N184" i="13"/>
  <c r="O184" i="13"/>
  <c r="P184" i="13"/>
  <c r="J185" i="13"/>
  <c r="K185" i="13"/>
  <c r="L185" i="13"/>
  <c r="M185" i="13"/>
  <c r="N185" i="13"/>
  <c r="O185" i="13"/>
  <c r="P185" i="13"/>
  <c r="J186" i="13"/>
  <c r="K186" i="13"/>
  <c r="L186" i="13"/>
  <c r="M186" i="13"/>
  <c r="N186" i="13"/>
  <c r="O186" i="13"/>
  <c r="P186" i="13"/>
  <c r="J187" i="13"/>
  <c r="K187" i="13"/>
  <c r="L187" i="13"/>
  <c r="M187" i="13"/>
  <c r="N187" i="13"/>
  <c r="O187" i="13"/>
  <c r="P187" i="13"/>
  <c r="J188" i="13"/>
  <c r="K188" i="13"/>
  <c r="L188" i="13"/>
  <c r="M188" i="13"/>
  <c r="N188" i="13"/>
  <c r="O188" i="13"/>
  <c r="P188" i="13"/>
  <c r="I183" i="13"/>
  <c r="I184" i="13"/>
  <c r="I185" i="13"/>
  <c r="I186" i="13"/>
  <c r="I187" i="13"/>
  <c r="I188" i="13"/>
  <c r="I182" i="13"/>
  <c r="I198" i="13" s="1"/>
  <c r="I189" i="13"/>
  <c r="J189" i="13"/>
  <c r="K189" i="13"/>
  <c r="L189" i="13"/>
  <c r="M189" i="13"/>
  <c r="N189" i="13"/>
  <c r="O189" i="13"/>
  <c r="P189" i="13"/>
  <c r="G190" i="13"/>
  <c r="H190" i="13"/>
  <c r="G191" i="13"/>
  <c r="H191" i="13"/>
  <c r="G192" i="13"/>
  <c r="H192" i="13"/>
  <c r="G193" i="13"/>
  <c r="H193" i="13"/>
  <c r="G194" i="13"/>
  <c r="H194" i="13"/>
  <c r="G195" i="13"/>
  <c r="H195" i="13"/>
  <c r="G196" i="13"/>
  <c r="H196" i="13"/>
  <c r="K75" i="11"/>
  <c r="J75" i="11"/>
  <c r="I75" i="11"/>
  <c r="H75" i="11"/>
  <c r="G75" i="11"/>
  <c r="F75" i="11"/>
  <c r="E75" i="11"/>
  <c r="J216" i="10"/>
  <c r="K216" i="10"/>
  <c r="L216" i="10"/>
  <c r="M216" i="10"/>
  <c r="N216" i="10"/>
  <c r="O216" i="10"/>
  <c r="P216" i="10"/>
  <c r="J217" i="10"/>
  <c r="K217" i="10"/>
  <c r="L217" i="10"/>
  <c r="M217" i="10"/>
  <c r="N217" i="10"/>
  <c r="O217" i="10"/>
  <c r="P217" i="10"/>
  <c r="J218" i="10"/>
  <c r="K218" i="10"/>
  <c r="L218" i="10"/>
  <c r="M218" i="10"/>
  <c r="N218" i="10"/>
  <c r="O218" i="10"/>
  <c r="P218" i="10"/>
  <c r="J219" i="10"/>
  <c r="K219" i="10"/>
  <c r="L219" i="10"/>
  <c r="M219" i="10"/>
  <c r="N219" i="10"/>
  <c r="O219" i="10"/>
  <c r="P219" i="10"/>
  <c r="J220" i="10"/>
  <c r="K220" i="10"/>
  <c r="L220" i="10"/>
  <c r="M220" i="10"/>
  <c r="N220" i="10"/>
  <c r="O220" i="10"/>
  <c r="P220" i="10"/>
  <c r="J221" i="10"/>
  <c r="K221" i="10"/>
  <c r="L221" i="10"/>
  <c r="M221" i="10"/>
  <c r="N221" i="10"/>
  <c r="O221" i="10"/>
  <c r="P221" i="10"/>
  <c r="J222" i="10"/>
  <c r="K222" i="10"/>
  <c r="L222" i="10"/>
  <c r="M222" i="10"/>
  <c r="N222" i="10"/>
  <c r="O222" i="10"/>
  <c r="P222" i="10"/>
  <c r="I217" i="10"/>
  <c r="I218" i="10"/>
  <c r="I219" i="10"/>
  <c r="I220" i="10"/>
  <c r="I221" i="10"/>
  <c r="I222" i="10"/>
  <c r="I216" i="10"/>
  <c r="H140" i="8"/>
  <c r="G140" i="8"/>
  <c r="F140" i="8"/>
  <c r="E140" i="8"/>
  <c r="I104" i="10"/>
  <c r="I96" i="10" s="1"/>
  <c r="E131" i="8"/>
  <c r="F131" i="8"/>
  <c r="G131" i="8"/>
  <c r="H131" i="8"/>
  <c r="I131" i="8"/>
  <c r="J131" i="8"/>
  <c r="K131" i="8"/>
  <c r="G189" i="13" l="1"/>
  <c r="H189" i="13"/>
  <c r="H16" i="17"/>
  <c r="I13" i="17"/>
  <c r="H13" i="17"/>
  <c r="I10" i="17"/>
  <c r="H10" i="17"/>
  <c r="W6" i="17"/>
  <c r="V6" i="17"/>
  <c r="U6" i="17"/>
  <c r="T6" i="17"/>
  <c r="S6" i="17"/>
  <c r="R6" i="17"/>
  <c r="Q6" i="17"/>
  <c r="P6" i="17"/>
  <c r="O6" i="17"/>
  <c r="N6" i="17"/>
  <c r="M6" i="17"/>
  <c r="L6" i="17"/>
  <c r="K6" i="17"/>
  <c r="J6" i="17"/>
  <c r="H6" i="17" s="1"/>
  <c r="I6" i="17" l="1"/>
  <c r="G251" i="10" l="1"/>
  <c r="G252" i="10"/>
  <c r="G138" i="8" l="1"/>
  <c r="F138" i="8"/>
  <c r="E138" i="8"/>
  <c r="M127" i="8" l="1"/>
  <c r="L127" i="8"/>
  <c r="J103" i="10"/>
  <c r="J95" i="10" s="1"/>
  <c r="K103" i="10"/>
  <c r="K95" i="10" s="1"/>
  <c r="L103" i="10"/>
  <c r="L95" i="10" s="1"/>
  <c r="M103" i="10"/>
  <c r="M95" i="10" s="1"/>
  <c r="N103" i="10"/>
  <c r="N95" i="10" s="1"/>
  <c r="O103" i="10"/>
  <c r="O95" i="10" s="1"/>
  <c r="P103" i="10"/>
  <c r="P95" i="10" s="1"/>
  <c r="J104" i="10"/>
  <c r="J96" i="10" s="1"/>
  <c r="K104" i="10"/>
  <c r="K96" i="10" s="1"/>
  <c r="L104" i="10"/>
  <c r="L96" i="10" s="1"/>
  <c r="M104" i="10"/>
  <c r="M96" i="10" s="1"/>
  <c r="N104" i="10"/>
  <c r="N96" i="10" s="1"/>
  <c r="O104" i="10"/>
  <c r="O96" i="10" s="1"/>
  <c r="P104" i="10"/>
  <c r="P96" i="10" s="1"/>
  <c r="J105" i="10"/>
  <c r="J97" i="10" s="1"/>
  <c r="K105" i="10"/>
  <c r="K97" i="10" s="1"/>
  <c r="L105" i="10"/>
  <c r="L97" i="10" s="1"/>
  <c r="M105" i="10"/>
  <c r="M97" i="10" s="1"/>
  <c r="N105" i="10"/>
  <c r="N97" i="10" s="1"/>
  <c r="O105" i="10"/>
  <c r="O97" i="10" s="1"/>
  <c r="P105" i="10"/>
  <c r="P97" i="10" s="1"/>
  <c r="J106" i="10"/>
  <c r="J98" i="10" s="1"/>
  <c r="K106" i="10"/>
  <c r="K98" i="10" s="1"/>
  <c r="L106" i="10"/>
  <c r="L98" i="10" s="1"/>
  <c r="M106" i="10"/>
  <c r="M98" i="10" s="1"/>
  <c r="N106" i="10"/>
  <c r="N98" i="10" s="1"/>
  <c r="O106" i="10"/>
  <c r="O98" i="10" s="1"/>
  <c r="P106" i="10"/>
  <c r="P98" i="10" s="1"/>
  <c r="J107" i="10"/>
  <c r="J99" i="10" s="1"/>
  <c r="K107" i="10"/>
  <c r="K99" i="10" s="1"/>
  <c r="L107" i="10"/>
  <c r="L99" i="10" s="1"/>
  <c r="M107" i="10"/>
  <c r="M99" i="10" s="1"/>
  <c r="N107" i="10"/>
  <c r="N99" i="10" s="1"/>
  <c r="O107" i="10"/>
  <c r="O99" i="10" s="1"/>
  <c r="P107" i="10"/>
  <c r="P99" i="10" s="1"/>
  <c r="J108" i="10"/>
  <c r="J100" i="10" s="1"/>
  <c r="K108" i="10"/>
  <c r="K100" i="10" s="1"/>
  <c r="L108" i="10"/>
  <c r="L100" i="10" s="1"/>
  <c r="M108" i="10"/>
  <c r="M100" i="10" s="1"/>
  <c r="N108" i="10"/>
  <c r="N100" i="10" s="1"/>
  <c r="O108" i="10"/>
  <c r="O100" i="10" s="1"/>
  <c r="P108" i="10"/>
  <c r="P100" i="10" s="1"/>
  <c r="J109" i="10"/>
  <c r="J101" i="10" s="1"/>
  <c r="K109" i="10"/>
  <c r="K101" i="10" s="1"/>
  <c r="L109" i="10"/>
  <c r="L101" i="10" s="1"/>
  <c r="M109" i="10"/>
  <c r="M101" i="10" s="1"/>
  <c r="N109" i="10"/>
  <c r="N101" i="10" s="1"/>
  <c r="O109" i="10"/>
  <c r="O101" i="10" s="1"/>
  <c r="P109" i="10"/>
  <c r="P101" i="10" s="1"/>
  <c r="I105" i="10"/>
  <c r="I97" i="10" s="1"/>
  <c r="I106" i="10"/>
  <c r="I98" i="10" s="1"/>
  <c r="I107" i="10"/>
  <c r="I99" i="10" s="1"/>
  <c r="I108" i="10"/>
  <c r="I100" i="10" s="1"/>
  <c r="I109" i="10"/>
  <c r="I101" i="10" s="1"/>
  <c r="H125" i="10"/>
  <c r="G125" i="10"/>
  <c r="H124" i="10"/>
  <c r="G124" i="10"/>
  <c r="H123" i="10"/>
  <c r="G123" i="10"/>
  <c r="H122" i="10"/>
  <c r="G122" i="10"/>
  <c r="H121" i="10"/>
  <c r="G121" i="10"/>
  <c r="H120" i="10"/>
  <c r="G120" i="10"/>
  <c r="H119" i="10"/>
  <c r="G119" i="10"/>
  <c r="P118" i="10"/>
  <c r="O118" i="10"/>
  <c r="N118" i="10"/>
  <c r="M118" i="10"/>
  <c r="L118" i="10"/>
  <c r="K118" i="10"/>
  <c r="J118" i="10"/>
  <c r="H118" i="10" s="1"/>
  <c r="I118" i="10"/>
  <c r="G118" i="10" l="1"/>
  <c r="G104" i="10"/>
  <c r="G70" i="3"/>
  <c r="G69" i="3"/>
  <c r="G68" i="3"/>
  <c r="G67" i="3"/>
  <c r="G66" i="3"/>
  <c r="G65" i="3"/>
  <c r="G64" i="3"/>
  <c r="A35" i="8"/>
  <c r="I150" i="10"/>
  <c r="J150" i="10"/>
  <c r="K150" i="10"/>
  <c r="L150" i="10"/>
  <c r="M150" i="10"/>
  <c r="N150" i="10"/>
  <c r="O150" i="10"/>
  <c r="P150" i="10"/>
  <c r="G151" i="10"/>
  <c r="S131" i="8" s="1"/>
  <c r="L131" i="8" s="1"/>
  <c r="H151" i="10"/>
  <c r="G152" i="10"/>
  <c r="T131" i="8" s="1"/>
  <c r="M131" i="8" s="1"/>
  <c r="H152" i="10"/>
  <c r="G153" i="10"/>
  <c r="U131" i="8" s="1"/>
  <c r="N131" i="8" s="1"/>
  <c r="H153" i="10"/>
  <c r="G154" i="10"/>
  <c r="V131" i="8" s="1"/>
  <c r="O131" i="8" s="1"/>
  <c r="H154" i="10"/>
  <c r="G155" i="10"/>
  <c r="W131" i="8" s="1"/>
  <c r="P131" i="8" s="1"/>
  <c r="H155" i="10"/>
  <c r="G156" i="10"/>
  <c r="X131" i="8" s="1"/>
  <c r="Q131" i="8" s="1"/>
  <c r="H156" i="10"/>
  <c r="G157" i="10"/>
  <c r="Y131" i="8" s="1"/>
  <c r="R131" i="8" s="1"/>
  <c r="H157" i="10"/>
  <c r="H150" i="10" l="1"/>
  <c r="G150" i="10"/>
  <c r="J266" i="10"/>
  <c r="K266" i="10"/>
  <c r="L266" i="10"/>
  <c r="M266" i="10"/>
  <c r="N266" i="10"/>
  <c r="O266" i="10"/>
  <c r="P266" i="10"/>
  <c r="J267" i="10"/>
  <c r="K267" i="10"/>
  <c r="L267" i="10"/>
  <c r="M267" i="10"/>
  <c r="N267" i="10"/>
  <c r="O267" i="10"/>
  <c r="P267" i="10"/>
  <c r="J268" i="10"/>
  <c r="K268" i="10"/>
  <c r="L268" i="10"/>
  <c r="M268" i="10"/>
  <c r="N268" i="10"/>
  <c r="O268" i="10"/>
  <c r="P268" i="10"/>
  <c r="J269" i="10"/>
  <c r="K269" i="10"/>
  <c r="L269" i="10"/>
  <c r="M269" i="10"/>
  <c r="N269" i="10"/>
  <c r="O269" i="10"/>
  <c r="P269" i="10"/>
  <c r="J270" i="10"/>
  <c r="K270" i="10"/>
  <c r="L270" i="10"/>
  <c r="M270" i="10"/>
  <c r="N270" i="10"/>
  <c r="O270" i="10"/>
  <c r="P270" i="10"/>
  <c r="J271" i="10"/>
  <c r="K271" i="10"/>
  <c r="L271" i="10"/>
  <c r="M271" i="10"/>
  <c r="N271" i="10"/>
  <c r="O271" i="10"/>
  <c r="P271" i="10"/>
  <c r="J272" i="10"/>
  <c r="K272" i="10"/>
  <c r="L272" i="10"/>
  <c r="M272" i="10"/>
  <c r="N272" i="10"/>
  <c r="O272" i="10"/>
  <c r="P272" i="10"/>
  <c r="I267" i="10"/>
  <c r="I268" i="10"/>
  <c r="I269" i="10"/>
  <c r="I270" i="10"/>
  <c r="I271" i="10"/>
  <c r="I272" i="10"/>
  <c r="I266" i="10"/>
  <c r="I281" i="10" l="1"/>
  <c r="J281" i="10"/>
  <c r="K281" i="10"/>
  <c r="L281" i="10"/>
  <c r="M281" i="10"/>
  <c r="N281" i="10"/>
  <c r="O281" i="10"/>
  <c r="P281" i="10"/>
  <c r="G282" i="10"/>
  <c r="S143" i="8" s="1"/>
  <c r="L143" i="8" s="1"/>
  <c r="H282" i="10"/>
  <c r="G283" i="10"/>
  <c r="T143" i="8" s="1"/>
  <c r="H283" i="10"/>
  <c r="G284" i="10"/>
  <c r="U143" i="8" s="1"/>
  <c r="G285" i="10"/>
  <c r="V143" i="8" s="1"/>
  <c r="G286" i="10"/>
  <c r="W143" i="8" s="1"/>
  <c r="G287" i="10"/>
  <c r="X143" i="8" s="1"/>
  <c r="G288" i="10"/>
  <c r="Y143" i="8" s="1"/>
  <c r="M80" i="18"/>
  <c r="N80" i="18"/>
  <c r="O80" i="18"/>
  <c r="P80" i="18"/>
  <c r="Q80" i="18"/>
  <c r="R80" i="18"/>
  <c r="N79" i="18"/>
  <c r="O79" i="18"/>
  <c r="P79" i="18"/>
  <c r="Q79" i="18"/>
  <c r="R79" i="18"/>
  <c r="M89" i="14"/>
  <c r="N89" i="14"/>
  <c r="O89" i="14"/>
  <c r="P89" i="14"/>
  <c r="Q89" i="14"/>
  <c r="R89" i="14"/>
  <c r="G281" i="10" l="1"/>
  <c r="H281" i="10"/>
  <c r="K77" i="11"/>
  <c r="J77" i="11"/>
  <c r="I77" i="11"/>
  <c r="H77" i="11"/>
  <c r="G77" i="11"/>
  <c r="H70" i="3" l="1"/>
  <c r="F70" i="3" s="1"/>
  <c r="E70" i="3"/>
  <c r="H69" i="3"/>
  <c r="F69" i="3" s="1"/>
  <c r="E69" i="3"/>
  <c r="H68" i="3"/>
  <c r="F68" i="3" s="1"/>
  <c r="E68" i="3"/>
  <c r="H67" i="3"/>
  <c r="F67" i="3" s="1"/>
  <c r="E67" i="3"/>
  <c r="H66" i="3"/>
  <c r="E66" i="3"/>
  <c r="H65" i="3"/>
  <c r="F65" i="3" s="1"/>
  <c r="E65" i="3"/>
  <c r="H64" i="3"/>
  <c r="F64" i="3" s="1"/>
  <c r="E64" i="3"/>
  <c r="N63" i="3"/>
  <c r="M63" i="3"/>
  <c r="L63" i="3"/>
  <c r="K63" i="3"/>
  <c r="J63" i="3"/>
  <c r="I63" i="3"/>
  <c r="G63" i="3"/>
  <c r="P78" i="20"/>
  <c r="O78" i="20"/>
  <c r="N78" i="20"/>
  <c r="M78" i="20"/>
  <c r="L78" i="20"/>
  <c r="K78" i="20"/>
  <c r="J78" i="20"/>
  <c r="I78" i="20"/>
  <c r="H78" i="20"/>
  <c r="G78" i="20"/>
  <c r="P70" i="20"/>
  <c r="O70" i="20"/>
  <c r="N70" i="20"/>
  <c r="M70" i="20"/>
  <c r="L70" i="20"/>
  <c r="K70" i="20"/>
  <c r="J70" i="20"/>
  <c r="I70" i="20"/>
  <c r="H70" i="20"/>
  <c r="G70" i="20"/>
  <c r="P62" i="20"/>
  <c r="O62" i="20"/>
  <c r="N62" i="20"/>
  <c r="M62" i="20"/>
  <c r="L62" i="20"/>
  <c r="K62" i="20"/>
  <c r="J62" i="20"/>
  <c r="H62" i="20" s="1"/>
  <c r="I62" i="20"/>
  <c r="G62" i="20"/>
  <c r="P54" i="20"/>
  <c r="O54" i="20"/>
  <c r="N54" i="20"/>
  <c r="M54" i="20"/>
  <c r="L54" i="20"/>
  <c r="K54" i="20"/>
  <c r="J54" i="20"/>
  <c r="I54" i="20"/>
  <c r="H54" i="20"/>
  <c r="G54" i="20"/>
  <c r="P53" i="20"/>
  <c r="P93" i="20" s="1"/>
  <c r="O53" i="20"/>
  <c r="O93" i="20" s="1"/>
  <c r="N53" i="20"/>
  <c r="N93" i="20" s="1"/>
  <c r="M53" i="20"/>
  <c r="M93" i="20" s="1"/>
  <c r="L53" i="20"/>
  <c r="L93" i="20" s="1"/>
  <c r="K53" i="20"/>
  <c r="K93" i="20" s="1"/>
  <c r="J53" i="20"/>
  <c r="J93" i="20" s="1"/>
  <c r="H93" i="20" s="1"/>
  <c r="I53" i="20"/>
  <c r="I93" i="20" s="1"/>
  <c r="G93" i="20" s="1"/>
  <c r="H53" i="20"/>
  <c r="G53" i="20"/>
  <c r="P52" i="20"/>
  <c r="P92" i="20" s="1"/>
  <c r="O52" i="20"/>
  <c r="O92" i="20" s="1"/>
  <c r="N52" i="20"/>
  <c r="N92" i="20" s="1"/>
  <c r="M52" i="20"/>
  <c r="M92" i="20" s="1"/>
  <c r="L52" i="20"/>
  <c r="L92" i="20" s="1"/>
  <c r="K52" i="20"/>
  <c r="K92" i="20" s="1"/>
  <c r="J52" i="20"/>
  <c r="J92" i="20" s="1"/>
  <c r="H92" i="20" s="1"/>
  <c r="I52" i="20"/>
  <c r="I92" i="20" s="1"/>
  <c r="G92" i="20" s="1"/>
  <c r="H52" i="20"/>
  <c r="G52" i="20"/>
  <c r="P51" i="20"/>
  <c r="P91" i="20" s="1"/>
  <c r="O51" i="20"/>
  <c r="O91" i="20" s="1"/>
  <c r="N51" i="20"/>
  <c r="N91" i="20" s="1"/>
  <c r="M51" i="20"/>
  <c r="M91" i="20" s="1"/>
  <c r="L51" i="20"/>
  <c r="L91" i="20" s="1"/>
  <c r="K51" i="20"/>
  <c r="K91" i="20" s="1"/>
  <c r="J51" i="20"/>
  <c r="J91" i="20" s="1"/>
  <c r="H91" i="20" s="1"/>
  <c r="I51" i="20"/>
  <c r="I91" i="20" s="1"/>
  <c r="G91" i="20" s="1"/>
  <c r="H51" i="20"/>
  <c r="G51" i="20"/>
  <c r="P50" i="20"/>
  <c r="P90" i="20" s="1"/>
  <c r="O50" i="20"/>
  <c r="O90" i="20" s="1"/>
  <c r="N50" i="20"/>
  <c r="N90" i="20" s="1"/>
  <c r="M50" i="20"/>
  <c r="M90" i="20" s="1"/>
  <c r="L50" i="20"/>
  <c r="L90" i="20" s="1"/>
  <c r="K50" i="20"/>
  <c r="K90" i="20" s="1"/>
  <c r="J50" i="20"/>
  <c r="J90" i="20" s="1"/>
  <c r="H90" i="20" s="1"/>
  <c r="I50" i="20"/>
  <c r="I90" i="20" s="1"/>
  <c r="G90" i="20" s="1"/>
  <c r="H50" i="20"/>
  <c r="G50" i="20"/>
  <c r="P49" i="20"/>
  <c r="P89" i="20" s="1"/>
  <c r="O49" i="20"/>
  <c r="O89" i="20" s="1"/>
  <c r="N49" i="20"/>
  <c r="N89" i="20" s="1"/>
  <c r="M49" i="20"/>
  <c r="M89" i="20" s="1"/>
  <c r="L49" i="20"/>
  <c r="L89" i="20" s="1"/>
  <c r="K49" i="20"/>
  <c r="K89" i="20" s="1"/>
  <c r="J49" i="20"/>
  <c r="J89" i="20" s="1"/>
  <c r="H89" i="20" s="1"/>
  <c r="I49" i="20"/>
  <c r="I89" i="20" s="1"/>
  <c r="G89" i="20" s="1"/>
  <c r="H49" i="20"/>
  <c r="G49" i="20"/>
  <c r="P48" i="20"/>
  <c r="P88" i="20" s="1"/>
  <c r="O48" i="20"/>
  <c r="O88" i="20" s="1"/>
  <c r="N48" i="20"/>
  <c r="N88" i="20" s="1"/>
  <c r="M48" i="20"/>
  <c r="M88" i="20" s="1"/>
  <c r="L48" i="20"/>
  <c r="L88" i="20" s="1"/>
  <c r="K48" i="20"/>
  <c r="K88" i="20" s="1"/>
  <c r="J48" i="20"/>
  <c r="J88" i="20" s="1"/>
  <c r="H88" i="20" s="1"/>
  <c r="I48" i="20"/>
  <c r="I88" i="20" s="1"/>
  <c r="G88" i="20" s="1"/>
  <c r="H48" i="20"/>
  <c r="G48" i="20"/>
  <c r="P47" i="20"/>
  <c r="P87" i="20" s="1"/>
  <c r="P86" i="20" s="1"/>
  <c r="O47" i="20"/>
  <c r="O87" i="20" s="1"/>
  <c r="O86" i="20" s="1"/>
  <c r="N47" i="20"/>
  <c r="N87" i="20" s="1"/>
  <c r="N86" i="20" s="1"/>
  <c r="M47" i="20"/>
  <c r="M87" i="20" s="1"/>
  <c r="M86" i="20" s="1"/>
  <c r="L47" i="20"/>
  <c r="L87" i="20" s="1"/>
  <c r="L86" i="20" s="1"/>
  <c r="K47" i="20"/>
  <c r="K87" i="20" s="1"/>
  <c r="K86" i="20" s="1"/>
  <c r="J47" i="20"/>
  <c r="J87" i="20" s="1"/>
  <c r="I47" i="20"/>
  <c r="I87" i="20" s="1"/>
  <c r="H47" i="20"/>
  <c r="G47" i="20"/>
  <c r="P46" i="20"/>
  <c r="O46" i="20"/>
  <c r="N46" i="20"/>
  <c r="M46" i="20"/>
  <c r="L46" i="20"/>
  <c r="K46" i="20"/>
  <c r="J46" i="20"/>
  <c r="I46" i="20"/>
  <c r="H46" i="20"/>
  <c r="G46" i="20"/>
  <c r="H36" i="20"/>
  <c r="G36" i="20"/>
  <c r="Y76" i="18" s="1"/>
  <c r="R76" i="18" s="1"/>
  <c r="H35" i="20"/>
  <c r="G35" i="20"/>
  <c r="X76" i="18" s="1"/>
  <c r="Q76" i="18" s="1"/>
  <c r="H34" i="20"/>
  <c r="G34" i="20"/>
  <c r="W76" i="18" s="1"/>
  <c r="P76" i="18" s="1"/>
  <c r="H33" i="20"/>
  <c r="G33" i="20"/>
  <c r="V76" i="18" s="1"/>
  <c r="O76" i="18" s="1"/>
  <c r="H32" i="20"/>
  <c r="G32" i="20"/>
  <c r="U76" i="18" s="1"/>
  <c r="N76" i="18" s="1"/>
  <c r="H31" i="20"/>
  <c r="G31" i="20"/>
  <c r="T76" i="18" s="1"/>
  <c r="M76" i="18" s="1"/>
  <c r="H30" i="20"/>
  <c r="G30" i="20"/>
  <c r="S76" i="18" s="1"/>
  <c r="L76" i="18" s="1"/>
  <c r="P29" i="20"/>
  <c r="O29" i="20"/>
  <c r="N29" i="20"/>
  <c r="M29" i="20"/>
  <c r="L29" i="20"/>
  <c r="K29" i="20"/>
  <c r="J29" i="20"/>
  <c r="I29" i="20"/>
  <c r="H29" i="20"/>
  <c r="G29" i="20"/>
  <c r="P28" i="20"/>
  <c r="O28" i="20"/>
  <c r="O44" i="20" s="1"/>
  <c r="N28" i="20"/>
  <c r="M28" i="20"/>
  <c r="M44" i="20" s="1"/>
  <c r="L28" i="20"/>
  <c r="K28" i="20"/>
  <c r="K44" i="20" s="1"/>
  <c r="J28" i="20"/>
  <c r="I28" i="20"/>
  <c r="I19" i="20" s="1"/>
  <c r="I101" i="20" s="1"/>
  <c r="G80" i="3" s="1"/>
  <c r="H28" i="20"/>
  <c r="G28" i="20"/>
  <c r="P27" i="20"/>
  <c r="O27" i="20"/>
  <c r="O43" i="20" s="1"/>
  <c r="N27" i="20"/>
  <c r="M27" i="20"/>
  <c r="L27" i="20"/>
  <c r="K27" i="20"/>
  <c r="K43" i="20" s="1"/>
  <c r="J27" i="20"/>
  <c r="I27" i="20"/>
  <c r="I43" i="20" s="1"/>
  <c r="H27" i="20"/>
  <c r="G27" i="20"/>
  <c r="P26" i="20"/>
  <c r="O26" i="20"/>
  <c r="O42" i="20" s="1"/>
  <c r="N26" i="20"/>
  <c r="M26" i="20"/>
  <c r="M42" i="20" s="1"/>
  <c r="L26" i="20"/>
  <c r="K26" i="20"/>
  <c r="K42" i="20" s="1"/>
  <c r="J26" i="20"/>
  <c r="I26" i="20"/>
  <c r="I42" i="20" s="1"/>
  <c r="G42" i="20" s="1"/>
  <c r="H26" i="20"/>
  <c r="G26" i="20"/>
  <c r="P25" i="20"/>
  <c r="O25" i="20"/>
  <c r="N25" i="20"/>
  <c r="M25" i="20"/>
  <c r="M41" i="20" s="1"/>
  <c r="L25" i="20"/>
  <c r="K25" i="20"/>
  <c r="K41" i="20" s="1"/>
  <c r="J25" i="20"/>
  <c r="I25" i="20"/>
  <c r="I41" i="20" s="1"/>
  <c r="H25" i="20"/>
  <c r="G25" i="20"/>
  <c r="P24" i="20"/>
  <c r="O24" i="20"/>
  <c r="O40" i="20" s="1"/>
  <c r="N24" i="20"/>
  <c r="M24" i="20"/>
  <c r="M40" i="20" s="1"/>
  <c r="L24" i="20"/>
  <c r="K24" i="20"/>
  <c r="K40" i="20" s="1"/>
  <c r="J24" i="20"/>
  <c r="I24" i="20"/>
  <c r="I40" i="20" s="1"/>
  <c r="G40" i="20" s="1"/>
  <c r="H24" i="20"/>
  <c r="G24" i="20"/>
  <c r="P23" i="20"/>
  <c r="O23" i="20"/>
  <c r="O39" i="20" s="1"/>
  <c r="N23" i="20"/>
  <c r="M23" i="20"/>
  <c r="L23" i="20"/>
  <c r="K23" i="20"/>
  <c r="K39" i="20" s="1"/>
  <c r="J23" i="20"/>
  <c r="I23" i="20"/>
  <c r="I39" i="20" s="1"/>
  <c r="H23" i="20"/>
  <c r="G23" i="20"/>
  <c r="P22" i="20"/>
  <c r="O22" i="20"/>
  <c r="O38" i="20" s="1"/>
  <c r="N22" i="20"/>
  <c r="M22" i="20"/>
  <c r="M38" i="20" s="1"/>
  <c r="L22" i="20"/>
  <c r="K22" i="20"/>
  <c r="K38" i="20" s="1"/>
  <c r="K37" i="20" s="1"/>
  <c r="J22" i="20"/>
  <c r="I22" i="20"/>
  <c r="I38" i="20" s="1"/>
  <c r="H22" i="20"/>
  <c r="G22" i="20"/>
  <c r="P21" i="20"/>
  <c r="O21" i="20"/>
  <c r="N21" i="20"/>
  <c r="M21" i="20"/>
  <c r="L21" i="20"/>
  <c r="K21" i="20"/>
  <c r="J21" i="20"/>
  <c r="I21" i="20"/>
  <c r="H21" i="20"/>
  <c r="G21" i="20"/>
  <c r="B20" i="20"/>
  <c r="M19" i="20"/>
  <c r="M101" i="20" s="1"/>
  <c r="K80" i="3" s="1"/>
  <c r="L80" i="18"/>
  <c r="P117" i="16"/>
  <c r="O117" i="16"/>
  <c r="N117" i="16"/>
  <c r="M117" i="16"/>
  <c r="L117" i="16"/>
  <c r="K117" i="16"/>
  <c r="J117" i="16"/>
  <c r="I117" i="16"/>
  <c r="H117" i="16"/>
  <c r="G117" i="16"/>
  <c r="P116" i="16"/>
  <c r="O116" i="16"/>
  <c r="N116" i="16"/>
  <c r="M116" i="16"/>
  <c r="L116" i="16"/>
  <c r="K116" i="16"/>
  <c r="J116" i="16"/>
  <c r="I116" i="16"/>
  <c r="H116" i="16"/>
  <c r="G116" i="16"/>
  <c r="P115" i="16"/>
  <c r="O115" i="16"/>
  <c r="N115" i="16"/>
  <c r="M115" i="16"/>
  <c r="L115" i="16"/>
  <c r="K115" i="16"/>
  <c r="J115" i="16"/>
  <c r="I115" i="16"/>
  <c r="H115" i="16"/>
  <c r="G115" i="16"/>
  <c r="P114" i="16"/>
  <c r="O114" i="16"/>
  <c r="N114" i="16"/>
  <c r="M114" i="16"/>
  <c r="L114" i="16"/>
  <c r="K114" i="16"/>
  <c r="J114" i="16"/>
  <c r="I114" i="16"/>
  <c r="H114" i="16"/>
  <c r="G114" i="16"/>
  <c r="P113" i="16"/>
  <c r="O113" i="16"/>
  <c r="N113" i="16"/>
  <c r="M113" i="16"/>
  <c r="L113" i="16"/>
  <c r="K113" i="16"/>
  <c r="J113" i="16"/>
  <c r="I113" i="16"/>
  <c r="H113" i="16"/>
  <c r="G113" i="16"/>
  <c r="P112" i="16"/>
  <c r="O112" i="16"/>
  <c r="N112" i="16"/>
  <c r="M112" i="16"/>
  <c r="L112" i="16"/>
  <c r="K112" i="16"/>
  <c r="J112" i="16"/>
  <c r="I112" i="16"/>
  <c r="H112" i="16"/>
  <c r="G112" i="16"/>
  <c r="P111" i="16"/>
  <c r="O111" i="16"/>
  <c r="N111" i="16"/>
  <c r="M111" i="16"/>
  <c r="L111" i="16"/>
  <c r="K111" i="16"/>
  <c r="J111" i="16"/>
  <c r="I111" i="16"/>
  <c r="H111" i="16"/>
  <c r="G111" i="16"/>
  <c r="P110" i="16"/>
  <c r="O110" i="16"/>
  <c r="N110" i="16"/>
  <c r="M110" i="16"/>
  <c r="L110" i="16"/>
  <c r="K110" i="16"/>
  <c r="J110" i="16"/>
  <c r="I110" i="16"/>
  <c r="H110" i="16"/>
  <c r="G110" i="16"/>
  <c r="H109" i="16"/>
  <c r="G109" i="16"/>
  <c r="H108" i="16"/>
  <c r="G108" i="16"/>
  <c r="H107" i="16"/>
  <c r="G107" i="16"/>
  <c r="H106" i="16"/>
  <c r="G106" i="16"/>
  <c r="H105" i="16"/>
  <c r="G105" i="16"/>
  <c r="H104" i="16"/>
  <c r="G104" i="16"/>
  <c r="H103" i="16"/>
  <c r="G103" i="16"/>
  <c r="P102" i="16"/>
  <c r="O102" i="16"/>
  <c r="N102" i="16"/>
  <c r="M102" i="16"/>
  <c r="L102" i="16"/>
  <c r="K102" i="16"/>
  <c r="J102" i="16"/>
  <c r="I102" i="16"/>
  <c r="H102" i="16"/>
  <c r="G102" i="16"/>
  <c r="P100" i="16"/>
  <c r="O100" i="16"/>
  <c r="N100" i="16"/>
  <c r="M100" i="16"/>
  <c r="L100" i="16"/>
  <c r="K100" i="16"/>
  <c r="J100" i="16"/>
  <c r="I100" i="16"/>
  <c r="H100" i="16"/>
  <c r="G100" i="16"/>
  <c r="P99" i="16"/>
  <c r="O99" i="16"/>
  <c r="N99" i="16"/>
  <c r="M99" i="16"/>
  <c r="L99" i="16"/>
  <c r="K99" i="16"/>
  <c r="J99" i="16"/>
  <c r="I99" i="16"/>
  <c r="H99" i="16"/>
  <c r="G99" i="16"/>
  <c r="P98" i="16"/>
  <c r="O98" i="16"/>
  <c r="N98" i="16"/>
  <c r="M98" i="16"/>
  <c r="L98" i="16"/>
  <c r="K98" i="16"/>
  <c r="J98" i="16"/>
  <c r="I98" i="16"/>
  <c r="H98" i="16"/>
  <c r="G98" i="16"/>
  <c r="P97" i="16"/>
  <c r="O97" i="16"/>
  <c r="N97" i="16"/>
  <c r="M97" i="16"/>
  <c r="L97" i="16"/>
  <c r="K97" i="16"/>
  <c r="J97" i="16"/>
  <c r="I97" i="16"/>
  <c r="H97" i="16"/>
  <c r="G97" i="16"/>
  <c r="P96" i="16"/>
  <c r="O96" i="16"/>
  <c r="N96" i="16"/>
  <c r="M96" i="16"/>
  <c r="L96" i="16"/>
  <c r="K96" i="16"/>
  <c r="J96" i="16"/>
  <c r="I96" i="16"/>
  <c r="H96" i="16"/>
  <c r="G96" i="16"/>
  <c r="P95" i="16"/>
  <c r="O95" i="16"/>
  <c r="N95" i="16"/>
  <c r="M95" i="16"/>
  <c r="L95" i="16"/>
  <c r="K95" i="16"/>
  <c r="J95" i="16"/>
  <c r="I95" i="16"/>
  <c r="H95" i="16"/>
  <c r="G95" i="16"/>
  <c r="P94" i="16"/>
  <c r="O94" i="16"/>
  <c r="N94" i="16"/>
  <c r="M94" i="16"/>
  <c r="L94" i="16"/>
  <c r="K94" i="16"/>
  <c r="J94" i="16"/>
  <c r="I94" i="16"/>
  <c r="H94" i="16"/>
  <c r="G94" i="16"/>
  <c r="P93" i="16"/>
  <c r="O93" i="16"/>
  <c r="N93" i="16"/>
  <c r="M93" i="16"/>
  <c r="L93" i="16"/>
  <c r="K93" i="16"/>
  <c r="J93" i="16"/>
  <c r="I93" i="16"/>
  <c r="H93" i="16"/>
  <c r="G93" i="16"/>
  <c r="H92" i="16"/>
  <c r="G92" i="16"/>
  <c r="Y87" i="14" s="1"/>
  <c r="R87" i="14" s="1"/>
  <c r="H91" i="16"/>
  <c r="G91" i="16"/>
  <c r="X87" i="14" s="1"/>
  <c r="Q87" i="14" s="1"/>
  <c r="H90" i="16"/>
  <c r="G90" i="16"/>
  <c r="W87" i="14" s="1"/>
  <c r="P87" i="14" s="1"/>
  <c r="H89" i="16"/>
  <c r="G89" i="16"/>
  <c r="V87" i="14" s="1"/>
  <c r="O87" i="14" s="1"/>
  <c r="H88" i="16"/>
  <c r="G88" i="16"/>
  <c r="U87" i="14" s="1"/>
  <c r="N87" i="14" s="1"/>
  <c r="H87" i="16"/>
  <c r="G87" i="16"/>
  <c r="T87" i="14" s="1"/>
  <c r="M87" i="14" s="1"/>
  <c r="H86" i="16"/>
  <c r="G86" i="16"/>
  <c r="S87" i="14" s="1"/>
  <c r="L87" i="14" s="1"/>
  <c r="P85" i="16"/>
  <c r="O85" i="16"/>
  <c r="N85" i="16"/>
  <c r="M85" i="16"/>
  <c r="L85" i="16"/>
  <c r="K85" i="16"/>
  <c r="J85" i="16"/>
  <c r="I85" i="16"/>
  <c r="H85" i="16"/>
  <c r="G85" i="16"/>
  <c r="H84" i="16"/>
  <c r="G84" i="16"/>
  <c r="H83" i="16"/>
  <c r="G83" i="16"/>
  <c r="H82" i="16"/>
  <c r="G82" i="16"/>
  <c r="H81" i="16"/>
  <c r="G81" i="16"/>
  <c r="H80" i="16"/>
  <c r="G80" i="16"/>
  <c r="H79" i="16"/>
  <c r="G79" i="16"/>
  <c r="H78" i="16"/>
  <c r="G78" i="16"/>
  <c r="P77" i="16"/>
  <c r="O77" i="16"/>
  <c r="N77" i="16"/>
  <c r="M77" i="16"/>
  <c r="L77" i="16"/>
  <c r="K77" i="16"/>
  <c r="J77" i="16"/>
  <c r="I77" i="16"/>
  <c r="H77" i="16"/>
  <c r="G77" i="16"/>
  <c r="H67" i="16"/>
  <c r="G67" i="16"/>
  <c r="Y83" i="14" s="1"/>
  <c r="R83" i="14" s="1"/>
  <c r="H66" i="16"/>
  <c r="G66" i="16"/>
  <c r="X83" i="14" s="1"/>
  <c r="Q83" i="14" s="1"/>
  <c r="H65" i="16"/>
  <c r="G65" i="16"/>
  <c r="W83" i="14" s="1"/>
  <c r="P83" i="14" s="1"/>
  <c r="H64" i="16"/>
  <c r="G64" i="16"/>
  <c r="V83" i="14" s="1"/>
  <c r="O83" i="14" s="1"/>
  <c r="H63" i="16"/>
  <c r="G63" i="16"/>
  <c r="U83" i="14" s="1"/>
  <c r="N83" i="14" s="1"/>
  <c r="H62" i="16"/>
  <c r="G62" i="16"/>
  <c r="T83" i="14" s="1"/>
  <c r="M83" i="14" s="1"/>
  <c r="H61" i="16"/>
  <c r="G61" i="16"/>
  <c r="S83" i="14" s="1"/>
  <c r="L83" i="14" s="1"/>
  <c r="P60" i="16"/>
  <c r="O60" i="16"/>
  <c r="N60" i="16"/>
  <c r="M60" i="16"/>
  <c r="L60" i="16"/>
  <c r="K60" i="16"/>
  <c r="J60" i="16"/>
  <c r="I60" i="16"/>
  <c r="H60" i="16"/>
  <c r="G60" i="16"/>
  <c r="H59" i="16"/>
  <c r="G59" i="16"/>
  <c r="Y82" i="14" s="1"/>
  <c r="R82" i="14" s="1"/>
  <c r="H58" i="16"/>
  <c r="G58" i="16"/>
  <c r="X82" i="14" s="1"/>
  <c r="Q82" i="14" s="1"/>
  <c r="H57" i="16"/>
  <c r="G57" i="16"/>
  <c r="W82" i="14" s="1"/>
  <c r="P82" i="14" s="1"/>
  <c r="H56" i="16"/>
  <c r="G56" i="16"/>
  <c r="V82" i="14" s="1"/>
  <c r="O82" i="14" s="1"/>
  <c r="H55" i="16"/>
  <c r="G55" i="16"/>
  <c r="U82" i="14" s="1"/>
  <c r="N82" i="14" s="1"/>
  <c r="H54" i="16"/>
  <c r="G54" i="16"/>
  <c r="T82" i="14" s="1"/>
  <c r="M82" i="14" s="1"/>
  <c r="H53" i="16"/>
  <c r="G53" i="16"/>
  <c r="S82" i="14" s="1"/>
  <c r="L82" i="14" s="1"/>
  <c r="P52" i="16"/>
  <c r="O52" i="16"/>
  <c r="N52" i="16"/>
  <c r="M52" i="16"/>
  <c r="L52" i="16"/>
  <c r="K52" i="16"/>
  <c r="J52" i="16"/>
  <c r="I52" i="16"/>
  <c r="H52" i="16"/>
  <c r="G52" i="16"/>
  <c r="H51" i="16"/>
  <c r="G51" i="16"/>
  <c r="Y81" i="14" s="1"/>
  <c r="R81" i="14" s="1"/>
  <c r="H50" i="16"/>
  <c r="G50" i="16"/>
  <c r="X81" i="14" s="1"/>
  <c r="Q81" i="14" s="1"/>
  <c r="H49" i="16"/>
  <c r="G49" i="16"/>
  <c r="W81" i="14" s="1"/>
  <c r="P81" i="14" s="1"/>
  <c r="H48" i="16"/>
  <c r="G48" i="16"/>
  <c r="V81" i="14" s="1"/>
  <c r="O81" i="14" s="1"/>
  <c r="H47" i="16"/>
  <c r="G47" i="16"/>
  <c r="U81" i="14" s="1"/>
  <c r="N81" i="14" s="1"/>
  <c r="H46" i="16"/>
  <c r="G46" i="16"/>
  <c r="T81" i="14" s="1"/>
  <c r="H45" i="16"/>
  <c r="G45" i="16"/>
  <c r="S81" i="14" s="1"/>
  <c r="P44" i="16"/>
  <c r="O44" i="16"/>
  <c r="N44" i="16"/>
  <c r="M44" i="16"/>
  <c r="L44" i="16"/>
  <c r="K44" i="16"/>
  <c r="J44" i="16"/>
  <c r="I44" i="16"/>
  <c r="H44" i="16"/>
  <c r="G44" i="16"/>
  <c r="H43" i="16"/>
  <c r="G43" i="16"/>
  <c r="Y80" i="14" s="1"/>
  <c r="R80" i="14" s="1"/>
  <c r="H42" i="16"/>
  <c r="G42" i="16"/>
  <c r="X80" i="14" s="1"/>
  <c r="Q80" i="14" s="1"/>
  <c r="H41" i="16"/>
  <c r="G41" i="16"/>
  <c r="W80" i="14" s="1"/>
  <c r="P80" i="14" s="1"/>
  <c r="H40" i="16"/>
  <c r="G40" i="16"/>
  <c r="V80" i="14" s="1"/>
  <c r="O80" i="14" s="1"/>
  <c r="H39" i="16"/>
  <c r="G39" i="16"/>
  <c r="U80" i="14" s="1"/>
  <c r="N80" i="14" s="1"/>
  <c r="H38" i="16"/>
  <c r="G38" i="16"/>
  <c r="T80" i="14" s="1"/>
  <c r="H37" i="16"/>
  <c r="G37" i="16"/>
  <c r="S80" i="14" s="1"/>
  <c r="P36" i="16"/>
  <c r="O36" i="16"/>
  <c r="N36" i="16"/>
  <c r="M36" i="16"/>
  <c r="L36" i="16"/>
  <c r="K36" i="16"/>
  <c r="J36" i="16"/>
  <c r="I36" i="16"/>
  <c r="H36" i="16"/>
  <c r="G36" i="16"/>
  <c r="P35" i="16"/>
  <c r="P75" i="16" s="1"/>
  <c r="O35" i="16"/>
  <c r="O75" i="16" s="1"/>
  <c r="N35" i="16"/>
  <c r="N75" i="16" s="1"/>
  <c r="M35" i="16"/>
  <c r="M75" i="16" s="1"/>
  <c r="L35" i="16"/>
  <c r="L75" i="16" s="1"/>
  <c r="K35" i="16"/>
  <c r="K75" i="16" s="1"/>
  <c r="J35" i="16"/>
  <c r="J75" i="16" s="1"/>
  <c r="I35" i="16"/>
  <c r="I75" i="16" s="1"/>
  <c r="H35" i="16"/>
  <c r="G35" i="16"/>
  <c r="P34" i="16"/>
  <c r="P74" i="16" s="1"/>
  <c r="P124" i="16" s="1"/>
  <c r="N49" i="3" s="1"/>
  <c r="O34" i="16"/>
  <c r="O74" i="16" s="1"/>
  <c r="N34" i="16"/>
  <c r="N74" i="16" s="1"/>
  <c r="N124" i="16" s="1"/>
  <c r="L49" i="3" s="1"/>
  <c r="M34" i="16"/>
  <c r="M74" i="16" s="1"/>
  <c r="L34" i="16"/>
  <c r="L74" i="16" s="1"/>
  <c r="L124" i="16" s="1"/>
  <c r="J49" i="3" s="1"/>
  <c r="K34" i="16"/>
  <c r="K74" i="16" s="1"/>
  <c r="J34" i="16"/>
  <c r="J74" i="16" s="1"/>
  <c r="J17" i="16" s="1"/>
  <c r="I34" i="16"/>
  <c r="I74" i="16" s="1"/>
  <c r="H34" i="16"/>
  <c r="G34" i="16"/>
  <c r="P33" i="16"/>
  <c r="P73" i="16" s="1"/>
  <c r="P123" i="16" s="1"/>
  <c r="N48" i="3" s="1"/>
  <c r="O33" i="16"/>
  <c r="O73" i="16" s="1"/>
  <c r="N33" i="16"/>
  <c r="N73" i="16" s="1"/>
  <c r="N123" i="16" s="1"/>
  <c r="L48" i="3" s="1"/>
  <c r="M33" i="16"/>
  <c r="M73" i="16" s="1"/>
  <c r="L33" i="16"/>
  <c r="L73" i="16" s="1"/>
  <c r="L123" i="16" s="1"/>
  <c r="J48" i="3" s="1"/>
  <c r="K33" i="16"/>
  <c r="K73" i="16" s="1"/>
  <c r="J33" i="16"/>
  <c r="J73" i="16" s="1"/>
  <c r="I33" i="16"/>
  <c r="I73" i="16" s="1"/>
  <c r="H33" i="16"/>
  <c r="G33" i="16"/>
  <c r="P32" i="16"/>
  <c r="P72" i="16" s="1"/>
  <c r="P122" i="16" s="1"/>
  <c r="N47" i="3" s="1"/>
  <c r="O32" i="16"/>
  <c r="O72" i="16" s="1"/>
  <c r="N32" i="16"/>
  <c r="N72" i="16" s="1"/>
  <c r="N122" i="16" s="1"/>
  <c r="L47" i="3" s="1"/>
  <c r="M32" i="16"/>
  <c r="M72" i="16" s="1"/>
  <c r="L32" i="16"/>
  <c r="L72" i="16" s="1"/>
  <c r="L122" i="16" s="1"/>
  <c r="J47" i="3" s="1"/>
  <c r="K32" i="16"/>
  <c r="K72" i="16" s="1"/>
  <c r="J32" i="16"/>
  <c r="J72" i="16" s="1"/>
  <c r="J15" i="16" s="1"/>
  <c r="I32" i="16"/>
  <c r="I72" i="16" s="1"/>
  <c r="H32" i="16"/>
  <c r="G32" i="16"/>
  <c r="P31" i="16"/>
  <c r="P71" i="16" s="1"/>
  <c r="P121" i="16" s="1"/>
  <c r="N46" i="3" s="1"/>
  <c r="O31" i="16"/>
  <c r="O71" i="16" s="1"/>
  <c r="N31" i="16"/>
  <c r="N71" i="16" s="1"/>
  <c r="N121" i="16" s="1"/>
  <c r="L46" i="3" s="1"/>
  <c r="M31" i="16"/>
  <c r="M71" i="16" s="1"/>
  <c r="L31" i="16"/>
  <c r="L71" i="16" s="1"/>
  <c r="L121" i="16" s="1"/>
  <c r="J46" i="3" s="1"/>
  <c r="K31" i="16"/>
  <c r="K71" i="16" s="1"/>
  <c r="J31" i="16"/>
  <c r="J71" i="16" s="1"/>
  <c r="I31" i="16"/>
  <c r="I71" i="16" s="1"/>
  <c r="H31" i="16"/>
  <c r="G31" i="16"/>
  <c r="P30" i="16"/>
  <c r="P70" i="16" s="1"/>
  <c r="O30" i="16"/>
  <c r="O70" i="16" s="1"/>
  <c r="O13" i="16" s="1"/>
  <c r="N30" i="16"/>
  <c r="N70" i="16" s="1"/>
  <c r="N13" i="16" s="1"/>
  <c r="M30" i="16"/>
  <c r="M70" i="16" s="1"/>
  <c r="M13" i="16" s="1"/>
  <c r="L30" i="16"/>
  <c r="L70" i="16" s="1"/>
  <c r="K30" i="16"/>
  <c r="K70" i="16" s="1"/>
  <c r="K13" i="16" s="1"/>
  <c r="J30" i="16"/>
  <c r="J70" i="16" s="1"/>
  <c r="H70" i="16" s="1"/>
  <c r="I30" i="16"/>
  <c r="I70" i="16" s="1"/>
  <c r="H30" i="16"/>
  <c r="G30" i="16"/>
  <c r="P29" i="16"/>
  <c r="P69" i="16" s="1"/>
  <c r="P68" i="16" s="1"/>
  <c r="O29" i="16"/>
  <c r="O69" i="16" s="1"/>
  <c r="N29" i="16"/>
  <c r="N69" i="16" s="1"/>
  <c r="N68" i="16" s="1"/>
  <c r="M29" i="16"/>
  <c r="M69" i="16" s="1"/>
  <c r="L29" i="16"/>
  <c r="L69" i="16" s="1"/>
  <c r="L68" i="16" s="1"/>
  <c r="K29" i="16"/>
  <c r="K69" i="16" s="1"/>
  <c r="J29" i="16"/>
  <c r="J69" i="16" s="1"/>
  <c r="I29" i="16"/>
  <c r="I69" i="16" s="1"/>
  <c r="H29" i="16"/>
  <c r="G29" i="16"/>
  <c r="P28" i="16"/>
  <c r="O28" i="16"/>
  <c r="N28" i="16"/>
  <c r="M28" i="16"/>
  <c r="L28" i="16"/>
  <c r="K28" i="16"/>
  <c r="J28" i="16"/>
  <c r="I28" i="16"/>
  <c r="H28" i="16"/>
  <c r="G28" i="16"/>
  <c r="P26" i="16"/>
  <c r="O26" i="16"/>
  <c r="N26" i="16"/>
  <c r="M26" i="16"/>
  <c r="L26" i="16"/>
  <c r="K26" i="16"/>
  <c r="J26" i="16"/>
  <c r="I26" i="16"/>
  <c r="H26" i="16"/>
  <c r="G26" i="16"/>
  <c r="P25" i="16"/>
  <c r="O25" i="16"/>
  <c r="N25" i="16"/>
  <c r="M25" i="16"/>
  <c r="L25" i="16"/>
  <c r="K25" i="16"/>
  <c r="J25" i="16"/>
  <c r="I25" i="16"/>
  <c r="H25" i="16"/>
  <c r="G25" i="16"/>
  <c r="P24" i="16"/>
  <c r="O24" i="16"/>
  <c r="N24" i="16"/>
  <c r="M24" i="16"/>
  <c r="L24" i="16"/>
  <c r="K24" i="16"/>
  <c r="J24" i="16"/>
  <c r="I24" i="16"/>
  <c r="H24" i="16"/>
  <c r="G24" i="16"/>
  <c r="P23" i="16"/>
  <c r="O23" i="16"/>
  <c r="N23" i="16"/>
  <c r="M23" i="16"/>
  <c r="L23" i="16"/>
  <c r="K23" i="16"/>
  <c r="J23" i="16"/>
  <c r="I23" i="16"/>
  <c r="H23" i="16"/>
  <c r="G23" i="16"/>
  <c r="P22" i="16"/>
  <c r="O22" i="16"/>
  <c r="N22" i="16"/>
  <c r="M22" i="16"/>
  <c r="L22" i="16"/>
  <c r="K22" i="16"/>
  <c r="J22" i="16"/>
  <c r="I22" i="16"/>
  <c r="H22" i="16"/>
  <c r="G22" i="16"/>
  <c r="P21" i="16"/>
  <c r="O21" i="16"/>
  <c r="N21" i="16"/>
  <c r="M21" i="16"/>
  <c r="L21" i="16"/>
  <c r="K21" i="16"/>
  <c r="J21" i="16"/>
  <c r="I21" i="16"/>
  <c r="H21" i="16"/>
  <c r="G21" i="16"/>
  <c r="P20" i="16"/>
  <c r="O20" i="16"/>
  <c r="N20" i="16"/>
  <c r="M20" i="16"/>
  <c r="L20" i="16"/>
  <c r="K20" i="16"/>
  <c r="J20" i="16"/>
  <c r="I20" i="16"/>
  <c r="H20" i="16"/>
  <c r="G20" i="16"/>
  <c r="P19" i="16"/>
  <c r="O19" i="16"/>
  <c r="N19" i="16"/>
  <c r="M19" i="16"/>
  <c r="L19" i="16"/>
  <c r="K19" i="16"/>
  <c r="J19" i="16"/>
  <c r="I19" i="16"/>
  <c r="H19" i="16"/>
  <c r="G19" i="16"/>
  <c r="P17" i="16"/>
  <c r="L17" i="16"/>
  <c r="N16" i="16"/>
  <c r="J16" i="16"/>
  <c r="P15" i="16"/>
  <c r="L15" i="16"/>
  <c r="N14" i="16"/>
  <c r="J14" i="16"/>
  <c r="P13" i="16"/>
  <c r="P120" i="16" s="1"/>
  <c r="N45" i="3" s="1"/>
  <c r="L13" i="16"/>
  <c r="L120" i="16" s="1"/>
  <c r="J45" i="3" s="1"/>
  <c r="N12" i="16"/>
  <c r="N119" i="16" s="1"/>
  <c r="L44" i="3" s="1"/>
  <c r="J12" i="16"/>
  <c r="J119" i="16" s="1"/>
  <c r="H44" i="3" s="1"/>
  <c r="L89" i="14"/>
  <c r="P204" i="13"/>
  <c r="O204" i="13"/>
  <c r="N204" i="13"/>
  <c r="M204" i="13"/>
  <c r="L204" i="13"/>
  <c r="K204" i="13"/>
  <c r="J204" i="13"/>
  <c r="I204" i="13"/>
  <c r="H204" i="13"/>
  <c r="P203" i="13"/>
  <c r="O203" i="13"/>
  <c r="N203" i="13"/>
  <c r="M203" i="13"/>
  <c r="L203" i="13"/>
  <c r="K203" i="13"/>
  <c r="J203" i="13"/>
  <c r="I203" i="13"/>
  <c r="G203" i="13" s="1"/>
  <c r="P202" i="13"/>
  <c r="O202" i="13"/>
  <c r="N202" i="13"/>
  <c r="M202" i="13"/>
  <c r="L202" i="13"/>
  <c r="K202" i="13"/>
  <c r="J202" i="13"/>
  <c r="I202" i="13"/>
  <c r="G202" i="13" s="1"/>
  <c r="P201" i="13"/>
  <c r="O201" i="13"/>
  <c r="N201" i="13"/>
  <c r="M201" i="13"/>
  <c r="L201" i="13"/>
  <c r="K201" i="13"/>
  <c r="J201" i="13"/>
  <c r="I201" i="13"/>
  <c r="G201" i="13"/>
  <c r="P200" i="13"/>
  <c r="O200" i="13"/>
  <c r="N200" i="13"/>
  <c r="M200" i="13"/>
  <c r="L200" i="13"/>
  <c r="K200" i="13"/>
  <c r="J200" i="13"/>
  <c r="H200" i="13" s="1"/>
  <c r="I200" i="13"/>
  <c r="G200" i="13" s="1"/>
  <c r="P199" i="13"/>
  <c r="O199" i="13"/>
  <c r="N199" i="13"/>
  <c r="M199" i="13"/>
  <c r="L199" i="13"/>
  <c r="K199" i="13"/>
  <c r="J199" i="13"/>
  <c r="H199" i="13" s="1"/>
  <c r="I199" i="13"/>
  <c r="P198" i="13"/>
  <c r="O198" i="13"/>
  <c r="O197" i="13" s="1"/>
  <c r="N198" i="13"/>
  <c r="M198" i="13"/>
  <c r="L198" i="13"/>
  <c r="K198" i="13"/>
  <c r="K197" i="13" s="1"/>
  <c r="J198" i="13"/>
  <c r="H198" i="13"/>
  <c r="H188" i="13"/>
  <c r="G188" i="13"/>
  <c r="Y81" i="11" s="1"/>
  <c r="R81" i="11" s="1"/>
  <c r="H187" i="13"/>
  <c r="G187" i="13"/>
  <c r="X81" i="11" s="1"/>
  <c r="Q81" i="11" s="1"/>
  <c r="H186" i="13"/>
  <c r="G186" i="13"/>
  <c r="W81" i="11" s="1"/>
  <c r="P81" i="11" s="1"/>
  <c r="H185" i="13"/>
  <c r="G185" i="13"/>
  <c r="V81" i="11" s="1"/>
  <c r="O81" i="11" s="1"/>
  <c r="H184" i="13"/>
  <c r="G184" i="13"/>
  <c r="U81" i="11" s="1"/>
  <c r="N81" i="11" s="1"/>
  <c r="H183" i="13"/>
  <c r="G183" i="13"/>
  <c r="T81" i="11" s="1"/>
  <c r="M81" i="11" s="1"/>
  <c r="H182" i="13"/>
  <c r="G182" i="13"/>
  <c r="S81" i="11" s="1"/>
  <c r="L81" i="11" s="1"/>
  <c r="P181" i="13"/>
  <c r="O181" i="13"/>
  <c r="N181" i="13"/>
  <c r="M181" i="13"/>
  <c r="L181" i="13"/>
  <c r="K181" i="13"/>
  <c r="J181" i="13"/>
  <c r="I181" i="13"/>
  <c r="H171" i="13"/>
  <c r="G171" i="13"/>
  <c r="H170" i="13"/>
  <c r="G170" i="13"/>
  <c r="H169" i="13"/>
  <c r="G169" i="13"/>
  <c r="H168" i="13"/>
  <c r="G168" i="13"/>
  <c r="H167" i="13"/>
  <c r="G167" i="13"/>
  <c r="H166" i="13"/>
  <c r="G166" i="13"/>
  <c r="H165" i="13"/>
  <c r="G165" i="13"/>
  <c r="P164" i="13"/>
  <c r="O164" i="13"/>
  <c r="N164" i="13"/>
  <c r="M164" i="13"/>
  <c r="L164" i="13"/>
  <c r="K164" i="13"/>
  <c r="J164" i="13"/>
  <c r="I164" i="13"/>
  <c r="H164" i="13"/>
  <c r="G164" i="13"/>
  <c r="H163" i="13"/>
  <c r="G163" i="13"/>
  <c r="H162" i="13"/>
  <c r="G162" i="13"/>
  <c r="H161" i="13"/>
  <c r="G161" i="13"/>
  <c r="H160" i="13"/>
  <c r="G160" i="13"/>
  <c r="H159" i="13"/>
  <c r="G159" i="13"/>
  <c r="H158" i="13"/>
  <c r="G158" i="13"/>
  <c r="H157" i="13"/>
  <c r="G157" i="13"/>
  <c r="P156" i="13"/>
  <c r="O156" i="13"/>
  <c r="N156" i="13"/>
  <c r="M156" i="13"/>
  <c r="L156" i="13"/>
  <c r="K156" i="13"/>
  <c r="J156" i="13"/>
  <c r="H156" i="13" s="1"/>
  <c r="I156" i="13"/>
  <c r="G156" i="13" s="1"/>
  <c r="P155" i="13"/>
  <c r="O155" i="13"/>
  <c r="N155" i="13"/>
  <c r="M155" i="13"/>
  <c r="L155" i="13"/>
  <c r="K155" i="13"/>
  <c r="J155" i="13"/>
  <c r="I155" i="13"/>
  <c r="H155" i="13"/>
  <c r="P154" i="13"/>
  <c r="O154" i="13"/>
  <c r="N154" i="13"/>
  <c r="M154" i="13"/>
  <c r="L154" i="13"/>
  <c r="K154" i="13"/>
  <c r="J154" i="13"/>
  <c r="H154" i="13" s="1"/>
  <c r="I154" i="13"/>
  <c r="P153" i="13"/>
  <c r="O153" i="13"/>
  <c r="N153" i="13"/>
  <c r="M153" i="13"/>
  <c r="L153" i="13"/>
  <c r="K153" i="13"/>
  <c r="J153" i="13"/>
  <c r="I153" i="13"/>
  <c r="G153" i="13" s="1"/>
  <c r="W79" i="11" s="1"/>
  <c r="P79" i="11" s="1"/>
  <c r="H153" i="13"/>
  <c r="P152" i="13"/>
  <c r="O152" i="13"/>
  <c r="N152" i="13"/>
  <c r="M152" i="13"/>
  <c r="L152" i="13"/>
  <c r="K152" i="13"/>
  <c r="J152" i="13"/>
  <c r="H152" i="13" s="1"/>
  <c r="I152" i="13"/>
  <c r="G152" i="13"/>
  <c r="V79" i="11" s="1"/>
  <c r="O79" i="11" s="1"/>
  <c r="P151" i="13"/>
  <c r="O151" i="13"/>
  <c r="N151" i="13"/>
  <c r="M151" i="13"/>
  <c r="L151" i="13"/>
  <c r="K151" i="13"/>
  <c r="J151" i="13"/>
  <c r="I151" i="13"/>
  <c r="G151" i="13" s="1"/>
  <c r="U79" i="11" s="1"/>
  <c r="N79" i="11" s="1"/>
  <c r="P150" i="13"/>
  <c r="O150" i="13"/>
  <c r="N150" i="13"/>
  <c r="M150" i="13"/>
  <c r="L150" i="13"/>
  <c r="K150" i="13"/>
  <c r="J150" i="13"/>
  <c r="I150" i="13"/>
  <c r="G150" i="13" s="1"/>
  <c r="T79" i="11" s="1"/>
  <c r="M79" i="11" s="1"/>
  <c r="P149" i="13"/>
  <c r="O149" i="13"/>
  <c r="N149" i="13"/>
  <c r="M149" i="13"/>
  <c r="L149" i="13"/>
  <c r="K149" i="13"/>
  <c r="J149" i="13"/>
  <c r="I149" i="13"/>
  <c r="H149" i="13"/>
  <c r="N148" i="13"/>
  <c r="H147" i="13"/>
  <c r="G147" i="13"/>
  <c r="H146" i="13"/>
  <c r="G146" i="13"/>
  <c r="H145" i="13"/>
  <c r="G145" i="13"/>
  <c r="H144" i="13"/>
  <c r="G144" i="13"/>
  <c r="H143" i="13"/>
  <c r="G143" i="13"/>
  <c r="H142" i="13"/>
  <c r="G142" i="13"/>
  <c r="H141" i="13"/>
  <c r="G141" i="13"/>
  <c r="P140" i="13"/>
  <c r="O140" i="13"/>
  <c r="N140" i="13"/>
  <c r="M140" i="13"/>
  <c r="L140" i="13"/>
  <c r="K140" i="13"/>
  <c r="J140" i="13"/>
  <c r="I140" i="13"/>
  <c r="H140" i="13"/>
  <c r="G140" i="13"/>
  <c r="H139" i="13"/>
  <c r="G139" i="13"/>
  <c r="H138" i="13"/>
  <c r="G138" i="13"/>
  <c r="H137" i="13"/>
  <c r="G137" i="13"/>
  <c r="H136" i="13"/>
  <c r="G136" i="13"/>
  <c r="H135" i="13"/>
  <c r="G135" i="13"/>
  <c r="H134" i="13"/>
  <c r="G134" i="13"/>
  <c r="H133" i="13"/>
  <c r="G133" i="13"/>
  <c r="G132" i="13" s="1"/>
  <c r="P132" i="13"/>
  <c r="O132" i="13"/>
  <c r="N132" i="13"/>
  <c r="M132" i="13"/>
  <c r="L132" i="13"/>
  <c r="K132" i="13"/>
  <c r="J132" i="13"/>
  <c r="I132" i="13"/>
  <c r="P131" i="13"/>
  <c r="P123" i="13" s="1"/>
  <c r="O131" i="13"/>
  <c r="N131" i="13"/>
  <c r="N123" i="13" s="1"/>
  <c r="M131" i="13"/>
  <c r="L131" i="13"/>
  <c r="L123" i="13" s="1"/>
  <c r="K131" i="13"/>
  <c r="J131" i="13"/>
  <c r="J123" i="13" s="1"/>
  <c r="H123" i="13" s="1"/>
  <c r="I131" i="13"/>
  <c r="G131" i="13" s="1"/>
  <c r="H131" i="13"/>
  <c r="P130" i="13"/>
  <c r="O130" i="13"/>
  <c r="O122" i="13" s="1"/>
  <c r="N130" i="13"/>
  <c r="M130" i="13"/>
  <c r="M122" i="13" s="1"/>
  <c r="L130" i="13"/>
  <c r="K130" i="13"/>
  <c r="K122" i="13" s="1"/>
  <c r="J130" i="13"/>
  <c r="H130" i="13" s="1"/>
  <c r="I130" i="13"/>
  <c r="G130" i="13" s="1"/>
  <c r="P129" i="13"/>
  <c r="O129" i="13"/>
  <c r="O121" i="13" s="1"/>
  <c r="N129" i="13"/>
  <c r="M129" i="13"/>
  <c r="M121" i="13" s="1"/>
  <c r="L129" i="13"/>
  <c r="K129" i="13"/>
  <c r="K121" i="13" s="1"/>
  <c r="J129" i="13"/>
  <c r="I129" i="13"/>
  <c r="G129" i="13" s="1"/>
  <c r="H129" i="13"/>
  <c r="P128" i="13"/>
  <c r="O128" i="13"/>
  <c r="N128" i="13"/>
  <c r="M128" i="13"/>
  <c r="L128" i="13"/>
  <c r="K128" i="13"/>
  <c r="J128" i="13"/>
  <c r="H128" i="13" s="1"/>
  <c r="I128" i="13"/>
  <c r="G128" i="13" s="1"/>
  <c r="P127" i="13"/>
  <c r="P119" i="13" s="1"/>
  <c r="O127" i="13"/>
  <c r="N127" i="13"/>
  <c r="N119" i="13" s="1"/>
  <c r="M127" i="13"/>
  <c r="L127" i="13"/>
  <c r="L119" i="13" s="1"/>
  <c r="K127" i="13"/>
  <c r="J127" i="13"/>
  <c r="J119" i="13" s="1"/>
  <c r="I127" i="13"/>
  <c r="G127" i="13" s="1"/>
  <c r="H127" i="13"/>
  <c r="P126" i="13"/>
  <c r="O126" i="13"/>
  <c r="O118" i="13" s="1"/>
  <c r="N126" i="13"/>
  <c r="M126" i="13"/>
  <c r="M118" i="13" s="1"/>
  <c r="L126" i="13"/>
  <c r="K126" i="13"/>
  <c r="K118" i="13" s="1"/>
  <c r="J126" i="13"/>
  <c r="H126" i="13" s="1"/>
  <c r="I126" i="13"/>
  <c r="P125" i="13"/>
  <c r="O125" i="13"/>
  <c r="N125" i="13"/>
  <c r="M125" i="13"/>
  <c r="M117" i="13" s="1"/>
  <c r="L125" i="13"/>
  <c r="K125" i="13"/>
  <c r="K124" i="13" s="1"/>
  <c r="J125" i="13"/>
  <c r="I125" i="13"/>
  <c r="I117" i="13" s="1"/>
  <c r="O123" i="13"/>
  <c r="M123" i="13"/>
  <c r="K123" i="13"/>
  <c r="I123" i="13"/>
  <c r="P122" i="13"/>
  <c r="N122" i="13"/>
  <c r="L122" i="13"/>
  <c r="J122" i="13"/>
  <c r="P121" i="13"/>
  <c r="N121" i="13"/>
  <c r="L121" i="13"/>
  <c r="J121" i="13"/>
  <c r="H121" i="13" s="1"/>
  <c r="P120" i="13"/>
  <c r="O120" i="13"/>
  <c r="N120" i="13"/>
  <c r="M120" i="13"/>
  <c r="L120" i="13"/>
  <c r="K120" i="13"/>
  <c r="J120" i="13"/>
  <c r="H120" i="13" s="1"/>
  <c r="I120" i="13"/>
  <c r="G120" i="13" s="1"/>
  <c r="V77" i="11" s="1"/>
  <c r="O77" i="11" s="1"/>
  <c r="O119" i="13"/>
  <c r="M119" i="13"/>
  <c r="K119" i="13"/>
  <c r="I119" i="13"/>
  <c r="P118" i="13"/>
  <c r="N118" i="13"/>
  <c r="L118" i="13"/>
  <c r="J118" i="13"/>
  <c r="O117" i="13"/>
  <c r="K117" i="13"/>
  <c r="H115" i="13"/>
  <c r="G115" i="13"/>
  <c r="H114" i="13"/>
  <c r="G114" i="13"/>
  <c r="H113" i="13"/>
  <c r="G113" i="13"/>
  <c r="H112" i="13"/>
  <c r="G112" i="13"/>
  <c r="H111" i="13"/>
  <c r="G111" i="13"/>
  <c r="H110" i="13"/>
  <c r="G110" i="13"/>
  <c r="H109" i="13"/>
  <c r="G109" i="13"/>
  <c r="P108" i="13"/>
  <c r="O108" i="13"/>
  <c r="N108" i="13"/>
  <c r="M108" i="13"/>
  <c r="L108" i="13"/>
  <c r="K108" i="13"/>
  <c r="J108" i="13"/>
  <c r="H108" i="13" s="1"/>
  <c r="I108" i="13"/>
  <c r="G108" i="13"/>
  <c r="H107" i="13"/>
  <c r="G107" i="13"/>
  <c r="H106" i="13"/>
  <c r="G106" i="13"/>
  <c r="H105" i="13"/>
  <c r="G105" i="13"/>
  <c r="H104" i="13"/>
  <c r="G104" i="13"/>
  <c r="H103" i="13"/>
  <c r="G103" i="13"/>
  <c r="H102" i="13"/>
  <c r="G102" i="13"/>
  <c r="H101" i="13"/>
  <c r="G101" i="13"/>
  <c r="P100" i="13"/>
  <c r="O100" i="13"/>
  <c r="N100" i="13"/>
  <c r="M100" i="13"/>
  <c r="L100" i="13"/>
  <c r="K100" i="13"/>
  <c r="J100" i="13"/>
  <c r="I100" i="13"/>
  <c r="H100" i="13"/>
  <c r="G100" i="13"/>
  <c r="P99" i="13"/>
  <c r="O99" i="13"/>
  <c r="N99" i="13"/>
  <c r="M99" i="13"/>
  <c r="L99" i="13"/>
  <c r="K99" i="13"/>
  <c r="J99" i="13"/>
  <c r="I99" i="13"/>
  <c r="G99" i="13" s="1"/>
  <c r="P98" i="13"/>
  <c r="O98" i="13"/>
  <c r="N98" i="13"/>
  <c r="M98" i="13"/>
  <c r="L98" i="13"/>
  <c r="K98" i="13"/>
  <c r="J98" i="13"/>
  <c r="H98" i="13" s="1"/>
  <c r="I98" i="13"/>
  <c r="G98" i="13" s="1"/>
  <c r="P97" i="13"/>
  <c r="O97" i="13"/>
  <c r="N97" i="13"/>
  <c r="M97" i="13"/>
  <c r="L97" i="13"/>
  <c r="K97" i="13"/>
  <c r="J97" i="13"/>
  <c r="I97" i="13"/>
  <c r="G97" i="13" s="1"/>
  <c r="H97" i="13"/>
  <c r="P96" i="13"/>
  <c r="O96" i="13"/>
  <c r="N96" i="13"/>
  <c r="M96" i="13"/>
  <c r="L96" i="13"/>
  <c r="K96" i="13"/>
  <c r="J96" i="13"/>
  <c r="H96" i="13" s="1"/>
  <c r="I96" i="13"/>
  <c r="G96" i="13" s="1"/>
  <c r="P95" i="13"/>
  <c r="O95" i="13"/>
  <c r="N95" i="13"/>
  <c r="M95" i="13"/>
  <c r="L95" i="13"/>
  <c r="K95" i="13"/>
  <c r="J95" i="13"/>
  <c r="I95" i="13"/>
  <c r="G95" i="13" s="1"/>
  <c r="H95" i="13"/>
  <c r="P94" i="13"/>
  <c r="O94" i="13"/>
  <c r="O92" i="13" s="1"/>
  <c r="N94" i="13"/>
  <c r="M94" i="13"/>
  <c r="L94" i="13"/>
  <c r="K94" i="13"/>
  <c r="J94" i="13"/>
  <c r="I94" i="13"/>
  <c r="G94" i="13" s="1"/>
  <c r="P93" i="13"/>
  <c r="O93" i="13"/>
  <c r="N93" i="13"/>
  <c r="M93" i="13"/>
  <c r="L93" i="13"/>
  <c r="K93" i="13"/>
  <c r="J93" i="13"/>
  <c r="I93" i="13"/>
  <c r="H93" i="13"/>
  <c r="H91" i="13"/>
  <c r="G91" i="13"/>
  <c r="H90" i="13"/>
  <c r="G90" i="13"/>
  <c r="H89" i="13"/>
  <c r="G89" i="13"/>
  <c r="H88" i="13"/>
  <c r="G88" i="13"/>
  <c r="H87" i="13"/>
  <c r="G87" i="13"/>
  <c r="H86" i="13"/>
  <c r="G86" i="13"/>
  <c r="H85" i="13"/>
  <c r="G85" i="13"/>
  <c r="P84" i="13"/>
  <c r="O84" i="13"/>
  <c r="N84" i="13"/>
  <c r="M84" i="13"/>
  <c r="L84" i="13"/>
  <c r="K84" i="13"/>
  <c r="J84" i="13"/>
  <c r="I84" i="13"/>
  <c r="H84" i="13"/>
  <c r="G84" i="13"/>
  <c r="H83" i="13"/>
  <c r="G83" i="13"/>
  <c r="H82" i="13"/>
  <c r="G82" i="13"/>
  <c r="H81" i="13"/>
  <c r="G81" i="13"/>
  <c r="H80" i="13"/>
  <c r="G80" i="13"/>
  <c r="H79" i="13"/>
  <c r="G79" i="13"/>
  <c r="H78" i="13"/>
  <c r="G78" i="13"/>
  <c r="H77" i="13"/>
  <c r="G77" i="13"/>
  <c r="P76" i="13"/>
  <c r="O76" i="13"/>
  <c r="N76" i="13"/>
  <c r="M76" i="13"/>
  <c r="L76" i="13"/>
  <c r="K76" i="13"/>
  <c r="J76" i="13"/>
  <c r="H76" i="13" s="1"/>
  <c r="I76" i="13"/>
  <c r="G76" i="13"/>
  <c r="P75" i="13"/>
  <c r="O75" i="13"/>
  <c r="N75" i="13"/>
  <c r="M75" i="13"/>
  <c r="L75" i="13"/>
  <c r="K75" i="13"/>
  <c r="J75" i="13"/>
  <c r="I75" i="13"/>
  <c r="G75" i="13" s="1"/>
  <c r="H75" i="13"/>
  <c r="P74" i="13"/>
  <c r="O74" i="13"/>
  <c r="N74" i="13"/>
  <c r="M74" i="13"/>
  <c r="L74" i="13"/>
  <c r="K74" i="13"/>
  <c r="J74" i="13"/>
  <c r="H74" i="13" s="1"/>
  <c r="I74" i="13"/>
  <c r="G74" i="13" s="1"/>
  <c r="P73" i="13"/>
  <c r="O73" i="13"/>
  <c r="N73" i="13"/>
  <c r="M73" i="13"/>
  <c r="L73" i="13"/>
  <c r="K73" i="13"/>
  <c r="J73" i="13"/>
  <c r="I73" i="13"/>
  <c r="G73" i="13" s="1"/>
  <c r="H73" i="13"/>
  <c r="P72" i="13"/>
  <c r="O72" i="13"/>
  <c r="N72" i="13"/>
  <c r="M72" i="13"/>
  <c r="L72" i="13"/>
  <c r="K72" i="13"/>
  <c r="J72" i="13"/>
  <c r="H72" i="13" s="1"/>
  <c r="I72" i="13"/>
  <c r="G72" i="13" s="1"/>
  <c r="P71" i="13"/>
  <c r="O71" i="13"/>
  <c r="O68" i="13" s="1"/>
  <c r="N71" i="13"/>
  <c r="M71" i="13"/>
  <c r="L71" i="13"/>
  <c r="K71" i="13"/>
  <c r="J71" i="13"/>
  <c r="I71" i="13"/>
  <c r="G71" i="13" s="1"/>
  <c r="H71" i="13"/>
  <c r="P70" i="13"/>
  <c r="O70" i="13"/>
  <c r="N70" i="13"/>
  <c r="M70" i="13"/>
  <c r="L70" i="13"/>
  <c r="K70" i="13"/>
  <c r="J70" i="13"/>
  <c r="H70" i="13" s="1"/>
  <c r="I70" i="13"/>
  <c r="P69" i="13"/>
  <c r="O69" i="13"/>
  <c r="N69" i="13"/>
  <c r="M69" i="13"/>
  <c r="L69" i="13"/>
  <c r="K69" i="13"/>
  <c r="J69" i="13"/>
  <c r="I69" i="13"/>
  <c r="H69" i="13"/>
  <c r="H67" i="13"/>
  <c r="G67" i="13"/>
  <c r="H66" i="13"/>
  <c r="G66" i="13"/>
  <c r="H65" i="13"/>
  <c r="G65" i="13"/>
  <c r="H64" i="13"/>
  <c r="G64" i="13"/>
  <c r="H63" i="13"/>
  <c r="G63" i="13"/>
  <c r="H62" i="13"/>
  <c r="G62" i="13"/>
  <c r="H61" i="13"/>
  <c r="G61" i="13"/>
  <c r="P60" i="13"/>
  <c r="O60" i="13"/>
  <c r="N60" i="13"/>
  <c r="M60" i="13"/>
  <c r="L60" i="13"/>
  <c r="K60" i="13"/>
  <c r="J60" i="13"/>
  <c r="I60" i="13"/>
  <c r="H60" i="13"/>
  <c r="G60" i="13"/>
  <c r="H59" i="13"/>
  <c r="G59" i="13"/>
  <c r="H58" i="13"/>
  <c r="G58" i="13"/>
  <c r="H57" i="13"/>
  <c r="G57" i="13"/>
  <c r="H56" i="13"/>
  <c r="G56" i="13"/>
  <c r="H55" i="13"/>
  <c r="G55" i="13"/>
  <c r="H54" i="13"/>
  <c r="G54" i="13"/>
  <c r="H53" i="13"/>
  <c r="G53" i="13"/>
  <c r="P52" i="13"/>
  <c r="O52" i="13"/>
  <c r="N52" i="13"/>
  <c r="M52" i="13"/>
  <c r="L52" i="13"/>
  <c r="K52" i="13"/>
  <c r="J52" i="13"/>
  <c r="H52" i="13" s="1"/>
  <c r="I52" i="13"/>
  <c r="G52" i="13"/>
  <c r="P51" i="13"/>
  <c r="O51" i="13"/>
  <c r="N51" i="13"/>
  <c r="M51" i="13"/>
  <c r="L51" i="13"/>
  <c r="K51" i="13"/>
  <c r="J51" i="13"/>
  <c r="I51" i="13"/>
  <c r="G51" i="13" s="1"/>
  <c r="H51" i="13"/>
  <c r="P50" i="13"/>
  <c r="O50" i="13"/>
  <c r="N50" i="13"/>
  <c r="M50" i="13"/>
  <c r="L50" i="13"/>
  <c r="K50" i="13"/>
  <c r="J50" i="13"/>
  <c r="H50" i="13" s="1"/>
  <c r="I50" i="13"/>
  <c r="G50" i="13" s="1"/>
  <c r="P49" i="13"/>
  <c r="O49" i="13"/>
  <c r="N49" i="13"/>
  <c r="M49" i="13"/>
  <c r="L49" i="13"/>
  <c r="K49" i="13"/>
  <c r="J49" i="13"/>
  <c r="I49" i="13"/>
  <c r="G49" i="13" s="1"/>
  <c r="H49" i="13"/>
  <c r="P48" i="13"/>
  <c r="O48" i="13"/>
  <c r="N48" i="13"/>
  <c r="M48" i="13"/>
  <c r="L48" i="13"/>
  <c r="K48" i="13"/>
  <c r="J48" i="13"/>
  <c r="H48" i="13" s="1"/>
  <c r="I48" i="13"/>
  <c r="G48" i="13" s="1"/>
  <c r="P47" i="13"/>
  <c r="O47" i="13"/>
  <c r="N47" i="13"/>
  <c r="M47" i="13"/>
  <c r="L47" i="13"/>
  <c r="K47" i="13"/>
  <c r="J47" i="13"/>
  <c r="I47" i="13"/>
  <c r="G47" i="13" s="1"/>
  <c r="H47" i="13"/>
  <c r="P46" i="13"/>
  <c r="O46" i="13"/>
  <c r="N46" i="13"/>
  <c r="M46" i="13"/>
  <c r="L46" i="13"/>
  <c r="K46" i="13"/>
  <c r="J46" i="13"/>
  <c r="H46" i="13" s="1"/>
  <c r="I46" i="13"/>
  <c r="G46" i="13" s="1"/>
  <c r="P45" i="13"/>
  <c r="O45" i="13"/>
  <c r="N45" i="13"/>
  <c r="M45" i="13"/>
  <c r="L45" i="13"/>
  <c r="K45" i="13"/>
  <c r="J45" i="13"/>
  <c r="I45" i="13"/>
  <c r="H45" i="13"/>
  <c r="G45" i="13"/>
  <c r="K44" i="13"/>
  <c r="P43" i="13"/>
  <c r="O43" i="13"/>
  <c r="N43" i="13"/>
  <c r="M43" i="13"/>
  <c r="L43" i="13"/>
  <c r="K43" i="13"/>
  <c r="J43" i="13"/>
  <c r="I43" i="13"/>
  <c r="G43" i="13" s="1"/>
  <c r="P42" i="13"/>
  <c r="O42" i="13"/>
  <c r="N42" i="13"/>
  <c r="M42" i="13"/>
  <c r="L42" i="13"/>
  <c r="K42" i="13"/>
  <c r="J42" i="13"/>
  <c r="H42" i="13" s="1"/>
  <c r="I42" i="13"/>
  <c r="G42" i="13" s="1"/>
  <c r="P41" i="13"/>
  <c r="O41" i="13"/>
  <c r="N41" i="13"/>
  <c r="M41" i="13"/>
  <c r="L41" i="13"/>
  <c r="K41" i="13"/>
  <c r="J41" i="13"/>
  <c r="I41" i="13"/>
  <c r="G41" i="13" s="1"/>
  <c r="H41" i="13"/>
  <c r="P40" i="13"/>
  <c r="O40" i="13"/>
  <c r="N40" i="13"/>
  <c r="M40" i="13"/>
  <c r="L40" i="13"/>
  <c r="K40" i="13"/>
  <c r="J40" i="13"/>
  <c r="H40" i="13" s="1"/>
  <c r="I40" i="13"/>
  <c r="G40" i="13" s="1"/>
  <c r="P39" i="13"/>
  <c r="O39" i="13"/>
  <c r="N39" i="13"/>
  <c r="M39" i="13"/>
  <c r="L39" i="13"/>
  <c r="K39" i="13"/>
  <c r="K36" i="13" s="1"/>
  <c r="J39" i="13"/>
  <c r="I39" i="13"/>
  <c r="G39" i="13" s="1"/>
  <c r="H39" i="13"/>
  <c r="P38" i="13"/>
  <c r="O38" i="13"/>
  <c r="N38" i="13"/>
  <c r="M38" i="13"/>
  <c r="L38" i="13"/>
  <c r="K38" i="13"/>
  <c r="J38" i="13"/>
  <c r="H38" i="13" s="1"/>
  <c r="I38" i="13"/>
  <c r="I22" i="13" s="1"/>
  <c r="P37" i="13"/>
  <c r="O37" i="13"/>
  <c r="N37" i="13"/>
  <c r="M37" i="13"/>
  <c r="L37" i="13"/>
  <c r="K37" i="13"/>
  <c r="J37" i="13"/>
  <c r="P35" i="13"/>
  <c r="O35" i="13"/>
  <c r="N35" i="13"/>
  <c r="M35" i="13"/>
  <c r="L35" i="13"/>
  <c r="K35" i="13"/>
  <c r="J35" i="13"/>
  <c r="I35" i="13"/>
  <c r="P34" i="13"/>
  <c r="P26" i="13" s="1"/>
  <c r="O34" i="13"/>
  <c r="N34" i="13"/>
  <c r="N26" i="13" s="1"/>
  <c r="M34" i="13"/>
  <c r="M26" i="13" s="1"/>
  <c r="L34" i="13"/>
  <c r="L26" i="13" s="1"/>
  <c r="K34" i="13"/>
  <c r="J34" i="13"/>
  <c r="I34" i="13"/>
  <c r="G34" i="13" s="1"/>
  <c r="P33" i="13"/>
  <c r="O33" i="13"/>
  <c r="O25" i="13" s="1"/>
  <c r="N33" i="13"/>
  <c r="N25" i="13" s="1"/>
  <c r="M33" i="13"/>
  <c r="M25" i="13" s="1"/>
  <c r="L33" i="13"/>
  <c r="L25" i="13" s="1"/>
  <c r="K33" i="13"/>
  <c r="K25" i="13" s="1"/>
  <c r="J33" i="13"/>
  <c r="J25" i="13" s="1"/>
  <c r="I33" i="13"/>
  <c r="H33" i="13"/>
  <c r="P32" i="13"/>
  <c r="P24" i="13" s="1"/>
  <c r="O32" i="13"/>
  <c r="O24" i="13" s="1"/>
  <c r="N32" i="13"/>
  <c r="N24" i="13" s="1"/>
  <c r="M32" i="13"/>
  <c r="L32" i="13"/>
  <c r="L24" i="13" s="1"/>
  <c r="K32" i="13"/>
  <c r="K24" i="13" s="1"/>
  <c r="J32" i="13"/>
  <c r="G32" i="13"/>
  <c r="P31" i="13"/>
  <c r="O31" i="13"/>
  <c r="N31" i="13"/>
  <c r="M31" i="13"/>
  <c r="M23" i="13" s="1"/>
  <c r="L31" i="13"/>
  <c r="K31" i="13"/>
  <c r="J31" i="13"/>
  <c r="I31" i="13"/>
  <c r="G31" i="13" s="1"/>
  <c r="H31" i="13"/>
  <c r="P30" i="13"/>
  <c r="O30" i="13"/>
  <c r="N30" i="13"/>
  <c r="N22" i="13" s="1"/>
  <c r="N174" i="13" s="1"/>
  <c r="M30" i="13"/>
  <c r="L30" i="13"/>
  <c r="K30" i="13"/>
  <c r="J30" i="13"/>
  <c r="H30" i="13" s="1"/>
  <c r="P29" i="13"/>
  <c r="O29" i="13"/>
  <c r="O28" i="13" s="1"/>
  <c r="N29" i="13"/>
  <c r="M29" i="13"/>
  <c r="L29" i="13"/>
  <c r="K29" i="13"/>
  <c r="K21" i="13" s="1"/>
  <c r="J29" i="13"/>
  <c r="I21" i="13"/>
  <c r="P27" i="13"/>
  <c r="O27" i="13"/>
  <c r="N27" i="13"/>
  <c r="M27" i="13"/>
  <c r="M179" i="13" s="1"/>
  <c r="L27" i="13"/>
  <c r="K27" i="13"/>
  <c r="J27" i="13"/>
  <c r="H27" i="13" s="1"/>
  <c r="O26" i="13"/>
  <c r="K26" i="13"/>
  <c r="P25" i="13"/>
  <c r="M24" i="13"/>
  <c r="M176" i="13" s="1"/>
  <c r="O23" i="13"/>
  <c r="K23" i="13"/>
  <c r="K175" i="13" s="1"/>
  <c r="P22" i="13"/>
  <c r="L22" i="13"/>
  <c r="L174" i="13" s="1"/>
  <c r="L13" i="13" s="1"/>
  <c r="L207" i="13" s="1"/>
  <c r="J35" i="3" s="1"/>
  <c r="M21" i="13"/>
  <c r="P329" i="10"/>
  <c r="N30" i="3" s="1"/>
  <c r="N329" i="10"/>
  <c r="L30" i="3" s="1"/>
  <c r="L329" i="10"/>
  <c r="J30" i="3" s="1"/>
  <c r="J329" i="10"/>
  <c r="H30" i="3" s="1"/>
  <c r="P328" i="10"/>
  <c r="N29" i="3" s="1"/>
  <c r="N328" i="10"/>
  <c r="L29" i="3" s="1"/>
  <c r="L328" i="10"/>
  <c r="J29" i="3" s="1"/>
  <c r="J328" i="10"/>
  <c r="P327" i="10"/>
  <c r="N28" i="3" s="1"/>
  <c r="N327" i="10"/>
  <c r="L28" i="3" s="1"/>
  <c r="L327" i="10"/>
  <c r="J28" i="3" s="1"/>
  <c r="J327" i="10"/>
  <c r="H28" i="3" s="1"/>
  <c r="P326" i="10"/>
  <c r="N27" i="3" s="1"/>
  <c r="N326" i="10"/>
  <c r="L27" i="3" s="1"/>
  <c r="L326" i="10"/>
  <c r="J27" i="3" s="1"/>
  <c r="J326" i="10"/>
  <c r="P325" i="10"/>
  <c r="N26" i="3" s="1"/>
  <c r="N325" i="10"/>
  <c r="L26" i="3" s="1"/>
  <c r="L325" i="10"/>
  <c r="J26" i="3" s="1"/>
  <c r="J325" i="10"/>
  <c r="H26" i="3" s="1"/>
  <c r="P324" i="10"/>
  <c r="N25" i="3" s="1"/>
  <c r="N324" i="10"/>
  <c r="L25" i="3" s="1"/>
  <c r="L324" i="10"/>
  <c r="J25" i="3" s="1"/>
  <c r="J324" i="10"/>
  <c r="P323" i="10"/>
  <c r="N323" i="10"/>
  <c r="L24" i="3" s="1"/>
  <c r="L323" i="10"/>
  <c r="J323" i="10"/>
  <c r="H24" i="3" s="1"/>
  <c r="H313" i="10"/>
  <c r="G313" i="10"/>
  <c r="Y145" i="8" s="1"/>
  <c r="H312" i="10"/>
  <c r="G312" i="10"/>
  <c r="X145" i="8" s="1"/>
  <c r="H311" i="10"/>
  <c r="G311" i="10"/>
  <c r="W145" i="8" s="1"/>
  <c r="H310" i="10"/>
  <c r="G310" i="10"/>
  <c r="V145" i="8" s="1"/>
  <c r="H309" i="10"/>
  <c r="G309" i="10"/>
  <c r="U145" i="8" s="1"/>
  <c r="H308" i="10"/>
  <c r="G308" i="10"/>
  <c r="T145" i="8" s="1"/>
  <c r="H307" i="10"/>
  <c r="G307" i="10"/>
  <c r="S145" i="8" s="1"/>
  <c r="P306" i="10"/>
  <c r="O306" i="10"/>
  <c r="N306" i="10"/>
  <c r="M306" i="10"/>
  <c r="L306" i="10"/>
  <c r="K306" i="10"/>
  <c r="J306" i="10"/>
  <c r="H306" i="10" s="1"/>
  <c r="I306" i="10"/>
  <c r="P305" i="10"/>
  <c r="P321" i="10" s="1"/>
  <c r="O305" i="10"/>
  <c r="O321" i="10" s="1"/>
  <c r="N305" i="10"/>
  <c r="N321" i="10" s="1"/>
  <c r="M305" i="10"/>
  <c r="M321" i="10" s="1"/>
  <c r="M43" i="10" s="1"/>
  <c r="G43" i="10" s="1"/>
  <c r="L305" i="10"/>
  <c r="L321" i="10" s="1"/>
  <c r="K305" i="10"/>
  <c r="K321" i="10" s="1"/>
  <c r="J305" i="10"/>
  <c r="J321" i="10" s="1"/>
  <c r="I305" i="10"/>
  <c r="I321" i="10" s="1"/>
  <c r="P304" i="10"/>
  <c r="P320" i="10" s="1"/>
  <c r="O304" i="10"/>
  <c r="O320" i="10" s="1"/>
  <c r="N304" i="10"/>
  <c r="N320" i="10" s="1"/>
  <c r="M304" i="10"/>
  <c r="M320" i="10" s="1"/>
  <c r="M42" i="10" s="1"/>
  <c r="G42" i="10" s="1"/>
  <c r="L304" i="10"/>
  <c r="L320" i="10" s="1"/>
  <c r="K304" i="10"/>
  <c r="K320" i="10" s="1"/>
  <c r="J304" i="10"/>
  <c r="J320" i="10" s="1"/>
  <c r="I304" i="10"/>
  <c r="I320" i="10" s="1"/>
  <c r="H304" i="10"/>
  <c r="P303" i="10"/>
  <c r="P319" i="10" s="1"/>
  <c r="O303" i="10"/>
  <c r="O319" i="10" s="1"/>
  <c r="N303" i="10"/>
  <c r="N319" i="10" s="1"/>
  <c r="M303" i="10"/>
  <c r="M319" i="10" s="1"/>
  <c r="M41" i="10" s="1"/>
  <c r="G41" i="10" s="1"/>
  <c r="L303" i="10"/>
  <c r="L319" i="10" s="1"/>
  <c r="K303" i="10"/>
  <c r="K319" i="10" s="1"/>
  <c r="J303" i="10"/>
  <c r="J319" i="10" s="1"/>
  <c r="H319" i="10" s="1"/>
  <c r="I303" i="10"/>
  <c r="I319" i="10" s="1"/>
  <c r="P302" i="10"/>
  <c r="P318" i="10" s="1"/>
  <c r="O302" i="10"/>
  <c r="O318" i="10" s="1"/>
  <c r="N302" i="10"/>
  <c r="N318" i="10" s="1"/>
  <c r="M302" i="10"/>
  <c r="M318" i="10" s="1"/>
  <c r="M40" i="10" s="1"/>
  <c r="G40" i="10" s="1"/>
  <c r="L302" i="10"/>
  <c r="L318" i="10" s="1"/>
  <c r="K302" i="10"/>
  <c r="K318" i="10" s="1"/>
  <c r="J302" i="10"/>
  <c r="J318" i="10" s="1"/>
  <c r="I302" i="10"/>
  <c r="I318" i="10" s="1"/>
  <c r="P301" i="10"/>
  <c r="P317" i="10" s="1"/>
  <c r="O301" i="10"/>
  <c r="O317" i="10" s="1"/>
  <c r="N301" i="10"/>
  <c r="N317" i="10" s="1"/>
  <c r="M301" i="10"/>
  <c r="M317" i="10" s="1"/>
  <c r="M39" i="10" s="1"/>
  <c r="G39" i="10" s="1"/>
  <c r="L301" i="10"/>
  <c r="L317" i="10" s="1"/>
  <c r="K301" i="10"/>
  <c r="K317" i="10" s="1"/>
  <c r="J301" i="10"/>
  <c r="J317" i="10" s="1"/>
  <c r="I301" i="10"/>
  <c r="I317" i="10" s="1"/>
  <c r="P300" i="10"/>
  <c r="P316" i="10" s="1"/>
  <c r="O300" i="10"/>
  <c r="O316" i="10" s="1"/>
  <c r="O38" i="10" s="1"/>
  <c r="N300" i="10"/>
  <c r="N316" i="10" s="1"/>
  <c r="M300" i="10"/>
  <c r="M316" i="10" s="1"/>
  <c r="M38" i="10" s="1"/>
  <c r="L300" i="10"/>
  <c r="L316" i="10" s="1"/>
  <c r="K300" i="10"/>
  <c r="K316" i="10" s="1"/>
  <c r="K38" i="10" s="1"/>
  <c r="J300" i="10"/>
  <c r="J316" i="10" s="1"/>
  <c r="I300" i="10"/>
  <c r="I316" i="10" s="1"/>
  <c r="G316" i="10" s="1"/>
  <c r="H300" i="10"/>
  <c r="P299" i="10"/>
  <c r="P315" i="10" s="1"/>
  <c r="O299" i="10"/>
  <c r="O315" i="10" s="1"/>
  <c r="N299" i="10"/>
  <c r="N315" i="10" s="1"/>
  <c r="M299" i="10"/>
  <c r="M315" i="10" s="1"/>
  <c r="L299" i="10"/>
  <c r="L315" i="10" s="1"/>
  <c r="K299" i="10"/>
  <c r="K315" i="10" s="1"/>
  <c r="J299" i="10"/>
  <c r="J315" i="10" s="1"/>
  <c r="I299" i="10"/>
  <c r="I315" i="10" s="1"/>
  <c r="O295" i="10"/>
  <c r="O294" i="10"/>
  <c r="K294" i="10"/>
  <c r="O291" i="10"/>
  <c r="I290" i="10"/>
  <c r="P289" i="10"/>
  <c r="N289" i="10" s="1"/>
  <c r="L289" i="10" s="1"/>
  <c r="J289" i="10" s="1"/>
  <c r="H289" i="10" s="1"/>
  <c r="O289" i="10"/>
  <c r="M289" i="10" s="1"/>
  <c r="K289" i="10" s="1"/>
  <c r="I289" i="10" s="1"/>
  <c r="G289" i="10" s="1"/>
  <c r="G280" i="10"/>
  <c r="Y142" i="8" s="1"/>
  <c r="G279" i="10"/>
  <c r="X142" i="8" s="1"/>
  <c r="G278" i="10"/>
  <c r="W142" i="8" s="1"/>
  <c r="G277" i="10"/>
  <c r="V142" i="8" s="1"/>
  <c r="G276" i="10"/>
  <c r="U142" i="8" s="1"/>
  <c r="H275" i="10"/>
  <c r="G275" i="10"/>
  <c r="T142" i="8" s="1"/>
  <c r="H274" i="10"/>
  <c r="G274" i="10"/>
  <c r="P273" i="10"/>
  <c r="O273" i="10"/>
  <c r="N273" i="10"/>
  <c r="M273" i="10"/>
  <c r="L273" i="10"/>
  <c r="K273" i="10"/>
  <c r="J273" i="10"/>
  <c r="I273" i="10"/>
  <c r="H273" i="10"/>
  <c r="G273" i="10"/>
  <c r="P296" i="10"/>
  <c r="O296" i="10"/>
  <c r="N296" i="10"/>
  <c r="M296" i="10"/>
  <c r="L296" i="10"/>
  <c r="K296" i="10"/>
  <c r="J296" i="10"/>
  <c r="H296" i="10" s="1"/>
  <c r="I296" i="10"/>
  <c r="G296" i="10" s="1"/>
  <c r="P295" i="10"/>
  <c r="N295" i="10"/>
  <c r="M295" i="10"/>
  <c r="L295" i="10"/>
  <c r="K295" i="10"/>
  <c r="J295" i="10"/>
  <c r="G271" i="10"/>
  <c r="P294" i="10"/>
  <c r="N294" i="10"/>
  <c r="M294" i="10"/>
  <c r="L294" i="10"/>
  <c r="J294" i="10"/>
  <c r="I294" i="10"/>
  <c r="G270" i="10"/>
  <c r="P293" i="10"/>
  <c r="O293" i="10"/>
  <c r="N293" i="10"/>
  <c r="L293" i="10"/>
  <c r="K293" i="10"/>
  <c r="J293" i="10"/>
  <c r="O292" i="10"/>
  <c r="M292" i="10"/>
  <c r="K292" i="10"/>
  <c r="I292" i="10"/>
  <c r="P291" i="10"/>
  <c r="N291" i="10"/>
  <c r="M291" i="10"/>
  <c r="L291" i="10"/>
  <c r="K291" i="10"/>
  <c r="J291" i="10"/>
  <c r="I291" i="10"/>
  <c r="H267" i="10"/>
  <c r="G267" i="10"/>
  <c r="P290" i="10"/>
  <c r="O290" i="10"/>
  <c r="N290" i="10"/>
  <c r="M290" i="10"/>
  <c r="L290" i="10"/>
  <c r="K290" i="10"/>
  <c r="J290" i="10"/>
  <c r="H290" i="10" s="1"/>
  <c r="H266" i="10"/>
  <c r="G266" i="10"/>
  <c r="O265" i="10"/>
  <c r="P256" i="10"/>
  <c r="N256" i="10"/>
  <c r="J256" i="10"/>
  <c r="H255" i="10"/>
  <c r="G255" i="10"/>
  <c r="H254" i="10"/>
  <c r="G254" i="10"/>
  <c r="H253" i="10"/>
  <c r="G253" i="10"/>
  <c r="H252" i="10"/>
  <c r="H251" i="10"/>
  <c r="H250" i="10"/>
  <c r="G250" i="10"/>
  <c r="H249" i="10"/>
  <c r="G249" i="10"/>
  <c r="P248" i="10"/>
  <c r="O248" i="10"/>
  <c r="N248" i="10"/>
  <c r="M248" i="10"/>
  <c r="L248" i="10"/>
  <c r="K248" i="10"/>
  <c r="J248" i="10"/>
  <c r="H248" i="10" s="1"/>
  <c r="I248" i="10"/>
  <c r="P247" i="10"/>
  <c r="O247" i="10"/>
  <c r="O263" i="10" s="1"/>
  <c r="N247" i="10"/>
  <c r="M247" i="10"/>
  <c r="M263" i="10" s="1"/>
  <c r="L247" i="10"/>
  <c r="L263" i="10" s="1"/>
  <c r="H263" i="10" s="1"/>
  <c r="K247" i="10"/>
  <c r="K263" i="10" s="1"/>
  <c r="J247" i="10"/>
  <c r="I247" i="10"/>
  <c r="I263" i="10" s="1"/>
  <c r="G263" i="10" s="1"/>
  <c r="H247" i="10"/>
  <c r="P246" i="10"/>
  <c r="O246" i="10"/>
  <c r="O262" i="10" s="1"/>
  <c r="N246" i="10"/>
  <c r="M246" i="10"/>
  <c r="M262" i="10" s="1"/>
  <c r="L246" i="10"/>
  <c r="L262" i="10" s="1"/>
  <c r="H262" i="10" s="1"/>
  <c r="K246" i="10"/>
  <c r="K262" i="10" s="1"/>
  <c r="J246" i="10"/>
  <c r="H246" i="10" s="1"/>
  <c r="I246" i="10"/>
  <c r="I262" i="10" s="1"/>
  <c r="P245" i="10"/>
  <c r="O245" i="10"/>
  <c r="O261" i="10" s="1"/>
  <c r="N245" i="10"/>
  <c r="M245" i="10"/>
  <c r="M261" i="10" s="1"/>
  <c r="L245" i="10"/>
  <c r="L261" i="10" s="1"/>
  <c r="H261" i="10" s="1"/>
  <c r="K245" i="10"/>
  <c r="K261" i="10" s="1"/>
  <c r="J245" i="10"/>
  <c r="H245" i="10" s="1"/>
  <c r="I245" i="10"/>
  <c r="I261" i="10" s="1"/>
  <c r="P244" i="10"/>
  <c r="O244" i="10"/>
  <c r="O260" i="10" s="1"/>
  <c r="N244" i="10"/>
  <c r="M244" i="10"/>
  <c r="M260" i="10" s="1"/>
  <c r="L244" i="10"/>
  <c r="L260" i="10" s="1"/>
  <c r="H260" i="10" s="1"/>
  <c r="K244" i="10"/>
  <c r="K260" i="10" s="1"/>
  <c r="J244" i="10"/>
  <c r="I244" i="10"/>
  <c r="I260" i="10" s="1"/>
  <c r="P243" i="10"/>
  <c r="O243" i="10"/>
  <c r="O259" i="10" s="1"/>
  <c r="N243" i="10"/>
  <c r="M243" i="10"/>
  <c r="M259" i="10" s="1"/>
  <c r="L243" i="10"/>
  <c r="L259" i="10" s="1"/>
  <c r="H259" i="10" s="1"/>
  <c r="K243" i="10"/>
  <c r="K259" i="10" s="1"/>
  <c r="J243" i="10"/>
  <c r="I243" i="10"/>
  <c r="I259" i="10" s="1"/>
  <c r="H243" i="10"/>
  <c r="P242" i="10"/>
  <c r="O242" i="10"/>
  <c r="O258" i="10" s="1"/>
  <c r="N242" i="10"/>
  <c r="M242" i="10"/>
  <c r="M258" i="10" s="1"/>
  <c r="L242" i="10"/>
  <c r="L258" i="10" s="1"/>
  <c r="H258" i="10" s="1"/>
  <c r="K242" i="10"/>
  <c r="K258" i="10" s="1"/>
  <c r="J242" i="10"/>
  <c r="H242" i="10" s="1"/>
  <c r="I242" i="10"/>
  <c r="I258" i="10" s="1"/>
  <c r="P241" i="10"/>
  <c r="O241" i="10"/>
  <c r="O257" i="10" s="1"/>
  <c r="N241" i="10"/>
  <c r="M241" i="10"/>
  <c r="M257" i="10" s="1"/>
  <c r="L241" i="10"/>
  <c r="L257" i="10" s="1"/>
  <c r="K241" i="10"/>
  <c r="K257" i="10" s="1"/>
  <c r="J241" i="10"/>
  <c r="H241" i="10" s="1"/>
  <c r="I241" i="10"/>
  <c r="I257" i="10" s="1"/>
  <c r="H230" i="10"/>
  <c r="G230" i="10"/>
  <c r="Y138" i="8" s="1"/>
  <c r="H229" i="10"/>
  <c r="G229" i="10"/>
  <c r="X138" i="8" s="1"/>
  <c r="H228" i="10"/>
  <c r="G228" i="10"/>
  <c r="W138" i="8" s="1"/>
  <c r="H227" i="10"/>
  <c r="G227" i="10"/>
  <c r="V138" i="8" s="1"/>
  <c r="H226" i="10"/>
  <c r="G226" i="10"/>
  <c r="H225" i="10"/>
  <c r="G225" i="10"/>
  <c r="T138" i="8" s="1"/>
  <c r="M138" i="8" s="1"/>
  <c r="H224" i="10"/>
  <c r="G224" i="10"/>
  <c r="S138" i="8" s="1"/>
  <c r="L138" i="8" s="1"/>
  <c r="P223" i="10"/>
  <c r="O223" i="10"/>
  <c r="N223" i="10"/>
  <c r="M223" i="10"/>
  <c r="L223" i="10"/>
  <c r="K223" i="10"/>
  <c r="J223" i="10"/>
  <c r="H223" i="10" s="1"/>
  <c r="I223" i="10"/>
  <c r="G223" i="10" s="1"/>
  <c r="O238" i="10"/>
  <c r="O27" i="10" s="1"/>
  <c r="N238" i="10"/>
  <c r="M238" i="10"/>
  <c r="M27" i="10" s="1"/>
  <c r="L238" i="10"/>
  <c r="K238" i="10"/>
  <c r="K27" i="10" s="1"/>
  <c r="J238" i="10"/>
  <c r="O237" i="10"/>
  <c r="O26" i="10" s="1"/>
  <c r="N237" i="10"/>
  <c r="M237" i="10"/>
  <c r="M26" i="10" s="1"/>
  <c r="K237" i="10"/>
  <c r="K26" i="10" s="1"/>
  <c r="P236" i="10"/>
  <c r="O236" i="10"/>
  <c r="O25" i="10" s="1"/>
  <c r="M236" i="10"/>
  <c r="M25" i="10" s="1"/>
  <c r="L236" i="10"/>
  <c r="K236" i="10"/>
  <c r="K25" i="10" s="1"/>
  <c r="J236" i="10"/>
  <c r="P235" i="10"/>
  <c r="O235" i="10"/>
  <c r="O24" i="10" s="1"/>
  <c r="N235" i="10"/>
  <c r="M235" i="10"/>
  <c r="M24" i="10" s="1"/>
  <c r="L235" i="10"/>
  <c r="K235" i="10"/>
  <c r="K24" i="10" s="1"/>
  <c r="O234" i="10"/>
  <c r="O23" i="10" s="1"/>
  <c r="N234" i="10"/>
  <c r="M234" i="10"/>
  <c r="M23" i="10" s="1"/>
  <c r="L234" i="10"/>
  <c r="K234" i="10"/>
  <c r="K23" i="10" s="1"/>
  <c r="J234" i="10"/>
  <c r="O233" i="10"/>
  <c r="O22" i="10" s="1"/>
  <c r="N233" i="10"/>
  <c r="M233" i="10"/>
  <c r="M22" i="10" s="1"/>
  <c r="K233" i="10"/>
  <c r="K22" i="10" s="1"/>
  <c r="M232" i="10"/>
  <c r="M21" i="10" s="1"/>
  <c r="P238" i="10"/>
  <c r="P237" i="10"/>
  <c r="L237" i="10"/>
  <c r="N236" i="10"/>
  <c r="P234" i="10"/>
  <c r="P233" i="10"/>
  <c r="L233" i="10"/>
  <c r="P232" i="10"/>
  <c r="L232" i="10"/>
  <c r="J232" i="10"/>
  <c r="J211" i="10"/>
  <c r="J207" i="10"/>
  <c r="H205" i="10"/>
  <c r="G205" i="10"/>
  <c r="Y136" i="8" s="1"/>
  <c r="H204" i="10"/>
  <c r="G204" i="10"/>
  <c r="X136" i="8" s="1"/>
  <c r="H203" i="10"/>
  <c r="G203" i="10"/>
  <c r="W136" i="8" s="1"/>
  <c r="H202" i="10"/>
  <c r="G202" i="10"/>
  <c r="V136" i="8" s="1"/>
  <c r="H201" i="10"/>
  <c r="G201" i="10"/>
  <c r="U136" i="8" s="1"/>
  <c r="H200" i="10"/>
  <c r="G200" i="10"/>
  <c r="T136" i="8" s="1"/>
  <c r="M136" i="8" s="1"/>
  <c r="H199" i="10"/>
  <c r="G199" i="10"/>
  <c r="S136" i="8" s="1"/>
  <c r="P198" i="10"/>
  <c r="O198" i="10"/>
  <c r="N198" i="10"/>
  <c r="M198" i="10"/>
  <c r="L198" i="10"/>
  <c r="K198" i="10"/>
  <c r="J198" i="10"/>
  <c r="H198" i="10" s="1"/>
  <c r="I198" i="10"/>
  <c r="G198" i="10" s="1"/>
  <c r="H197" i="10"/>
  <c r="G197" i="10"/>
  <c r="Y135" i="8" s="1"/>
  <c r="R135" i="8" s="1"/>
  <c r="H196" i="10"/>
  <c r="G196" i="10"/>
  <c r="X135" i="8" s="1"/>
  <c r="Q135" i="8" s="1"/>
  <c r="H195" i="10"/>
  <c r="G195" i="10"/>
  <c r="W135" i="8" s="1"/>
  <c r="P135" i="8" s="1"/>
  <c r="H194" i="10"/>
  <c r="G194" i="10"/>
  <c r="V135" i="8" s="1"/>
  <c r="O135" i="8" s="1"/>
  <c r="H193" i="10"/>
  <c r="G193" i="10"/>
  <c r="U135" i="8" s="1"/>
  <c r="N135" i="8" s="1"/>
  <c r="H192" i="10"/>
  <c r="G192" i="10"/>
  <c r="T135" i="8" s="1"/>
  <c r="M135" i="8" s="1"/>
  <c r="H191" i="10"/>
  <c r="S135" i="8"/>
  <c r="L135" i="8" s="1"/>
  <c r="P190" i="10"/>
  <c r="O190" i="10"/>
  <c r="N190" i="10"/>
  <c r="M190" i="10"/>
  <c r="L190" i="10"/>
  <c r="K190" i="10"/>
  <c r="J190" i="10"/>
  <c r="I190" i="10"/>
  <c r="H190" i="10"/>
  <c r="H189" i="10"/>
  <c r="G189" i="10"/>
  <c r="Y134" i="8" s="1"/>
  <c r="R134" i="8" s="1"/>
  <c r="H188" i="10"/>
  <c r="G188" i="10"/>
  <c r="X134" i="8" s="1"/>
  <c r="Q134" i="8" s="1"/>
  <c r="H187" i="10"/>
  <c r="G187" i="10"/>
  <c r="W134" i="8" s="1"/>
  <c r="P134" i="8" s="1"/>
  <c r="H186" i="10"/>
  <c r="G186" i="10"/>
  <c r="V134" i="8" s="1"/>
  <c r="O134" i="8" s="1"/>
  <c r="H185" i="10"/>
  <c r="G185" i="10"/>
  <c r="U134" i="8" s="1"/>
  <c r="N134" i="8" s="1"/>
  <c r="H184" i="10"/>
  <c r="G184" i="10"/>
  <c r="T134" i="8" s="1"/>
  <c r="M134" i="8" s="1"/>
  <c r="H183" i="10"/>
  <c r="G183" i="10"/>
  <c r="S134" i="8" s="1"/>
  <c r="L134" i="8" s="1"/>
  <c r="P182" i="10"/>
  <c r="O182" i="10"/>
  <c r="N182" i="10"/>
  <c r="M182" i="10"/>
  <c r="L182" i="10"/>
  <c r="K182" i="10"/>
  <c r="J182" i="10"/>
  <c r="H182" i="10" s="1"/>
  <c r="I182" i="10"/>
  <c r="H181" i="10"/>
  <c r="G181" i="10"/>
  <c r="Y133" i="8" s="1"/>
  <c r="R133" i="8" s="1"/>
  <c r="H180" i="10"/>
  <c r="G180" i="10"/>
  <c r="X133" i="8" s="1"/>
  <c r="Q133" i="8" s="1"/>
  <c r="H179" i="10"/>
  <c r="G179" i="10"/>
  <c r="W133" i="8" s="1"/>
  <c r="P133" i="8" s="1"/>
  <c r="H178" i="10"/>
  <c r="G178" i="10"/>
  <c r="V133" i="8" s="1"/>
  <c r="O133" i="8" s="1"/>
  <c r="H177" i="10"/>
  <c r="G177" i="10"/>
  <c r="U133" i="8" s="1"/>
  <c r="N133" i="8" s="1"/>
  <c r="H176" i="10"/>
  <c r="G176" i="10"/>
  <c r="T133" i="8" s="1"/>
  <c r="M133" i="8" s="1"/>
  <c r="H175" i="10"/>
  <c r="G175" i="10"/>
  <c r="S133" i="8" s="1"/>
  <c r="L133" i="8" s="1"/>
  <c r="P174" i="10"/>
  <c r="O174" i="10"/>
  <c r="N174" i="10"/>
  <c r="M174" i="10"/>
  <c r="L174" i="10"/>
  <c r="K174" i="10"/>
  <c r="J174" i="10"/>
  <c r="H174" i="10" s="1"/>
  <c r="I174" i="10"/>
  <c r="G174" i="10" s="1"/>
  <c r="H173" i="10"/>
  <c r="G173" i="10"/>
  <c r="H172" i="10"/>
  <c r="G172" i="10"/>
  <c r="H171" i="10"/>
  <c r="G171" i="10"/>
  <c r="H170" i="10"/>
  <c r="G170" i="10"/>
  <c r="H169" i="10"/>
  <c r="G169" i="10"/>
  <c r="H168" i="10"/>
  <c r="G168" i="10"/>
  <c r="H167" i="10"/>
  <c r="G167" i="10"/>
  <c r="P166" i="10"/>
  <c r="O166" i="10"/>
  <c r="N166" i="10"/>
  <c r="M166" i="10"/>
  <c r="L166" i="10"/>
  <c r="K166" i="10"/>
  <c r="J166" i="10"/>
  <c r="I166" i="10"/>
  <c r="G166" i="10" s="1"/>
  <c r="H166" i="10"/>
  <c r="H165" i="10"/>
  <c r="G165" i="10"/>
  <c r="Y132" i="8" s="1"/>
  <c r="R132" i="8" s="1"/>
  <c r="H164" i="10"/>
  <c r="G164" i="10"/>
  <c r="X132" i="8" s="1"/>
  <c r="Q132" i="8" s="1"/>
  <c r="H163" i="10"/>
  <c r="G163" i="10"/>
  <c r="W132" i="8" s="1"/>
  <c r="P132" i="8" s="1"/>
  <c r="H162" i="10"/>
  <c r="G162" i="10"/>
  <c r="V132" i="8" s="1"/>
  <c r="O132" i="8" s="1"/>
  <c r="H161" i="10"/>
  <c r="G161" i="10"/>
  <c r="U132" i="8" s="1"/>
  <c r="N132" i="8" s="1"/>
  <c r="H160" i="10"/>
  <c r="G160" i="10"/>
  <c r="T132" i="8" s="1"/>
  <c r="M132" i="8" s="1"/>
  <c r="H159" i="10"/>
  <c r="G159" i="10"/>
  <c r="S132" i="8" s="1"/>
  <c r="L132" i="8" s="1"/>
  <c r="P158" i="10"/>
  <c r="O158" i="10"/>
  <c r="N158" i="10"/>
  <c r="M158" i="10"/>
  <c r="L158" i="10"/>
  <c r="K158" i="10"/>
  <c r="J158" i="10"/>
  <c r="I158" i="10"/>
  <c r="H158" i="10"/>
  <c r="H149" i="10"/>
  <c r="G149" i="10"/>
  <c r="Y130" i="8" s="1"/>
  <c r="R130" i="8" s="1"/>
  <c r="H148" i="10"/>
  <c r="G148" i="10"/>
  <c r="X130" i="8" s="1"/>
  <c r="Q130" i="8" s="1"/>
  <c r="H147" i="10"/>
  <c r="G147" i="10"/>
  <c r="W130" i="8" s="1"/>
  <c r="P130" i="8" s="1"/>
  <c r="H146" i="10"/>
  <c r="G146" i="10"/>
  <c r="V130" i="8" s="1"/>
  <c r="O130" i="8" s="1"/>
  <c r="H145" i="10"/>
  <c r="G145" i="10"/>
  <c r="U130" i="8" s="1"/>
  <c r="N130" i="8" s="1"/>
  <c r="H144" i="10"/>
  <c r="G144" i="10"/>
  <c r="T130" i="8" s="1"/>
  <c r="M130" i="8" s="1"/>
  <c r="H143" i="10"/>
  <c r="G143" i="10"/>
  <c r="S130" i="8" s="1"/>
  <c r="L130" i="8" s="1"/>
  <c r="P142" i="10"/>
  <c r="O142" i="10"/>
  <c r="N142" i="10"/>
  <c r="M142" i="10"/>
  <c r="L142" i="10"/>
  <c r="K142" i="10"/>
  <c r="J142" i="10"/>
  <c r="H142" i="10" s="1"/>
  <c r="I142" i="10"/>
  <c r="H141" i="10"/>
  <c r="G141" i="10"/>
  <c r="Y129" i="8" s="1"/>
  <c r="R129" i="8" s="1"/>
  <c r="H140" i="10"/>
  <c r="G140" i="10"/>
  <c r="X129" i="8" s="1"/>
  <c r="Q129" i="8" s="1"/>
  <c r="H139" i="10"/>
  <c r="G139" i="10"/>
  <c r="W129" i="8" s="1"/>
  <c r="P129" i="8" s="1"/>
  <c r="H138" i="10"/>
  <c r="G138" i="10"/>
  <c r="V129" i="8" s="1"/>
  <c r="O129" i="8" s="1"/>
  <c r="H137" i="10"/>
  <c r="G137" i="10"/>
  <c r="U129" i="8" s="1"/>
  <c r="N129" i="8" s="1"/>
  <c r="H136" i="10"/>
  <c r="G136" i="10"/>
  <c r="T129" i="8" s="1"/>
  <c r="M129" i="8" s="1"/>
  <c r="H135" i="10"/>
  <c r="G135" i="10"/>
  <c r="S129" i="8" s="1"/>
  <c r="L129" i="8" s="1"/>
  <c r="P134" i="10"/>
  <c r="O134" i="10"/>
  <c r="N134" i="10"/>
  <c r="M134" i="10"/>
  <c r="L134" i="10"/>
  <c r="K134" i="10"/>
  <c r="J134" i="10"/>
  <c r="H134" i="10" s="1"/>
  <c r="I134" i="10"/>
  <c r="G134" i="10" s="1"/>
  <c r="H133" i="10"/>
  <c r="G133" i="10"/>
  <c r="Y128" i="8" s="1"/>
  <c r="H132" i="10"/>
  <c r="G132" i="10"/>
  <c r="X128" i="8" s="1"/>
  <c r="H131" i="10"/>
  <c r="G131" i="10"/>
  <c r="W128" i="8" s="1"/>
  <c r="H130" i="10"/>
  <c r="G130" i="10"/>
  <c r="V128" i="8" s="1"/>
  <c r="H129" i="10"/>
  <c r="G129" i="10"/>
  <c r="U128" i="8" s="1"/>
  <c r="H128" i="10"/>
  <c r="G128" i="10"/>
  <c r="T128" i="8" s="1"/>
  <c r="H127" i="10"/>
  <c r="G127" i="10"/>
  <c r="S128" i="8" s="1"/>
  <c r="L128" i="8" s="1"/>
  <c r="P126" i="10"/>
  <c r="O126" i="10"/>
  <c r="N126" i="10"/>
  <c r="M126" i="10"/>
  <c r="L126" i="10"/>
  <c r="K126" i="10"/>
  <c r="J126" i="10"/>
  <c r="I126" i="10"/>
  <c r="G126" i="10" s="1"/>
  <c r="H126" i="10"/>
  <c r="H117" i="10"/>
  <c r="G117" i="10"/>
  <c r="Y126" i="8" s="1"/>
  <c r="H116" i="10"/>
  <c r="G116" i="10"/>
  <c r="X126" i="8" s="1"/>
  <c r="H115" i="10"/>
  <c r="G115" i="10"/>
  <c r="W126" i="8" s="1"/>
  <c r="H114" i="10"/>
  <c r="G114" i="10"/>
  <c r="V126" i="8" s="1"/>
  <c r="H113" i="10"/>
  <c r="G113" i="10"/>
  <c r="U126" i="8" s="1"/>
  <c r="H112" i="10"/>
  <c r="G112" i="10"/>
  <c r="H111" i="10"/>
  <c r="G111" i="10"/>
  <c r="P110" i="10"/>
  <c r="O110" i="10"/>
  <c r="N110" i="10"/>
  <c r="M110" i="10"/>
  <c r="L110" i="10"/>
  <c r="K110" i="10"/>
  <c r="J110" i="10"/>
  <c r="I110" i="10"/>
  <c r="H110" i="10"/>
  <c r="H109" i="10"/>
  <c r="G109" i="10"/>
  <c r="H108" i="10"/>
  <c r="G108" i="10"/>
  <c r="H107" i="10"/>
  <c r="G107" i="10"/>
  <c r="H106" i="10"/>
  <c r="G106" i="10"/>
  <c r="H105" i="10"/>
  <c r="G105" i="10"/>
  <c r="H104" i="10"/>
  <c r="H103" i="10"/>
  <c r="G103" i="10"/>
  <c r="P102" i="10"/>
  <c r="O102" i="10"/>
  <c r="N102" i="10"/>
  <c r="M102" i="10"/>
  <c r="L102" i="10"/>
  <c r="K102" i="10"/>
  <c r="J102" i="10"/>
  <c r="H102" i="10" s="1"/>
  <c r="I102" i="10"/>
  <c r="G102" i="10" s="1"/>
  <c r="P213" i="10"/>
  <c r="O213" i="10"/>
  <c r="N213" i="10"/>
  <c r="M213" i="10"/>
  <c r="L213" i="10"/>
  <c r="K213" i="10"/>
  <c r="J213" i="10"/>
  <c r="I213" i="10"/>
  <c r="H101" i="10"/>
  <c r="G101" i="10"/>
  <c r="P212" i="10"/>
  <c r="O212" i="10"/>
  <c r="N212" i="10"/>
  <c r="M212" i="10"/>
  <c r="L212" i="10"/>
  <c r="K212" i="10"/>
  <c r="J212" i="10"/>
  <c r="I212" i="10"/>
  <c r="H100" i="10"/>
  <c r="G100" i="10"/>
  <c r="P211" i="10"/>
  <c r="O211" i="10"/>
  <c r="N211" i="10"/>
  <c r="M211" i="10"/>
  <c r="L211" i="10"/>
  <c r="K211" i="10"/>
  <c r="I211" i="10"/>
  <c r="H99" i="10"/>
  <c r="G99" i="10"/>
  <c r="P210" i="10"/>
  <c r="O210" i="10"/>
  <c r="N210" i="10"/>
  <c r="M210" i="10"/>
  <c r="L210" i="10"/>
  <c r="K210" i="10"/>
  <c r="J210" i="10"/>
  <c r="I210" i="10"/>
  <c r="H98" i="10"/>
  <c r="P209" i="10"/>
  <c r="O209" i="10"/>
  <c r="N209" i="10"/>
  <c r="M209" i="10"/>
  <c r="L209" i="10"/>
  <c r="K209" i="10"/>
  <c r="J209" i="10"/>
  <c r="I209" i="10"/>
  <c r="H97" i="10"/>
  <c r="G97" i="10"/>
  <c r="P208" i="10"/>
  <c r="O208" i="10"/>
  <c r="N208" i="10"/>
  <c r="M208" i="10"/>
  <c r="L208" i="10"/>
  <c r="K208" i="10"/>
  <c r="J208" i="10"/>
  <c r="I208" i="10"/>
  <c r="H96" i="10"/>
  <c r="P207" i="10"/>
  <c r="O207" i="10"/>
  <c r="N207" i="10"/>
  <c r="M207" i="10"/>
  <c r="L207" i="10"/>
  <c r="K207" i="10"/>
  <c r="H95" i="10"/>
  <c r="G95" i="10"/>
  <c r="P94" i="10"/>
  <c r="O94" i="10"/>
  <c r="N94" i="10"/>
  <c r="L94" i="10"/>
  <c r="K94" i="10"/>
  <c r="J94" i="10"/>
  <c r="I94" i="10"/>
  <c r="P92" i="10"/>
  <c r="N92" i="10"/>
  <c r="L92" i="10"/>
  <c r="K92" i="10"/>
  <c r="J92" i="10"/>
  <c r="H92" i="10"/>
  <c r="P91" i="10"/>
  <c r="N91" i="10"/>
  <c r="L91" i="10"/>
  <c r="J91" i="10"/>
  <c r="H91" i="10" s="1"/>
  <c r="P90" i="10"/>
  <c r="N90" i="10"/>
  <c r="L90" i="10"/>
  <c r="J90" i="10"/>
  <c r="H90" i="10" s="1"/>
  <c r="P89" i="10"/>
  <c r="N89" i="10"/>
  <c r="L89" i="10"/>
  <c r="J89" i="10"/>
  <c r="P88" i="10"/>
  <c r="N88" i="10"/>
  <c r="L88" i="10"/>
  <c r="J88" i="10"/>
  <c r="P87" i="10"/>
  <c r="N87" i="10"/>
  <c r="L87" i="10"/>
  <c r="J87" i="10"/>
  <c r="H87" i="10" s="1"/>
  <c r="P86" i="10"/>
  <c r="N86" i="10"/>
  <c r="L86" i="10"/>
  <c r="J86" i="10"/>
  <c r="H86" i="10" s="1"/>
  <c r="H85" i="10"/>
  <c r="H84" i="10"/>
  <c r="G84" i="10"/>
  <c r="Y124" i="8" s="1"/>
  <c r="R124" i="8" s="1"/>
  <c r="H83" i="10"/>
  <c r="G83" i="10"/>
  <c r="X124" i="8" s="1"/>
  <c r="Q124" i="8" s="1"/>
  <c r="H82" i="10"/>
  <c r="G82" i="10"/>
  <c r="W124" i="8" s="1"/>
  <c r="P124" i="8" s="1"/>
  <c r="H81" i="10"/>
  <c r="G81" i="10"/>
  <c r="V124" i="8" s="1"/>
  <c r="O124" i="8" s="1"/>
  <c r="H80" i="10"/>
  <c r="G80" i="10"/>
  <c r="U124" i="8" s="1"/>
  <c r="N124" i="8" s="1"/>
  <c r="H79" i="10"/>
  <c r="G79" i="10"/>
  <c r="T124" i="8" s="1"/>
  <c r="M124" i="8" s="1"/>
  <c r="H78" i="10"/>
  <c r="G78" i="10"/>
  <c r="S124" i="8" s="1"/>
  <c r="L124" i="8" s="1"/>
  <c r="O77" i="10"/>
  <c r="M77" i="10"/>
  <c r="K77" i="10"/>
  <c r="I77" i="10"/>
  <c r="H77" i="10"/>
  <c r="H76" i="10"/>
  <c r="G76" i="10"/>
  <c r="Y123" i="8" s="1"/>
  <c r="R123" i="8" s="1"/>
  <c r="H75" i="10"/>
  <c r="G75" i="10"/>
  <c r="X123" i="8" s="1"/>
  <c r="Q123" i="8" s="1"/>
  <c r="H74" i="10"/>
  <c r="G74" i="10"/>
  <c r="W123" i="8" s="1"/>
  <c r="P123" i="8" s="1"/>
  <c r="H73" i="10"/>
  <c r="G73" i="10"/>
  <c r="V123" i="8" s="1"/>
  <c r="O123" i="8" s="1"/>
  <c r="H72" i="10"/>
  <c r="G72" i="10"/>
  <c r="U123" i="8" s="1"/>
  <c r="N123" i="8" s="1"/>
  <c r="H71" i="10"/>
  <c r="G71" i="10"/>
  <c r="T123" i="8" s="1"/>
  <c r="M123" i="8" s="1"/>
  <c r="H70" i="10"/>
  <c r="G70" i="10"/>
  <c r="S123" i="8" s="1"/>
  <c r="L123" i="8" s="1"/>
  <c r="O69" i="10"/>
  <c r="M69" i="10"/>
  <c r="K69" i="10"/>
  <c r="I69" i="10"/>
  <c r="H69" i="10"/>
  <c r="H68" i="10"/>
  <c r="G68" i="10"/>
  <c r="H67" i="10"/>
  <c r="G67" i="10"/>
  <c r="H66" i="10"/>
  <c r="G66" i="10"/>
  <c r="H65" i="10"/>
  <c r="G65" i="10"/>
  <c r="H64" i="10"/>
  <c r="G64" i="10"/>
  <c r="H63" i="10"/>
  <c r="G63" i="10"/>
  <c r="H62" i="10"/>
  <c r="G62" i="10"/>
  <c r="O61" i="10"/>
  <c r="N61" i="10"/>
  <c r="M61" i="10"/>
  <c r="K61" i="10"/>
  <c r="I61" i="10"/>
  <c r="H61" i="10"/>
  <c r="H60" i="10"/>
  <c r="G60" i="10"/>
  <c r="Y122" i="8" s="1"/>
  <c r="H59" i="10"/>
  <c r="G59" i="10"/>
  <c r="X122" i="8" s="1"/>
  <c r="H58" i="10"/>
  <c r="G58" i="10"/>
  <c r="W122" i="8" s="1"/>
  <c r="H57" i="10"/>
  <c r="G57" i="10"/>
  <c r="V122" i="8" s="1"/>
  <c r="H56" i="10"/>
  <c r="G56" i="10"/>
  <c r="U122" i="8" s="1"/>
  <c r="H55" i="10"/>
  <c r="G55" i="10"/>
  <c r="T122" i="8" s="1"/>
  <c r="H54" i="10"/>
  <c r="G54" i="10"/>
  <c r="S122" i="8" s="1"/>
  <c r="O53" i="10"/>
  <c r="M53" i="10"/>
  <c r="K53" i="10"/>
  <c r="I53" i="10"/>
  <c r="H53" i="10"/>
  <c r="O52" i="10"/>
  <c r="O92" i="10" s="1"/>
  <c r="M52" i="10"/>
  <c r="M92" i="10" s="1"/>
  <c r="I52" i="10"/>
  <c r="I92" i="10" s="1"/>
  <c r="I19" i="10" s="1"/>
  <c r="O51" i="10"/>
  <c r="O91" i="10" s="1"/>
  <c r="M51" i="10"/>
  <c r="M91" i="10" s="1"/>
  <c r="K51" i="10"/>
  <c r="I51" i="10"/>
  <c r="I91" i="10" s="1"/>
  <c r="H51" i="10"/>
  <c r="O50" i="10"/>
  <c r="O90" i="10" s="1"/>
  <c r="M50" i="10"/>
  <c r="M90" i="10" s="1"/>
  <c r="K50" i="10"/>
  <c r="I50" i="10"/>
  <c r="I90" i="10" s="1"/>
  <c r="H50" i="10"/>
  <c r="O49" i="10"/>
  <c r="O89" i="10" s="1"/>
  <c r="M49" i="10"/>
  <c r="M89" i="10" s="1"/>
  <c r="K49" i="10"/>
  <c r="I49" i="10"/>
  <c r="I89" i="10" s="1"/>
  <c r="H49" i="10"/>
  <c r="O48" i="10"/>
  <c r="O88" i="10" s="1"/>
  <c r="M48" i="10"/>
  <c r="M88" i="10" s="1"/>
  <c r="K48" i="10"/>
  <c r="I48" i="10"/>
  <c r="I88" i="10" s="1"/>
  <c r="H48" i="10"/>
  <c r="O47" i="10"/>
  <c r="O87" i="10" s="1"/>
  <c r="M47" i="10"/>
  <c r="M87" i="10" s="1"/>
  <c r="K47" i="10"/>
  <c r="I47" i="10"/>
  <c r="I87" i="10" s="1"/>
  <c r="H47" i="10"/>
  <c r="O46" i="10"/>
  <c r="O86" i="10" s="1"/>
  <c r="M46" i="10"/>
  <c r="M86" i="10" s="1"/>
  <c r="K46" i="10"/>
  <c r="K86" i="10" s="1"/>
  <c r="I46" i="10"/>
  <c r="I86" i="10" s="1"/>
  <c r="H46" i="10"/>
  <c r="H45" i="10"/>
  <c r="H43" i="10"/>
  <c r="H42" i="10"/>
  <c r="H41" i="10"/>
  <c r="H40" i="10"/>
  <c r="H39" i="10"/>
  <c r="H38" i="10"/>
  <c r="K37" i="10"/>
  <c r="H37" i="10"/>
  <c r="H36" i="10"/>
  <c r="H35" i="10"/>
  <c r="H34" i="10"/>
  <c r="H33" i="10"/>
  <c r="H32" i="10"/>
  <c r="H31" i="10"/>
  <c r="H30" i="10"/>
  <c r="H29" i="10"/>
  <c r="H28" i="10"/>
  <c r="H27" i="10"/>
  <c r="H26" i="10"/>
  <c r="H25" i="10"/>
  <c r="H24" i="10"/>
  <c r="H23" i="10"/>
  <c r="H22" i="10"/>
  <c r="H21" i="10"/>
  <c r="H20" i="10"/>
  <c r="H19" i="10"/>
  <c r="H18" i="10"/>
  <c r="H17" i="10"/>
  <c r="H16" i="10"/>
  <c r="H15" i="10"/>
  <c r="H14" i="10"/>
  <c r="H13" i="10"/>
  <c r="H12" i="10"/>
  <c r="P126" i="7"/>
  <c r="J126" i="7"/>
  <c r="H125" i="7"/>
  <c r="G125" i="7"/>
  <c r="Y87" i="5" s="1"/>
  <c r="H124" i="7"/>
  <c r="G124" i="7"/>
  <c r="X87" i="5" s="1"/>
  <c r="H123" i="7"/>
  <c r="G123" i="7"/>
  <c r="W87" i="5" s="1"/>
  <c r="H122" i="7"/>
  <c r="G122" i="7"/>
  <c r="V87" i="5" s="1"/>
  <c r="H121" i="7"/>
  <c r="G121" i="7"/>
  <c r="U87" i="5" s="1"/>
  <c r="H120" i="7"/>
  <c r="G120" i="7"/>
  <c r="T87" i="5" s="1"/>
  <c r="H119" i="7"/>
  <c r="G119" i="7"/>
  <c r="S87" i="5" s="1"/>
  <c r="L87" i="5" s="1"/>
  <c r="O118" i="7"/>
  <c r="M118" i="7"/>
  <c r="K118" i="7"/>
  <c r="I118" i="7"/>
  <c r="H118" i="7"/>
  <c r="H117" i="7"/>
  <c r="H116" i="7"/>
  <c r="H115" i="7"/>
  <c r="H114" i="7"/>
  <c r="M113" i="7"/>
  <c r="M114" i="7" s="1"/>
  <c r="G114" i="7" s="1"/>
  <c r="V86" i="5" s="1"/>
  <c r="O86" i="5" s="1"/>
  <c r="H113" i="7"/>
  <c r="G113" i="7"/>
  <c r="U86" i="5" s="1"/>
  <c r="N86" i="5" s="1"/>
  <c r="H112" i="7"/>
  <c r="G112" i="7"/>
  <c r="T86" i="5" s="1"/>
  <c r="M86" i="5" s="1"/>
  <c r="H111" i="7"/>
  <c r="G111" i="7"/>
  <c r="S86" i="5" s="1"/>
  <c r="L86" i="5" s="1"/>
  <c r="O110" i="7"/>
  <c r="K110" i="7"/>
  <c r="I110" i="7"/>
  <c r="H110" i="7"/>
  <c r="H109" i="7"/>
  <c r="H108" i="7"/>
  <c r="H107" i="7"/>
  <c r="H106" i="7"/>
  <c r="M105" i="7"/>
  <c r="M106" i="7" s="1"/>
  <c r="G106" i="7" s="1"/>
  <c r="V85" i="5" s="1"/>
  <c r="O85" i="5" s="1"/>
  <c r="H105" i="7"/>
  <c r="G105" i="7"/>
  <c r="U85" i="5" s="1"/>
  <c r="N85" i="5" s="1"/>
  <c r="H104" i="7"/>
  <c r="G104" i="7"/>
  <c r="T85" i="5" s="1"/>
  <c r="M85" i="5" s="1"/>
  <c r="H103" i="7"/>
  <c r="G103" i="7"/>
  <c r="S85" i="5" s="1"/>
  <c r="L85" i="5" s="1"/>
  <c r="O102" i="7"/>
  <c r="K102" i="7"/>
  <c r="I102" i="7"/>
  <c r="H102" i="7"/>
  <c r="H101" i="7"/>
  <c r="H100" i="7"/>
  <c r="H99" i="7"/>
  <c r="H98" i="7"/>
  <c r="O97" i="7"/>
  <c r="O98" i="7" s="1"/>
  <c r="G98" i="7" s="1"/>
  <c r="H97" i="7"/>
  <c r="G97" i="7"/>
  <c r="H96" i="7"/>
  <c r="G96" i="7"/>
  <c r="H95" i="7"/>
  <c r="G95" i="7"/>
  <c r="M94" i="7"/>
  <c r="K94" i="7"/>
  <c r="I94" i="7"/>
  <c r="H94" i="7"/>
  <c r="H93" i="7"/>
  <c r="H92" i="7"/>
  <c r="H91" i="7"/>
  <c r="H90" i="7"/>
  <c r="I89" i="7"/>
  <c r="H89" i="7"/>
  <c r="G89" i="7"/>
  <c r="U83" i="5" s="1"/>
  <c r="N83" i="5" s="1"/>
  <c r="H88" i="7"/>
  <c r="G88" i="7"/>
  <c r="T83" i="5" s="1"/>
  <c r="M83" i="5" s="1"/>
  <c r="H87" i="7"/>
  <c r="G87" i="7"/>
  <c r="S83" i="5" s="1"/>
  <c r="L83" i="5" s="1"/>
  <c r="O86" i="7"/>
  <c r="M86" i="7"/>
  <c r="K86" i="7"/>
  <c r="H86" i="7"/>
  <c r="H85" i="7"/>
  <c r="H84" i="7"/>
  <c r="H83" i="7"/>
  <c r="H82" i="7"/>
  <c r="M81" i="7"/>
  <c r="G81" i="7" s="1"/>
  <c r="U84" i="5" s="1"/>
  <c r="N84" i="5" s="1"/>
  <c r="H81" i="7"/>
  <c r="H80" i="7"/>
  <c r="G80" i="7"/>
  <c r="T84" i="5" s="1"/>
  <c r="M84" i="5" s="1"/>
  <c r="H79" i="7"/>
  <c r="G79" i="7"/>
  <c r="S84" i="5" s="1"/>
  <c r="L84" i="5" s="1"/>
  <c r="O78" i="7"/>
  <c r="K78" i="7"/>
  <c r="I78" i="7"/>
  <c r="H78" i="7"/>
  <c r="H77" i="7"/>
  <c r="H76" i="7"/>
  <c r="H75" i="7"/>
  <c r="H74" i="7"/>
  <c r="I73" i="7"/>
  <c r="I74" i="7" s="1"/>
  <c r="G74" i="7" s="1"/>
  <c r="V82" i="5" s="1"/>
  <c r="O82" i="5" s="1"/>
  <c r="H73" i="7"/>
  <c r="G73" i="7"/>
  <c r="U82" i="5" s="1"/>
  <c r="N82" i="5" s="1"/>
  <c r="H72" i="7"/>
  <c r="G72" i="7"/>
  <c r="T82" i="5" s="1"/>
  <c r="M82" i="5" s="1"/>
  <c r="H71" i="7"/>
  <c r="G71" i="7"/>
  <c r="S82" i="5" s="1"/>
  <c r="L82" i="5" s="1"/>
  <c r="O70" i="7"/>
  <c r="M70" i="7"/>
  <c r="K70" i="7"/>
  <c r="H70" i="7"/>
  <c r="P69" i="7"/>
  <c r="N69" i="7"/>
  <c r="N133" i="7" s="1"/>
  <c r="N126" i="7" s="1"/>
  <c r="L69" i="7"/>
  <c r="L133" i="7" s="1"/>
  <c r="K69" i="7"/>
  <c r="K133" i="7" s="1"/>
  <c r="J69" i="7"/>
  <c r="P68" i="7"/>
  <c r="N68" i="7"/>
  <c r="L68" i="7"/>
  <c r="L132" i="7" s="1"/>
  <c r="H132" i="7" s="1"/>
  <c r="K68" i="7"/>
  <c r="K132" i="7" s="1"/>
  <c r="J68" i="7"/>
  <c r="P67" i="7"/>
  <c r="N67" i="7"/>
  <c r="L67" i="7"/>
  <c r="L131" i="7" s="1"/>
  <c r="H131" i="7" s="1"/>
  <c r="K67" i="7"/>
  <c r="K131" i="7" s="1"/>
  <c r="J67" i="7"/>
  <c r="P66" i="7"/>
  <c r="N66" i="7"/>
  <c r="N62" i="7" s="1"/>
  <c r="L66" i="7"/>
  <c r="L130" i="7" s="1"/>
  <c r="H130" i="7" s="1"/>
  <c r="K66" i="7"/>
  <c r="K130" i="7" s="1"/>
  <c r="J66" i="7"/>
  <c r="P65" i="7"/>
  <c r="N65" i="7"/>
  <c r="L65" i="7"/>
  <c r="L129" i="7" s="1"/>
  <c r="H129" i="7" s="1"/>
  <c r="K65" i="7"/>
  <c r="K129" i="7" s="1"/>
  <c r="J65" i="7"/>
  <c r="P64" i="7"/>
  <c r="O64" i="7"/>
  <c r="O128" i="7" s="1"/>
  <c r="N64" i="7"/>
  <c r="M64" i="7"/>
  <c r="M128" i="7" s="1"/>
  <c r="L64" i="7"/>
  <c r="L128" i="7" s="1"/>
  <c r="H128" i="7" s="1"/>
  <c r="K64" i="7"/>
  <c r="J64" i="7"/>
  <c r="I64" i="7"/>
  <c r="I128" i="7" s="1"/>
  <c r="H64" i="7"/>
  <c r="P63" i="7"/>
  <c r="O63" i="7"/>
  <c r="O127" i="7" s="1"/>
  <c r="N63" i="7"/>
  <c r="M63" i="7"/>
  <c r="M127" i="7" s="1"/>
  <c r="L63" i="7"/>
  <c r="L127" i="7" s="1"/>
  <c r="K63" i="7"/>
  <c r="K127" i="7" s="1"/>
  <c r="J63" i="7"/>
  <c r="I63" i="7"/>
  <c r="I127" i="7" s="1"/>
  <c r="H63" i="7"/>
  <c r="H52" i="7"/>
  <c r="H51" i="7"/>
  <c r="H50" i="7"/>
  <c r="H49" i="7"/>
  <c r="M48" i="7"/>
  <c r="M49" i="7" s="1"/>
  <c r="G49" i="7" s="1"/>
  <c r="V80" i="5" s="1"/>
  <c r="H48" i="7"/>
  <c r="G48" i="7"/>
  <c r="U80" i="5" s="1"/>
  <c r="H47" i="7"/>
  <c r="G47" i="7"/>
  <c r="T80" i="5" s="1"/>
  <c r="H46" i="7"/>
  <c r="G46" i="7"/>
  <c r="S80" i="5" s="1"/>
  <c r="O45" i="7"/>
  <c r="K45" i="7"/>
  <c r="I45" i="7"/>
  <c r="H45" i="7"/>
  <c r="H44" i="7"/>
  <c r="H43" i="7"/>
  <c r="H42" i="7"/>
  <c r="H41" i="7"/>
  <c r="K40" i="7"/>
  <c r="K41" i="7" s="1"/>
  <c r="I40" i="7"/>
  <c r="H40" i="7"/>
  <c r="H39" i="7"/>
  <c r="G39" i="7"/>
  <c r="T79" i="5" s="1"/>
  <c r="H38" i="7"/>
  <c r="G38" i="7"/>
  <c r="S79" i="5" s="1"/>
  <c r="P37" i="7"/>
  <c r="O37" i="7"/>
  <c r="N37" i="7"/>
  <c r="M37" i="7"/>
  <c r="L37" i="7"/>
  <c r="J37" i="7"/>
  <c r="H36" i="7"/>
  <c r="H35" i="7"/>
  <c r="H34" i="7"/>
  <c r="H33" i="7"/>
  <c r="O32" i="7"/>
  <c r="O33" i="7" s="1"/>
  <c r="M32" i="7"/>
  <c r="I32" i="7"/>
  <c r="I33" i="7" s="1"/>
  <c r="H32" i="7"/>
  <c r="H31" i="7"/>
  <c r="G31" i="7"/>
  <c r="T78" i="5" s="1"/>
  <c r="H30" i="7"/>
  <c r="G30" i="7"/>
  <c r="S78" i="5" s="1"/>
  <c r="P29" i="7"/>
  <c r="N29" i="7"/>
  <c r="L29" i="7"/>
  <c r="K29" i="7"/>
  <c r="J29" i="7"/>
  <c r="P28" i="7"/>
  <c r="P60" i="7" s="1"/>
  <c r="P19" i="7" s="1"/>
  <c r="P141" i="7" s="1"/>
  <c r="N28" i="7"/>
  <c r="N60" i="7" s="1"/>
  <c r="L28" i="7"/>
  <c r="L60" i="7" s="1"/>
  <c r="J28" i="7"/>
  <c r="J60" i="7" s="1"/>
  <c r="P27" i="7"/>
  <c r="P59" i="7" s="1"/>
  <c r="P18" i="7" s="1"/>
  <c r="P140" i="7" s="1"/>
  <c r="N27" i="7"/>
  <c r="N59" i="7" s="1"/>
  <c r="L27" i="7"/>
  <c r="L59" i="7" s="1"/>
  <c r="J27" i="7"/>
  <c r="J59" i="7" s="1"/>
  <c r="P26" i="7"/>
  <c r="P58" i="7" s="1"/>
  <c r="P17" i="7" s="1"/>
  <c r="P139" i="7" s="1"/>
  <c r="N26" i="7"/>
  <c r="N58" i="7" s="1"/>
  <c r="L26" i="7"/>
  <c r="L58" i="7" s="1"/>
  <c r="J26" i="7"/>
  <c r="J58" i="7" s="1"/>
  <c r="J17" i="7" s="1"/>
  <c r="P25" i="7"/>
  <c r="P57" i="7" s="1"/>
  <c r="P16" i="7" s="1"/>
  <c r="P138" i="7" s="1"/>
  <c r="N25" i="7"/>
  <c r="N57" i="7" s="1"/>
  <c r="L25" i="7"/>
  <c r="L57" i="7" s="1"/>
  <c r="J25" i="7"/>
  <c r="J57" i="7" s="1"/>
  <c r="P24" i="7"/>
  <c r="P56" i="7" s="1"/>
  <c r="P15" i="7" s="1"/>
  <c r="P137" i="7" s="1"/>
  <c r="N24" i="7"/>
  <c r="N56" i="7" s="1"/>
  <c r="L24" i="7"/>
  <c r="L56" i="7" s="1"/>
  <c r="J24" i="7"/>
  <c r="J56" i="7" s="1"/>
  <c r="J15" i="7" s="1"/>
  <c r="P23" i="7"/>
  <c r="P55" i="7" s="1"/>
  <c r="P14" i="7" s="1"/>
  <c r="P136" i="7" s="1"/>
  <c r="O23" i="7"/>
  <c r="O55" i="7" s="1"/>
  <c r="N23" i="7"/>
  <c r="N55" i="7" s="1"/>
  <c r="N14" i="7" s="1"/>
  <c r="M23" i="7"/>
  <c r="M55" i="7" s="1"/>
  <c r="L23" i="7"/>
  <c r="L55" i="7" s="1"/>
  <c r="L14" i="7" s="1"/>
  <c r="K23" i="7"/>
  <c r="K55" i="7" s="1"/>
  <c r="J23" i="7"/>
  <c r="J55" i="7" s="1"/>
  <c r="I23" i="7"/>
  <c r="I55" i="7" s="1"/>
  <c r="G55" i="7" s="1"/>
  <c r="H23" i="7"/>
  <c r="G23" i="7"/>
  <c r="P22" i="7"/>
  <c r="P54" i="7" s="1"/>
  <c r="O22" i="7"/>
  <c r="O54" i="7" s="1"/>
  <c r="N22" i="7"/>
  <c r="N54" i="7" s="1"/>
  <c r="N13" i="7" s="1"/>
  <c r="M22" i="7"/>
  <c r="M54" i="7" s="1"/>
  <c r="L22" i="7"/>
  <c r="L54" i="7" s="1"/>
  <c r="K22" i="7"/>
  <c r="K54" i="7" s="1"/>
  <c r="J22" i="7"/>
  <c r="J54" i="7" s="1"/>
  <c r="I22" i="7"/>
  <c r="I54" i="7" s="1"/>
  <c r="H22" i="7"/>
  <c r="L79" i="5"/>
  <c r="M79" i="5"/>
  <c r="L80" i="5"/>
  <c r="M80" i="5"/>
  <c r="N80" i="5"/>
  <c r="O80" i="5"/>
  <c r="M15" i="20" l="1"/>
  <c r="M97" i="20" s="1"/>
  <c r="K76" i="3" s="1"/>
  <c r="K148" i="13"/>
  <c r="O148" i="13"/>
  <c r="M175" i="13"/>
  <c r="K116" i="13"/>
  <c r="O116" i="13"/>
  <c r="M173" i="13"/>
  <c r="P174" i="13"/>
  <c r="P13" i="13" s="1"/>
  <c r="P207" i="13" s="1"/>
  <c r="N35" i="3" s="1"/>
  <c r="O175" i="13"/>
  <c r="O208" i="13" s="1"/>
  <c r="M36" i="3" s="1"/>
  <c r="K179" i="13"/>
  <c r="O179" i="13"/>
  <c r="O18" i="13" s="1"/>
  <c r="I173" i="13"/>
  <c r="H118" i="13"/>
  <c r="G119" i="13"/>
  <c r="U77" i="11" s="1"/>
  <c r="N77" i="11" s="1"/>
  <c r="I121" i="13"/>
  <c r="G121" i="13" s="1"/>
  <c r="W77" i="11" s="1"/>
  <c r="P77" i="11" s="1"/>
  <c r="H122" i="13"/>
  <c r="G123" i="13"/>
  <c r="Y77" i="11" s="1"/>
  <c r="R77" i="11" s="1"/>
  <c r="H25" i="13"/>
  <c r="J22" i="13"/>
  <c r="H22" i="13" s="1"/>
  <c r="I23" i="13"/>
  <c r="I175" i="13" s="1"/>
  <c r="I24" i="13"/>
  <c r="I176" i="13" s="1"/>
  <c r="I15" i="13" s="1"/>
  <c r="K28" i="13"/>
  <c r="O36" i="13"/>
  <c r="K22" i="13"/>
  <c r="M22" i="13"/>
  <c r="M20" i="13" s="1"/>
  <c r="O22" i="13"/>
  <c r="J23" i="13"/>
  <c r="J175" i="13" s="1"/>
  <c r="L23" i="13"/>
  <c r="N23" i="13"/>
  <c r="P23" i="13"/>
  <c r="K92" i="13"/>
  <c r="N92" i="13"/>
  <c r="G21" i="13"/>
  <c r="S75" i="11" s="1"/>
  <c r="L75" i="11" s="1"/>
  <c r="G35" i="13"/>
  <c r="I27" i="13"/>
  <c r="O21" i="13"/>
  <c r="I26" i="13"/>
  <c r="G26" i="13" s="1"/>
  <c r="X75" i="11" s="1"/>
  <c r="Q75" i="11" s="1"/>
  <c r="J36" i="13"/>
  <c r="N36" i="13"/>
  <c r="P36" i="13"/>
  <c r="O44" i="13"/>
  <c r="L44" i="13"/>
  <c r="P44" i="13"/>
  <c r="K68" i="13"/>
  <c r="G70" i="13"/>
  <c r="J68" i="13"/>
  <c r="N68" i="13"/>
  <c r="S142" i="8"/>
  <c r="L142" i="8" s="1"/>
  <c r="U138" i="8"/>
  <c r="N138" i="8" s="1"/>
  <c r="T126" i="8"/>
  <c r="M126" i="8" s="1"/>
  <c r="M19" i="10"/>
  <c r="K206" i="10"/>
  <c r="O206" i="10"/>
  <c r="S126" i="8"/>
  <c r="L126" i="8" s="1"/>
  <c r="G63" i="7"/>
  <c r="G64" i="7"/>
  <c r="N240" i="10"/>
  <c r="H119" i="13"/>
  <c r="O178" i="13"/>
  <c r="O211" i="13" s="1"/>
  <c r="M39" i="3" s="1"/>
  <c r="H16" i="3"/>
  <c r="J137" i="7"/>
  <c r="K178" i="13"/>
  <c r="G69" i="13"/>
  <c r="G93" i="13"/>
  <c r="H94" i="13"/>
  <c r="J92" i="13"/>
  <c r="H99" i="13"/>
  <c r="G126" i="13"/>
  <c r="I118" i="13"/>
  <c r="G118" i="13" s="1"/>
  <c r="T77" i="11" s="1"/>
  <c r="G154" i="13"/>
  <c r="X79" i="11" s="1"/>
  <c r="Q79" i="11" s="1"/>
  <c r="H181" i="13"/>
  <c r="M39" i="20"/>
  <c r="G39" i="20" s="1"/>
  <c r="M14" i="20"/>
  <c r="M96" i="20" s="1"/>
  <c r="K75" i="3" s="1"/>
  <c r="G41" i="20"/>
  <c r="O41" i="20"/>
  <c r="O37" i="20" s="1"/>
  <c r="O16" i="20"/>
  <c r="O98" i="20" s="1"/>
  <c r="M77" i="3" s="1"/>
  <c r="M43" i="20"/>
  <c r="G43" i="20" s="1"/>
  <c r="M18" i="20"/>
  <c r="M100" i="20" s="1"/>
  <c r="K79" i="3" s="1"/>
  <c r="N135" i="7"/>
  <c r="L14" i="3" s="1"/>
  <c r="L136" i="7"/>
  <c r="J15" i="3" s="1"/>
  <c r="N136" i="7"/>
  <c r="L15" i="3" s="1"/>
  <c r="O24" i="7"/>
  <c r="O56" i="7" s="1"/>
  <c r="J139" i="7"/>
  <c r="H18" i="3" s="1"/>
  <c r="H28" i="7"/>
  <c r="K173" i="13"/>
  <c r="K20" i="13"/>
  <c r="O173" i="13"/>
  <c r="O12" i="13" s="1"/>
  <c r="O20" i="13"/>
  <c r="K176" i="13"/>
  <c r="K15" i="13" s="1"/>
  <c r="O176" i="13"/>
  <c r="J177" i="13"/>
  <c r="J16" i="13" s="1"/>
  <c r="M178" i="13"/>
  <c r="M17" i="13" s="1"/>
  <c r="J179" i="13"/>
  <c r="J212" i="13" s="1"/>
  <c r="L179" i="13"/>
  <c r="N179" i="13"/>
  <c r="N18" i="13" s="1"/>
  <c r="P179" i="13"/>
  <c r="P212" i="13" s="1"/>
  <c r="J28" i="13"/>
  <c r="J21" i="13"/>
  <c r="L28" i="13"/>
  <c r="L21" i="13"/>
  <c r="L20" i="13" s="1"/>
  <c r="N28" i="13"/>
  <c r="N21" i="13"/>
  <c r="P28" i="13"/>
  <c r="P21" i="13"/>
  <c r="P20" i="13" s="1"/>
  <c r="H32" i="13"/>
  <c r="J24" i="13"/>
  <c r="J176" i="13" s="1"/>
  <c r="J15" i="13" s="1"/>
  <c r="G33" i="13"/>
  <c r="I25" i="13"/>
  <c r="I177" i="13" s="1"/>
  <c r="K177" i="13"/>
  <c r="K210" i="13" s="1"/>
  <c r="I38" i="3" s="1"/>
  <c r="M177" i="13"/>
  <c r="M210" i="13" s="1"/>
  <c r="K38" i="3" s="1"/>
  <c r="O177" i="13"/>
  <c r="O16" i="13" s="1"/>
  <c r="H34" i="13"/>
  <c r="J26" i="13"/>
  <c r="J178" i="13" s="1"/>
  <c r="J17" i="13" s="1"/>
  <c r="H35" i="13"/>
  <c r="H37" i="13"/>
  <c r="H43" i="13"/>
  <c r="J44" i="13"/>
  <c r="N44" i="13"/>
  <c r="G117" i="13"/>
  <c r="S77" i="11" s="1"/>
  <c r="I122" i="13"/>
  <c r="G122" i="13" s="1"/>
  <c r="X77" i="11" s="1"/>
  <c r="Q77" i="11" s="1"/>
  <c r="O124" i="13"/>
  <c r="J124" i="13"/>
  <c r="J117" i="13"/>
  <c r="L124" i="13"/>
  <c r="L117" i="13"/>
  <c r="L116" i="13" s="1"/>
  <c r="N124" i="13"/>
  <c r="N117" i="13"/>
  <c r="N116" i="13" s="1"/>
  <c r="P124" i="13"/>
  <c r="P117" i="13"/>
  <c r="P116" i="13" s="1"/>
  <c r="J148" i="13"/>
  <c r="L148" i="13"/>
  <c r="P148" i="13"/>
  <c r="G199" i="13"/>
  <c r="M197" i="13"/>
  <c r="H202" i="13"/>
  <c r="O13" i="20"/>
  <c r="O95" i="20" s="1"/>
  <c r="M74" i="3" s="1"/>
  <c r="O17" i="20"/>
  <c r="O99" i="20" s="1"/>
  <c r="M78" i="3" s="1"/>
  <c r="H37" i="7"/>
  <c r="I174" i="13"/>
  <c r="I13" i="13" s="1"/>
  <c r="G29" i="13"/>
  <c r="G30" i="13"/>
  <c r="G37" i="13"/>
  <c r="G38" i="13"/>
  <c r="M44" i="13"/>
  <c r="L68" i="13"/>
  <c r="H68" i="13" s="1"/>
  <c r="P68" i="13"/>
  <c r="L92" i="13"/>
  <c r="P92" i="13"/>
  <c r="G125" i="13"/>
  <c r="H132" i="13"/>
  <c r="G149" i="13"/>
  <c r="S79" i="11" s="1"/>
  <c r="L79" i="11" s="1"/>
  <c r="H150" i="13"/>
  <c r="H151" i="13"/>
  <c r="G155" i="13"/>
  <c r="Y79" i="11" s="1"/>
  <c r="R79" i="11" s="1"/>
  <c r="N197" i="13"/>
  <c r="H63" i="3"/>
  <c r="J197" i="13"/>
  <c r="H197" i="13" s="1"/>
  <c r="G198" i="13"/>
  <c r="H201" i="13"/>
  <c r="H203" i="13"/>
  <c r="G204" i="13"/>
  <c r="N13" i="13"/>
  <c r="N207" i="13" s="1"/>
  <c r="L35" i="3" s="1"/>
  <c r="G181" i="13"/>
  <c r="L197" i="13"/>
  <c r="P197" i="13"/>
  <c r="H28" i="13"/>
  <c r="H44" i="13"/>
  <c r="H29" i="13"/>
  <c r="H125" i="13"/>
  <c r="H26" i="13"/>
  <c r="L36" i="13"/>
  <c r="I20" i="13"/>
  <c r="G23" i="13"/>
  <c r="U75" i="11" s="1"/>
  <c r="N75" i="11" s="1"/>
  <c r="I28" i="13"/>
  <c r="M28" i="13"/>
  <c r="I36" i="13"/>
  <c r="G36" i="13" s="1"/>
  <c r="M36" i="13"/>
  <c r="I44" i="13"/>
  <c r="G44" i="13" s="1"/>
  <c r="I68" i="13"/>
  <c r="M68" i="13"/>
  <c r="I92" i="13"/>
  <c r="M92" i="13"/>
  <c r="I116" i="13"/>
  <c r="M116" i="13"/>
  <c r="I124" i="13"/>
  <c r="M124" i="13"/>
  <c r="I148" i="13"/>
  <c r="M148" i="13"/>
  <c r="I197" i="13"/>
  <c r="G197" i="13" s="1"/>
  <c r="G26" i="10"/>
  <c r="O240" i="10"/>
  <c r="G244" i="10"/>
  <c r="G301" i="10"/>
  <c r="G305" i="10"/>
  <c r="G110" i="10"/>
  <c r="G158" i="10"/>
  <c r="G190" i="10"/>
  <c r="J240" i="10"/>
  <c r="P240" i="10"/>
  <c r="M298" i="10"/>
  <c r="H302" i="10"/>
  <c r="G142" i="10"/>
  <c r="G182" i="10"/>
  <c r="K240" i="10"/>
  <c r="M256" i="10"/>
  <c r="G242" i="10"/>
  <c r="T140" i="8" s="1"/>
  <c r="M140" i="8" s="1"/>
  <c r="H244" i="10"/>
  <c r="M33" i="10"/>
  <c r="G246" i="10"/>
  <c r="X140" i="8" s="1"/>
  <c r="O298" i="10"/>
  <c r="H317" i="10"/>
  <c r="G318" i="10"/>
  <c r="G303" i="10"/>
  <c r="H321" i="10"/>
  <c r="G306" i="10"/>
  <c r="J235" i="10"/>
  <c r="H235" i="10" s="1"/>
  <c r="O14" i="10"/>
  <c r="H94" i="10"/>
  <c r="L240" i="10"/>
  <c r="H240" i="10" s="1"/>
  <c r="G248" i="10"/>
  <c r="I298" i="10"/>
  <c r="G299" i="10"/>
  <c r="K314" i="10"/>
  <c r="O314" i="10"/>
  <c r="H316" i="10"/>
  <c r="H301" i="10"/>
  <c r="H318" i="10"/>
  <c r="H303" i="10"/>
  <c r="H320" i="10"/>
  <c r="H305" i="10"/>
  <c r="G213" i="10"/>
  <c r="I240" i="10"/>
  <c r="M240" i="10"/>
  <c r="G241" i="10"/>
  <c r="S140" i="8" s="1"/>
  <c r="L140" i="8" s="1"/>
  <c r="G243" i="10"/>
  <c r="G245" i="10"/>
  <c r="W140" i="8" s="1"/>
  <c r="G247" i="10"/>
  <c r="Y140" i="8" s="1"/>
  <c r="O35" i="10"/>
  <c r="K298" i="10"/>
  <c r="H299" i="10"/>
  <c r="G317" i="10"/>
  <c r="G302" i="10"/>
  <c r="G319" i="10"/>
  <c r="G304" i="10"/>
  <c r="G321" i="10"/>
  <c r="H329" i="10"/>
  <c r="H65" i="7"/>
  <c r="H67" i="7"/>
  <c r="H69" i="7"/>
  <c r="P62" i="7"/>
  <c r="H66" i="7"/>
  <c r="H68" i="7"/>
  <c r="G118" i="7"/>
  <c r="J237" i="10"/>
  <c r="H237" i="10" s="1"/>
  <c r="H221" i="10"/>
  <c r="I17" i="10"/>
  <c r="G69" i="10"/>
  <c r="P215" i="10"/>
  <c r="H219" i="10"/>
  <c r="I29" i="10"/>
  <c r="K29" i="10"/>
  <c r="O29" i="10"/>
  <c r="M30" i="10"/>
  <c r="K31" i="10"/>
  <c r="K33" i="10"/>
  <c r="K34" i="10"/>
  <c r="M34" i="10"/>
  <c r="O34" i="10"/>
  <c r="J298" i="10"/>
  <c r="L298" i="10"/>
  <c r="N298" i="10"/>
  <c r="P298" i="10"/>
  <c r="L314" i="10"/>
  <c r="N314" i="10"/>
  <c r="P314" i="10"/>
  <c r="N322" i="10"/>
  <c r="I44" i="20"/>
  <c r="K13" i="20"/>
  <c r="K95" i="20" s="1"/>
  <c r="I74" i="3" s="1"/>
  <c r="I14" i="20"/>
  <c r="I96" i="20" s="1"/>
  <c r="G75" i="3" s="1"/>
  <c r="I15" i="20"/>
  <c r="I97" i="20" s="1"/>
  <c r="G76" i="3" s="1"/>
  <c r="K16" i="20"/>
  <c r="K98" i="20" s="1"/>
  <c r="I77" i="3" s="1"/>
  <c r="K17" i="20"/>
  <c r="K99" i="20" s="1"/>
  <c r="I78" i="3" s="1"/>
  <c r="I18" i="20"/>
  <c r="I100" i="20" s="1"/>
  <c r="G79" i="3" s="1"/>
  <c r="J13" i="20"/>
  <c r="J95" i="20" s="1"/>
  <c r="H74" i="3" s="1"/>
  <c r="L13" i="20"/>
  <c r="L95" i="20" s="1"/>
  <c r="J74" i="3" s="1"/>
  <c r="N13" i="20"/>
  <c r="N95" i="20" s="1"/>
  <c r="L74" i="3" s="1"/>
  <c r="P13" i="20"/>
  <c r="J14" i="20"/>
  <c r="J96" i="20" s="1"/>
  <c r="L14" i="20"/>
  <c r="L96" i="20" s="1"/>
  <c r="J75" i="3" s="1"/>
  <c r="N14" i="20"/>
  <c r="N96" i="20" s="1"/>
  <c r="L75" i="3" s="1"/>
  <c r="P14" i="20"/>
  <c r="P96" i="20" s="1"/>
  <c r="N75" i="3" s="1"/>
  <c r="N83" i="3" s="1"/>
  <c r="J15" i="20"/>
  <c r="J97" i="20" s="1"/>
  <c r="L15" i="20"/>
  <c r="L97" i="20" s="1"/>
  <c r="J76" i="3" s="1"/>
  <c r="N15" i="20"/>
  <c r="N97" i="20" s="1"/>
  <c r="L76" i="3" s="1"/>
  <c r="P15" i="20"/>
  <c r="P97" i="20" s="1"/>
  <c r="N76" i="3" s="1"/>
  <c r="J16" i="20"/>
  <c r="J98" i="20" s="1"/>
  <c r="L16" i="20"/>
  <c r="L98" i="20" s="1"/>
  <c r="J77" i="3" s="1"/>
  <c r="N16" i="20"/>
  <c r="N98" i="20" s="1"/>
  <c r="L77" i="3" s="1"/>
  <c r="P16" i="20"/>
  <c r="P98" i="20" s="1"/>
  <c r="N77" i="3" s="1"/>
  <c r="J17" i="20"/>
  <c r="J99" i="20" s="1"/>
  <c r="H78" i="3" s="1"/>
  <c r="L17" i="20"/>
  <c r="L99" i="20" s="1"/>
  <c r="J78" i="3" s="1"/>
  <c r="N120" i="16"/>
  <c r="L45" i="3" s="1"/>
  <c r="L12" i="16"/>
  <c r="L119" i="16" s="1"/>
  <c r="J44" i="3" s="1"/>
  <c r="P12" i="16"/>
  <c r="P119" i="16" s="1"/>
  <c r="N44" i="3" s="1"/>
  <c r="J13" i="16"/>
  <c r="L14" i="16"/>
  <c r="P14" i="16"/>
  <c r="N15" i="16"/>
  <c r="H15" i="16" s="1"/>
  <c r="L16" i="16"/>
  <c r="P16" i="16"/>
  <c r="N17" i="16"/>
  <c r="H17" i="16" s="1"/>
  <c r="K120" i="16"/>
  <c r="I45" i="3" s="1"/>
  <c r="M120" i="16"/>
  <c r="K45" i="3" s="1"/>
  <c r="O120" i="16"/>
  <c r="M45" i="3" s="1"/>
  <c r="K174" i="13"/>
  <c r="O174" i="13"/>
  <c r="O13" i="13" s="1"/>
  <c r="O207" i="13" s="1"/>
  <c r="M35" i="3" s="1"/>
  <c r="N173" i="13"/>
  <c r="N12" i="13" s="1"/>
  <c r="N206" i="13" s="1"/>
  <c r="L34" i="3" s="1"/>
  <c r="J174" i="13"/>
  <c r="J13" i="13" s="1"/>
  <c r="L175" i="13"/>
  <c r="L14" i="13" s="1"/>
  <c r="N175" i="13"/>
  <c r="N14" i="13" s="1"/>
  <c r="P175" i="13"/>
  <c r="P14" i="13" s="1"/>
  <c r="L176" i="13"/>
  <c r="L15" i="13" s="1"/>
  <c r="N176" i="13"/>
  <c r="N15" i="13" s="1"/>
  <c r="P176" i="13"/>
  <c r="P15" i="13" s="1"/>
  <c r="L177" i="13"/>
  <c r="L16" i="13" s="1"/>
  <c r="N177" i="13"/>
  <c r="N16" i="13" s="1"/>
  <c r="P177" i="13"/>
  <c r="P16" i="13" s="1"/>
  <c r="L178" i="13"/>
  <c r="L17" i="13" s="1"/>
  <c r="N178" i="13"/>
  <c r="N17" i="13" s="1"/>
  <c r="P178" i="13"/>
  <c r="P17" i="13" s="1"/>
  <c r="N15" i="3"/>
  <c r="Y30" i="5"/>
  <c r="Y35" i="5"/>
  <c r="N20" i="3"/>
  <c r="J21" i="7"/>
  <c r="Y31" i="5"/>
  <c r="N16" i="3"/>
  <c r="N17" i="3"/>
  <c r="Y32" i="5"/>
  <c r="Y33" i="5"/>
  <c r="N18" i="3"/>
  <c r="N19" i="3"/>
  <c r="Y34" i="5"/>
  <c r="J62" i="7"/>
  <c r="O65" i="7"/>
  <c r="O129" i="7" s="1"/>
  <c r="G300" i="10"/>
  <c r="G320" i="10"/>
  <c r="O37" i="10"/>
  <c r="O36" i="10" s="1"/>
  <c r="M45" i="10"/>
  <c r="G53" i="10"/>
  <c r="G77" i="10"/>
  <c r="J215" i="10"/>
  <c r="H218" i="10"/>
  <c r="H220" i="10"/>
  <c r="H222" i="10"/>
  <c r="H325" i="10"/>
  <c r="F66" i="3"/>
  <c r="F63" i="3" s="1"/>
  <c r="M18" i="10"/>
  <c r="H324" i="10"/>
  <c r="H25" i="3"/>
  <c r="H328" i="10"/>
  <c r="H29" i="3"/>
  <c r="L23" i="3"/>
  <c r="F26" i="3"/>
  <c r="F28" i="3"/>
  <c r="F30" i="3"/>
  <c r="M16" i="10"/>
  <c r="J322" i="10"/>
  <c r="H323" i="10"/>
  <c r="L322" i="10"/>
  <c r="J24" i="3"/>
  <c r="P322" i="10"/>
  <c r="N24" i="3"/>
  <c r="H326" i="10"/>
  <c r="H27" i="3"/>
  <c r="H327" i="10"/>
  <c r="E63" i="3"/>
  <c r="N38" i="20"/>
  <c r="P39" i="20"/>
  <c r="N40" i="20"/>
  <c r="P41" i="20"/>
  <c r="I13" i="20"/>
  <c r="M13" i="20"/>
  <c r="M95" i="20" s="1"/>
  <c r="K74" i="3" s="1"/>
  <c r="K14" i="20"/>
  <c r="K96" i="20" s="1"/>
  <c r="I75" i="3" s="1"/>
  <c r="O14" i="20"/>
  <c r="K15" i="20"/>
  <c r="K97" i="20" s="1"/>
  <c r="O15" i="20"/>
  <c r="O97" i="20" s="1"/>
  <c r="M76" i="3" s="1"/>
  <c r="I16" i="20"/>
  <c r="M16" i="20"/>
  <c r="M98" i="20" s="1"/>
  <c r="K77" i="3" s="1"/>
  <c r="I17" i="20"/>
  <c r="I99" i="20" s="1"/>
  <c r="G78" i="3" s="1"/>
  <c r="M17" i="20"/>
  <c r="M99" i="20" s="1"/>
  <c r="K78" i="3" s="1"/>
  <c r="K18" i="20"/>
  <c r="K100" i="20" s="1"/>
  <c r="I79" i="3" s="1"/>
  <c r="O18" i="20"/>
  <c r="O100" i="20" s="1"/>
  <c r="M79" i="3" s="1"/>
  <c r="K19" i="20"/>
  <c r="K101" i="20" s="1"/>
  <c r="O19" i="20"/>
  <c r="O101" i="20" s="1"/>
  <c r="M80" i="3" s="1"/>
  <c r="J38" i="20"/>
  <c r="L39" i="20"/>
  <c r="J40" i="20"/>
  <c r="L41" i="20"/>
  <c r="J42" i="20"/>
  <c r="M94" i="10"/>
  <c r="G94" i="10" s="1"/>
  <c r="M206" i="10"/>
  <c r="G96" i="10"/>
  <c r="G208" i="10"/>
  <c r="G98" i="10"/>
  <c r="G211" i="10"/>
  <c r="G209" i="10"/>
  <c r="I232" i="10"/>
  <c r="I21" i="10" s="1"/>
  <c r="I233" i="10"/>
  <c r="G233" i="10" s="1"/>
  <c r="G217" i="10"/>
  <c r="I235" i="10"/>
  <c r="G235" i="10" s="1"/>
  <c r="G219" i="10"/>
  <c r="I236" i="10"/>
  <c r="G236" i="10" s="1"/>
  <c r="G220" i="10"/>
  <c r="I237" i="10"/>
  <c r="G237" i="10" s="1"/>
  <c r="G221" i="10"/>
  <c r="I238" i="10"/>
  <c r="G238" i="10" s="1"/>
  <c r="G222" i="10"/>
  <c r="M17" i="10"/>
  <c r="G261" i="10"/>
  <c r="I30" i="10"/>
  <c r="I45" i="10"/>
  <c r="G61" i="10"/>
  <c r="M215" i="10"/>
  <c r="N215" i="10"/>
  <c r="H291" i="10"/>
  <c r="G292" i="10"/>
  <c r="M31" i="10"/>
  <c r="H293" i="10"/>
  <c r="H294" i="10"/>
  <c r="H295" i="10"/>
  <c r="M35" i="10"/>
  <c r="M329" i="10" s="1"/>
  <c r="O30" i="10"/>
  <c r="O324" i="10" s="1"/>
  <c r="O33" i="10"/>
  <c r="K36" i="10"/>
  <c r="K62" i="7"/>
  <c r="I90" i="7"/>
  <c r="K24" i="7"/>
  <c r="K56" i="7" s="1"/>
  <c r="H29" i="7"/>
  <c r="G40" i="7"/>
  <c r="U79" i="5" s="1"/>
  <c r="N79" i="5" s="1"/>
  <c r="I24" i="7"/>
  <c r="I56" i="7" s="1"/>
  <c r="I65" i="7"/>
  <c r="I129" i="7" s="1"/>
  <c r="N21" i="7"/>
  <c r="M14" i="7"/>
  <c r="M136" i="7" s="1"/>
  <c r="O14" i="7"/>
  <c r="H24" i="7"/>
  <c r="L16" i="7"/>
  <c r="H54" i="7"/>
  <c r="J13" i="7"/>
  <c r="N17" i="7"/>
  <c r="G22" i="7"/>
  <c r="O15" i="7"/>
  <c r="K128" i="7"/>
  <c r="K126" i="7" s="1"/>
  <c r="H26" i="7"/>
  <c r="G294" i="10"/>
  <c r="K87" i="10"/>
  <c r="K14" i="10" s="1"/>
  <c r="G47" i="10"/>
  <c r="K89" i="10"/>
  <c r="K16" i="10" s="1"/>
  <c r="G49" i="10"/>
  <c r="K91" i="10"/>
  <c r="K18" i="10" s="1"/>
  <c r="G51" i="10"/>
  <c r="H88" i="10"/>
  <c r="G24" i="10"/>
  <c r="G25" i="10"/>
  <c r="G27" i="10"/>
  <c r="G46" i="10"/>
  <c r="K45" i="10"/>
  <c r="O85" i="10"/>
  <c r="K88" i="10"/>
  <c r="K15" i="10" s="1"/>
  <c r="G48" i="10"/>
  <c r="K90" i="10"/>
  <c r="K17" i="10" s="1"/>
  <c r="G50" i="10"/>
  <c r="O15" i="10"/>
  <c r="G210" i="10"/>
  <c r="I16" i="10"/>
  <c r="O16" i="10"/>
  <c r="O17" i="10"/>
  <c r="G212" i="10"/>
  <c r="I18" i="10"/>
  <c r="O18" i="10"/>
  <c r="K19" i="10"/>
  <c r="K30" i="10"/>
  <c r="O31" i="10"/>
  <c r="K35" i="10"/>
  <c r="O32" i="10"/>
  <c r="M29" i="10"/>
  <c r="M14" i="10"/>
  <c r="M15" i="10"/>
  <c r="G92" i="10"/>
  <c r="O19" i="10"/>
  <c r="O329" i="10" s="1"/>
  <c r="H89" i="10"/>
  <c r="L206" i="10"/>
  <c r="P206" i="10"/>
  <c r="H208" i="10"/>
  <c r="H210" i="10"/>
  <c r="H212" i="10"/>
  <c r="P231" i="10"/>
  <c r="G257" i="10"/>
  <c r="O256" i="10"/>
  <c r="G291" i="10"/>
  <c r="G268" i="10"/>
  <c r="G272" i="10"/>
  <c r="G38" i="20"/>
  <c r="I37" i="20"/>
  <c r="G44" i="20"/>
  <c r="G87" i="20"/>
  <c r="I86" i="20"/>
  <c r="G86" i="20" s="1"/>
  <c r="K94" i="20"/>
  <c r="P95" i="20"/>
  <c r="N74" i="3" s="1"/>
  <c r="H16" i="20"/>
  <c r="N17" i="20"/>
  <c r="N99" i="20" s="1"/>
  <c r="L78" i="3" s="1"/>
  <c r="N42" i="20"/>
  <c r="P17" i="20"/>
  <c r="P99" i="20" s="1"/>
  <c r="N78" i="3" s="1"/>
  <c r="P42" i="20"/>
  <c r="J18" i="20"/>
  <c r="J43" i="20"/>
  <c r="L18" i="20"/>
  <c r="L100" i="20" s="1"/>
  <c r="J79" i="3" s="1"/>
  <c r="L43" i="20"/>
  <c r="N18" i="20"/>
  <c r="N100" i="20" s="1"/>
  <c r="L79" i="3" s="1"/>
  <c r="N43" i="20"/>
  <c r="P18" i="20"/>
  <c r="P100" i="20" s="1"/>
  <c r="N79" i="3" s="1"/>
  <c r="P43" i="20"/>
  <c r="J44" i="20"/>
  <c r="J19" i="20"/>
  <c r="L44" i="20"/>
  <c r="L19" i="20"/>
  <c r="L101" i="20" s="1"/>
  <c r="J80" i="3" s="1"/>
  <c r="N44" i="20"/>
  <c r="N19" i="20"/>
  <c r="N101" i="20" s="1"/>
  <c r="L80" i="3" s="1"/>
  <c r="P44" i="20"/>
  <c r="P19" i="20"/>
  <c r="P101" i="20" s="1"/>
  <c r="N80" i="3" s="1"/>
  <c r="L38" i="20"/>
  <c r="P38" i="20"/>
  <c r="J39" i="20"/>
  <c r="N39" i="20"/>
  <c r="L40" i="20"/>
  <c r="P40" i="20"/>
  <c r="J41" i="20"/>
  <c r="N41" i="20"/>
  <c r="L42" i="20"/>
  <c r="H87" i="20"/>
  <c r="J86" i="20"/>
  <c r="H86" i="20" s="1"/>
  <c r="G69" i="16"/>
  <c r="I68" i="16"/>
  <c r="I12" i="16"/>
  <c r="K12" i="16"/>
  <c r="K68" i="16"/>
  <c r="M68" i="16"/>
  <c r="M12" i="16"/>
  <c r="O12" i="16"/>
  <c r="O68" i="16"/>
  <c r="I13" i="16"/>
  <c r="G70" i="16"/>
  <c r="G71" i="16"/>
  <c r="I14" i="16"/>
  <c r="I121" i="16"/>
  <c r="G46" i="3" s="1"/>
  <c r="K121" i="16"/>
  <c r="I46" i="3" s="1"/>
  <c r="K14" i="16"/>
  <c r="M14" i="16"/>
  <c r="M121" i="16"/>
  <c r="K46" i="3" s="1"/>
  <c r="O121" i="16"/>
  <c r="M46" i="3" s="1"/>
  <c r="O14" i="16"/>
  <c r="I122" i="16"/>
  <c r="G47" i="3" s="1"/>
  <c r="I15" i="16"/>
  <c r="G72" i="16"/>
  <c r="K15" i="16"/>
  <c r="K122" i="16"/>
  <c r="I47" i="3" s="1"/>
  <c r="M122" i="16"/>
  <c r="K47" i="3" s="1"/>
  <c r="M15" i="16"/>
  <c r="O15" i="16"/>
  <c r="O122" i="16"/>
  <c r="M47" i="3" s="1"/>
  <c r="G73" i="16"/>
  <c r="I16" i="16"/>
  <c r="I123" i="16"/>
  <c r="G48" i="3" s="1"/>
  <c r="K123" i="16"/>
  <c r="I48" i="3" s="1"/>
  <c r="K16" i="16"/>
  <c r="M16" i="16"/>
  <c r="M123" i="16"/>
  <c r="K48" i="3" s="1"/>
  <c r="O123" i="16"/>
  <c r="M48" i="3" s="1"/>
  <c r="O16" i="16"/>
  <c r="I124" i="16"/>
  <c r="G49" i="3" s="1"/>
  <c r="I17" i="16"/>
  <c r="G74" i="16"/>
  <c r="K17" i="16"/>
  <c r="K124" i="16"/>
  <c r="I49" i="3" s="1"/>
  <c r="M124" i="16"/>
  <c r="K49" i="3" s="1"/>
  <c r="M17" i="16"/>
  <c r="O17" i="16"/>
  <c r="O124" i="16"/>
  <c r="M49" i="3" s="1"/>
  <c r="G75" i="16"/>
  <c r="I125" i="16"/>
  <c r="G50" i="3" s="1"/>
  <c r="I18" i="16"/>
  <c r="K125" i="16"/>
  <c r="I50" i="3" s="1"/>
  <c r="K18" i="16"/>
  <c r="M125" i="16"/>
  <c r="K50" i="3" s="1"/>
  <c r="M18" i="16"/>
  <c r="O125" i="16"/>
  <c r="M50" i="3" s="1"/>
  <c r="O18" i="16"/>
  <c r="H69" i="16"/>
  <c r="J68" i="16"/>
  <c r="H68" i="16" s="1"/>
  <c r="J121" i="16"/>
  <c r="H71" i="16"/>
  <c r="J122" i="16"/>
  <c r="H72" i="16"/>
  <c r="J123" i="16"/>
  <c r="H73" i="16"/>
  <c r="J124" i="16"/>
  <c r="H74" i="16"/>
  <c r="J125" i="16"/>
  <c r="H75" i="16"/>
  <c r="J18" i="16"/>
  <c r="L125" i="16"/>
  <c r="L18" i="16"/>
  <c r="N125" i="16"/>
  <c r="L50" i="3" s="1"/>
  <c r="N18" i="16"/>
  <c r="P125" i="16"/>
  <c r="P18" i="16"/>
  <c r="I12" i="13"/>
  <c r="M12" i="13"/>
  <c r="I14" i="13"/>
  <c r="K208" i="13"/>
  <c r="I36" i="3" s="1"/>
  <c r="K14" i="13"/>
  <c r="M14" i="13"/>
  <c r="M208" i="13"/>
  <c r="K36" i="3" s="1"/>
  <c r="O14" i="13"/>
  <c r="G176" i="13"/>
  <c r="M209" i="13"/>
  <c r="K37" i="3" s="1"/>
  <c r="M15" i="13"/>
  <c r="O15" i="13"/>
  <c r="O209" i="13"/>
  <c r="M37" i="3" s="1"/>
  <c r="I16" i="13"/>
  <c r="K16" i="13"/>
  <c r="M16" i="13"/>
  <c r="O210" i="13"/>
  <c r="M38" i="3" s="1"/>
  <c r="K17" i="13"/>
  <c r="K211" i="13"/>
  <c r="I39" i="3" s="1"/>
  <c r="M211" i="13"/>
  <c r="K39" i="3" s="1"/>
  <c r="K212" i="13"/>
  <c r="I40" i="3" s="1"/>
  <c r="K18" i="13"/>
  <c r="M212" i="13"/>
  <c r="K40" i="3" s="1"/>
  <c r="M18" i="13"/>
  <c r="O212" i="13"/>
  <c r="M40" i="3" s="1"/>
  <c r="J211" i="13"/>
  <c r="L18" i="13"/>
  <c r="P18" i="13"/>
  <c r="G86" i="10"/>
  <c r="I85" i="10"/>
  <c r="I13" i="10"/>
  <c r="M85" i="10"/>
  <c r="M13" i="10"/>
  <c r="I14" i="10"/>
  <c r="I15" i="10"/>
  <c r="N206" i="10"/>
  <c r="H234" i="10"/>
  <c r="H236" i="10"/>
  <c r="H238" i="10"/>
  <c r="G315" i="10"/>
  <c r="I314" i="10"/>
  <c r="I37" i="10"/>
  <c r="M314" i="10"/>
  <c r="M37" i="10"/>
  <c r="M36" i="10" s="1"/>
  <c r="H207" i="10"/>
  <c r="H209" i="10"/>
  <c r="H211" i="10"/>
  <c r="H213" i="10"/>
  <c r="L231" i="10"/>
  <c r="G23" i="10"/>
  <c r="M20" i="10"/>
  <c r="I31" i="10"/>
  <c r="G259" i="10"/>
  <c r="I256" i="10"/>
  <c r="K256" i="10"/>
  <c r="K32" i="10"/>
  <c r="I206" i="10"/>
  <c r="N232" i="10"/>
  <c r="N231" i="10" s="1"/>
  <c r="G269" i="10"/>
  <c r="I293" i="10"/>
  <c r="I265" i="10"/>
  <c r="M293" i="10"/>
  <c r="M32" i="10" s="1"/>
  <c r="M265" i="10"/>
  <c r="K13" i="10"/>
  <c r="O13" i="10"/>
  <c r="I33" i="10"/>
  <c r="I35" i="10"/>
  <c r="I38" i="10"/>
  <c r="G38" i="10" s="1"/>
  <c r="O45" i="10"/>
  <c r="J206" i="10"/>
  <c r="L215" i="10"/>
  <c r="H216" i="10"/>
  <c r="M231" i="10"/>
  <c r="G258" i="10"/>
  <c r="G260" i="10"/>
  <c r="G262" i="10"/>
  <c r="H257" i="10"/>
  <c r="L256" i="10"/>
  <c r="H256" i="10" s="1"/>
  <c r="K265" i="10"/>
  <c r="G290" i="10"/>
  <c r="J292" i="10"/>
  <c r="J265" i="10"/>
  <c r="L292" i="10"/>
  <c r="L265" i="10"/>
  <c r="N292" i="10"/>
  <c r="N265" i="10"/>
  <c r="P292" i="10"/>
  <c r="P265" i="10"/>
  <c r="I295" i="10"/>
  <c r="H315" i="10"/>
  <c r="J314" i="10"/>
  <c r="H314" i="10" s="1"/>
  <c r="N15" i="7"/>
  <c r="H59" i="7"/>
  <c r="J18" i="7"/>
  <c r="N18" i="7"/>
  <c r="L19" i="7"/>
  <c r="H56" i="7"/>
  <c r="L53" i="7"/>
  <c r="L13" i="7"/>
  <c r="P53" i="7"/>
  <c r="P13" i="7"/>
  <c r="P135" i="7" s="1"/>
  <c r="H55" i="7"/>
  <c r="J14" i="7"/>
  <c r="L15" i="7"/>
  <c r="H57" i="7"/>
  <c r="J16" i="7"/>
  <c r="N16" i="7"/>
  <c r="L17" i="7"/>
  <c r="L139" i="7" s="1"/>
  <c r="N53" i="7"/>
  <c r="H58" i="7"/>
  <c r="G54" i="7"/>
  <c r="O34" i="7"/>
  <c r="O25" i="7"/>
  <c r="K42" i="7"/>
  <c r="K25" i="7"/>
  <c r="H133" i="7"/>
  <c r="I13" i="7"/>
  <c r="K13" i="7"/>
  <c r="M13" i="7"/>
  <c r="M135" i="7" s="1"/>
  <c r="O13" i="7"/>
  <c r="I14" i="7"/>
  <c r="K15" i="7"/>
  <c r="L18" i="7"/>
  <c r="J19" i="7"/>
  <c r="N19" i="7"/>
  <c r="L21" i="7"/>
  <c r="P21" i="7"/>
  <c r="H25" i="7"/>
  <c r="H27" i="7"/>
  <c r="M33" i="7"/>
  <c r="G32" i="7"/>
  <c r="U78" i="5" s="1"/>
  <c r="M24" i="7"/>
  <c r="I34" i="7"/>
  <c r="I41" i="7"/>
  <c r="I25" i="7" s="1"/>
  <c r="M50" i="7"/>
  <c r="J53" i="7"/>
  <c r="H60" i="7"/>
  <c r="L62" i="7"/>
  <c r="H127" i="7"/>
  <c r="L126" i="7"/>
  <c r="H126" i="7" s="1"/>
  <c r="I75" i="7"/>
  <c r="M82" i="7"/>
  <c r="M65" i="7"/>
  <c r="O99" i="7"/>
  <c r="O66" i="7"/>
  <c r="M107" i="7"/>
  <c r="M115" i="7"/>
  <c r="G127" i="7"/>
  <c r="I91" i="7"/>
  <c r="H14" i="20" l="1"/>
  <c r="J83" i="3"/>
  <c r="J37" i="20"/>
  <c r="H15" i="20"/>
  <c r="M37" i="20"/>
  <c r="L43" i="3"/>
  <c r="N212" i="13"/>
  <c r="J18" i="13"/>
  <c r="I209" i="13"/>
  <c r="G37" i="3" s="1"/>
  <c r="G175" i="13"/>
  <c r="J14" i="13"/>
  <c r="J208" i="13"/>
  <c r="G173" i="13"/>
  <c r="H176" i="13"/>
  <c r="O17" i="13"/>
  <c r="K209" i="13"/>
  <c r="I37" i="3" s="1"/>
  <c r="G24" i="13"/>
  <c r="V75" i="11" s="1"/>
  <c r="O75" i="11" s="1"/>
  <c r="G177" i="13"/>
  <c r="N20" i="13"/>
  <c r="H21" i="13"/>
  <c r="H179" i="13"/>
  <c r="G20" i="13"/>
  <c r="H23" i="13"/>
  <c r="G22" i="13"/>
  <c r="T75" i="11" s="1"/>
  <c r="M75" i="11" s="1"/>
  <c r="L212" i="13"/>
  <c r="H178" i="13"/>
  <c r="J210" i="13"/>
  <c r="J209" i="13"/>
  <c r="H37" i="3" s="1"/>
  <c r="I210" i="13"/>
  <c r="G38" i="3" s="1"/>
  <c r="I208" i="13"/>
  <c r="G36" i="3" s="1"/>
  <c r="E36" i="3" s="1"/>
  <c r="K12" i="13"/>
  <c r="P173" i="13"/>
  <c r="P12" i="13" s="1"/>
  <c r="P206" i="13" s="1"/>
  <c r="N34" i="3" s="1"/>
  <c r="L173" i="13"/>
  <c r="L12" i="13" s="1"/>
  <c r="L206" i="13" s="1"/>
  <c r="J34" i="3" s="1"/>
  <c r="M174" i="13"/>
  <c r="K172" i="13"/>
  <c r="G25" i="13"/>
  <c r="W75" i="11" s="1"/>
  <c r="P75" i="11" s="1"/>
  <c r="H36" i="13"/>
  <c r="H24" i="13"/>
  <c r="G27" i="13"/>
  <c r="Y75" i="11" s="1"/>
  <c r="R75" i="11" s="1"/>
  <c r="I179" i="13"/>
  <c r="M327" i="10"/>
  <c r="N140" i="8"/>
  <c r="U140" i="8"/>
  <c r="O140" i="8"/>
  <c r="V140" i="8"/>
  <c r="H62" i="7"/>
  <c r="M328" i="10"/>
  <c r="V47" i="8" s="1"/>
  <c r="J141" i="7"/>
  <c r="H20" i="3" s="1"/>
  <c r="O135" i="7"/>
  <c r="M14" i="3" s="1"/>
  <c r="J138" i="7"/>
  <c r="H17" i="3" s="1"/>
  <c r="N141" i="7"/>
  <c r="L20" i="3" s="1"/>
  <c r="L140" i="7"/>
  <c r="J19" i="3" s="1"/>
  <c r="I136" i="7"/>
  <c r="G15" i="3" s="1"/>
  <c r="I135" i="7"/>
  <c r="G14" i="3" s="1"/>
  <c r="N138" i="7"/>
  <c r="L17" i="3" s="1"/>
  <c r="J136" i="7"/>
  <c r="H15" i="3" s="1"/>
  <c r="L135" i="7"/>
  <c r="J14" i="3" s="1"/>
  <c r="N140" i="7"/>
  <c r="L19" i="3" s="1"/>
  <c r="O137" i="7"/>
  <c r="M16" i="3" s="1"/>
  <c r="N139" i="7"/>
  <c r="L18" i="3" s="1"/>
  <c r="H16" i="16"/>
  <c r="G124" i="13"/>
  <c r="G92" i="13"/>
  <c r="H117" i="13"/>
  <c r="J116" i="13"/>
  <c r="H116" i="13" s="1"/>
  <c r="H92" i="13"/>
  <c r="I16" i="3"/>
  <c r="K137" i="7"/>
  <c r="I14" i="3"/>
  <c r="K135" i="7"/>
  <c r="J16" i="3"/>
  <c r="L137" i="7"/>
  <c r="J20" i="3"/>
  <c r="L141" i="7"/>
  <c r="H19" i="3"/>
  <c r="J140" i="7"/>
  <c r="L16" i="3"/>
  <c r="N137" i="7"/>
  <c r="H14" i="3"/>
  <c r="J135" i="7"/>
  <c r="J17" i="3"/>
  <c r="L138" i="7"/>
  <c r="M15" i="3"/>
  <c r="O136" i="7"/>
  <c r="F78" i="3"/>
  <c r="L83" i="3"/>
  <c r="H13" i="20"/>
  <c r="H148" i="13"/>
  <c r="H124" i="13"/>
  <c r="J173" i="13"/>
  <c r="J20" i="13"/>
  <c r="H20" i="13" s="1"/>
  <c r="I178" i="13"/>
  <c r="H15" i="13"/>
  <c r="H14" i="13"/>
  <c r="H16" i="13"/>
  <c r="K13" i="13"/>
  <c r="K207" i="13" s="1"/>
  <c r="I35" i="3" s="1"/>
  <c r="G148" i="13"/>
  <c r="G116" i="13"/>
  <c r="G68" i="13"/>
  <c r="H177" i="13"/>
  <c r="H175" i="13"/>
  <c r="O172" i="13"/>
  <c r="H17" i="13"/>
  <c r="G28" i="13"/>
  <c r="N11" i="13"/>
  <c r="P11" i="13"/>
  <c r="L11" i="13"/>
  <c r="K328" i="10"/>
  <c r="R47" i="8" s="1"/>
  <c r="G33" i="10"/>
  <c r="G90" i="10"/>
  <c r="K329" i="10"/>
  <c r="I30" i="3" s="1"/>
  <c r="O327" i="10"/>
  <c r="M28" i="3" s="1"/>
  <c r="K325" i="10"/>
  <c r="I26" i="3" s="1"/>
  <c r="I22" i="10"/>
  <c r="I20" i="10" s="1"/>
  <c r="H215" i="10"/>
  <c r="G31" i="10"/>
  <c r="G19" i="10"/>
  <c r="M325" i="10"/>
  <c r="K26" i="3" s="1"/>
  <c r="O328" i="10"/>
  <c r="M29" i="3" s="1"/>
  <c r="G240" i="10"/>
  <c r="M324" i="10"/>
  <c r="V43" i="8" s="1"/>
  <c r="G45" i="10"/>
  <c r="G206" i="10"/>
  <c r="G30" i="10"/>
  <c r="G298" i="10"/>
  <c r="G128" i="7"/>
  <c r="G24" i="7"/>
  <c r="J233" i="10"/>
  <c r="H217" i="10"/>
  <c r="H298" i="10"/>
  <c r="H98" i="20"/>
  <c r="H77" i="3"/>
  <c r="F77" i="3" s="1"/>
  <c r="H97" i="20"/>
  <c r="H76" i="3"/>
  <c r="F76" i="3" s="1"/>
  <c r="H96" i="20"/>
  <c r="H75" i="3"/>
  <c r="F75" i="3" s="1"/>
  <c r="L73" i="3"/>
  <c r="L82" i="3"/>
  <c r="N73" i="3"/>
  <c r="J73" i="3"/>
  <c r="F74" i="3"/>
  <c r="K73" i="3"/>
  <c r="H42" i="20"/>
  <c r="G100" i="20"/>
  <c r="M12" i="20"/>
  <c r="G101" i="20"/>
  <c r="I80" i="3"/>
  <c r="E80" i="3" s="1"/>
  <c r="E78" i="3"/>
  <c r="G97" i="20"/>
  <c r="I76" i="3"/>
  <c r="I95" i="20"/>
  <c r="I12" i="20"/>
  <c r="E79" i="3"/>
  <c r="H14" i="16"/>
  <c r="P118" i="16"/>
  <c r="N50" i="3"/>
  <c r="N43" i="3" s="1"/>
  <c r="L118" i="16"/>
  <c r="J50" i="3"/>
  <c r="J43" i="3" s="1"/>
  <c r="N118" i="16"/>
  <c r="E48" i="3"/>
  <c r="E46" i="3"/>
  <c r="J120" i="16"/>
  <c r="J118" i="16" s="1"/>
  <c r="H13" i="16"/>
  <c r="F44" i="3"/>
  <c r="P11" i="16"/>
  <c r="N11" i="16"/>
  <c r="L11" i="16"/>
  <c r="H125" i="16"/>
  <c r="H50" i="3"/>
  <c r="H124" i="16"/>
  <c r="H49" i="3"/>
  <c r="F49" i="3" s="1"/>
  <c r="H123" i="16"/>
  <c r="H48" i="3"/>
  <c r="F48" i="3" s="1"/>
  <c r="H122" i="16"/>
  <c r="H47" i="3"/>
  <c r="F47" i="3" s="1"/>
  <c r="H121" i="16"/>
  <c r="H46" i="3"/>
  <c r="F46" i="3" s="1"/>
  <c r="H119" i="16"/>
  <c r="E50" i="3"/>
  <c r="E49" i="3"/>
  <c r="E47" i="3"/>
  <c r="H12" i="16"/>
  <c r="N40" i="3"/>
  <c r="L40" i="3"/>
  <c r="J40" i="3"/>
  <c r="E37" i="3"/>
  <c r="P211" i="13"/>
  <c r="N39" i="3" s="1"/>
  <c r="N87" i="3" s="1"/>
  <c r="N211" i="13"/>
  <c r="L39" i="3" s="1"/>
  <c r="L211" i="13"/>
  <c r="J39" i="3" s="1"/>
  <c r="P210" i="13"/>
  <c r="N38" i="3" s="1"/>
  <c r="N86" i="3" s="1"/>
  <c r="N210" i="13"/>
  <c r="L38" i="3" s="1"/>
  <c r="L210" i="13"/>
  <c r="J38" i="3" s="1"/>
  <c r="P209" i="13"/>
  <c r="N37" i="3" s="1"/>
  <c r="N85" i="3" s="1"/>
  <c r="N209" i="13"/>
  <c r="L37" i="3" s="1"/>
  <c r="L209" i="13"/>
  <c r="J37" i="3" s="1"/>
  <c r="P208" i="13"/>
  <c r="N36" i="3" s="1"/>
  <c r="N84" i="3" s="1"/>
  <c r="N208" i="13"/>
  <c r="L36" i="3" s="1"/>
  <c r="L208" i="13"/>
  <c r="J36" i="3" s="1"/>
  <c r="H174" i="13"/>
  <c r="P172" i="13"/>
  <c r="N172" i="13"/>
  <c r="L172" i="13"/>
  <c r="H212" i="13"/>
  <c r="H40" i="3"/>
  <c r="H39" i="3"/>
  <c r="H38" i="3"/>
  <c r="H36" i="3"/>
  <c r="E38" i="3"/>
  <c r="J207" i="13"/>
  <c r="H13" i="13"/>
  <c r="H17" i="7"/>
  <c r="J18" i="3"/>
  <c r="P12" i="7"/>
  <c r="V30" i="5"/>
  <c r="K15" i="3"/>
  <c r="K14" i="3"/>
  <c r="V29" i="5"/>
  <c r="H136" i="7"/>
  <c r="H23" i="3"/>
  <c r="M30" i="3"/>
  <c r="AB48" i="8"/>
  <c r="R48" i="8"/>
  <c r="K30" i="3"/>
  <c r="V48" i="8"/>
  <c r="K29" i="3"/>
  <c r="F27" i="3"/>
  <c r="N23" i="3"/>
  <c r="J23" i="3"/>
  <c r="F24" i="3"/>
  <c r="M25" i="3"/>
  <c r="AB43" i="8"/>
  <c r="K28" i="3"/>
  <c r="V46" i="8"/>
  <c r="H322" i="10"/>
  <c r="F29" i="3"/>
  <c r="F25" i="3"/>
  <c r="N37" i="20"/>
  <c r="O96" i="20"/>
  <c r="M75" i="3" s="1"/>
  <c r="M73" i="3" s="1"/>
  <c r="O12" i="20"/>
  <c r="G14" i="20"/>
  <c r="H40" i="20"/>
  <c r="G19" i="20"/>
  <c r="G17" i="20"/>
  <c r="G15" i="20"/>
  <c r="G13" i="20"/>
  <c r="G37" i="20"/>
  <c r="G18" i="20"/>
  <c r="G99" i="20"/>
  <c r="I98" i="20"/>
  <c r="G16" i="20"/>
  <c r="M94" i="20"/>
  <c r="K12" i="20"/>
  <c r="G88" i="10"/>
  <c r="G87" i="10"/>
  <c r="G91" i="10"/>
  <c r="G89" i="10"/>
  <c r="G18" i="10"/>
  <c r="G16" i="10"/>
  <c r="G17" i="10"/>
  <c r="K327" i="10"/>
  <c r="I323" i="10"/>
  <c r="I234" i="10"/>
  <c r="G218" i="10"/>
  <c r="I215" i="10"/>
  <c r="G90" i="7"/>
  <c r="V83" i="5" s="1"/>
  <c r="O83" i="5" s="1"/>
  <c r="I66" i="7"/>
  <c r="I130" i="7" s="1"/>
  <c r="N12" i="7"/>
  <c r="H15" i="7"/>
  <c r="H140" i="7"/>
  <c r="H21" i="7"/>
  <c r="H19" i="7"/>
  <c r="K14" i="7"/>
  <c r="G35" i="10"/>
  <c r="K28" i="10"/>
  <c r="O28" i="10"/>
  <c r="O326" i="10"/>
  <c r="O325" i="10"/>
  <c r="G22" i="10"/>
  <c r="I327" i="10"/>
  <c r="K85" i="10"/>
  <c r="G85" i="10" s="1"/>
  <c r="K324" i="10"/>
  <c r="P37" i="20"/>
  <c r="H44" i="20"/>
  <c r="J100" i="20"/>
  <c r="H18" i="20"/>
  <c r="H99" i="20"/>
  <c r="P94" i="20"/>
  <c r="N94" i="20"/>
  <c r="L94" i="20"/>
  <c r="H38" i="20"/>
  <c r="H41" i="20"/>
  <c r="H39" i="20"/>
  <c r="L37" i="20"/>
  <c r="J101" i="20"/>
  <c r="H19" i="20"/>
  <c r="H43" i="20"/>
  <c r="H17" i="20"/>
  <c r="P12" i="20"/>
  <c r="N12" i="20"/>
  <c r="L12" i="20"/>
  <c r="J12" i="20"/>
  <c r="H95" i="20"/>
  <c r="H18" i="16"/>
  <c r="J11" i="16"/>
  <c r="G18" i="16"/>
  <c r="G17" i="16"/>
  <c r="G123" i="16"/>
  <c r="G15" i="16"/>
  <c r="G121" i="16"/>
  <c r="I120" i="16"/>
  <c r="G13" i="16"/>
  <c r="O119" i="16"/>
  <c r="O11" i="16"/>
  <c r="K119" i="16"/>
  <c r="K11" i="16"/>
  <c r="G68" i="16"/>
  <c r="G125" i="16"/>
  <c r="G124" i="16"/>
  <c r="G16" i="16"/>
  <c r="G122" i="16"/>
  <c r="G14" i="16"/>
  <c r="M11" i="16"/>
  <c r="M119" i="16"/>
  <c r="G12" i="16"/>
  <c r="I11" i="16"/>
  <c r="I119" i="16"/>
  <c r="G44" i="3" s="1"/>
  <c r="H18" i="13"/>
  <c r="G210" i="13"/>
  <c r="G15" i="13"/>
  <c r="I207" i="13"/>
  <c r="O206" i="13"/>
  <c r="O11" i="13"/>
  <c r="K206" i="13"/>
  <c r="G16" i="13"/>
  <c r="G209" i="13"/>
  <c r="G14" i="13"/>
  <c r="M206" i="13"/>
  <c r="G12" i="13"/>
  <c r="I206" i="13"/>
  <c r="G34" i="3" s="1"/>
  <c r="M326" i="10"/>
  <c r="M28" i="10"/>
  <c r="G295" i="10"/>
  <c r="I34" i="10"/>
  <c r="H292" i="10"/>
  <c r="G29" i="10"/>
  <c r="K12" i="10"/>
  <c r="I32" i="10"/>
  <c r="I28" i="10" s="1"/>
  <c r="G293" i="10"/>
  <c r="H232" i="10"/>
  <c r="G37" i="10"/>
  <c r="I36" i="10"/>
  <c r="G36" i="10" s="1"/>
  <c r="H265" i="10"/>
  <c r="O232" i="10"/>
  <c r="O215" i="10"/>
  <c r="K232" i="10"/>
  <c r="G216" i="10"/>
  <c r="K215" i="10"/>
  <c r="H206" i="10"/>
  <c r="O12" i="10"/>
  <c r="G265" i="10"/>
  <c r="G256" i="10"/>
  <c r="K326" i="10"/>
  <c r="I329" i="10"/>
  <c r="G314" i="10"/>
  <c r="I325" i="10"/>
  <c r="G15" i="10"/>
  <c r="G14" i="10"/>
  <c r="M323" i="10"/>
  <c r="M12" i="10"/>
  <c r="G13" i="10"/>
  <c r="I12" i="10"/>
  <c r="I92" i="7"/>
  <c r="G91" i="7"/>
  <c r="W83" i="5" s="1"/>
  <c r="P83" i="5" s="1"/>
  <c r="M108" i="7"/>
  <c r="G107" i="7"/>
  <c r="W85" i="5" s="1"/>
  <c r="P85" i="5" s="1"/>
  <c r="G99" i="7"/>
  <c r="O67" i="7"/>
  <c r="O131" i="7" s="1"/>
  <c r="O100" i="7"/>
  <c r="M129" i="7"/>
  <c r="G65" i="7"/>
  <c r="G75" i="7"/>
  <c r="W82" i="5" s="1"/>
  <c r="P82" i="5" s="1"/>
  <c r="I67" i="7"/>
  <c r="I76" i="7"/>
  <c r="M51" i="7"/>
  <c r="G50" i="7"/>
  <c r="W80" i="5" s="1"/>
  <c r="P80" i="5" s="1"/>
  <c r="I15" i="7"/>
  <c r="I57" i="7"/>
  <c r="I35" i="7"/>
  <c r="M25" i="7"/>
  <c r="M57" i="7" s="1"/>
  <c r="G33" i="7"/>
  <c r="V78" i="5" s="1"/>
  <c r="M34" i="7"/>
  <c r="K43" i="7"/>
  <c r="K26" i="7"/>
  <c r="K58" i="7" s="1"/>
  <c r="H14" i="7"/>
  <c r="J12" i="7"/>
  <c r="H13" i="7"/>
  <c r="L12" i="7"/>
  <c r="H18" i="7"/>
  <c r="G115" i="7"/>
  <c r="W86" i="5" s="1"/>
  <c r="P86" i="5" s="1"/>
  <c r="M116" i="7"/>
  <c r="O130" i="7"/>
  <c r="M83" i="7"/>
  <c r="G82" i="7"/>
  <c r="V84" i="5" s="1"/>
  <c r="O84" i="5" s="1"/>
  <c r="M66" i="7"/>
  <c r="M130" i="7" s="1"/>
  <c r="H53" i="7"/>
  <c r="G41" i="7"/>
  <c r="V79" i="5" s="1"/>
  <c r="O79" i="5" s="1"/>
  <c r="I42" i="7"/>
  <c r="I26" i="7" s="1"/>
  <c r="M56" i="7"/>
  <c r="G13" i="7"/>
  <c r="K57" i="7"/>
  <c r="O57" i="7"/>
  <c r="O26" i="7"/>
  <c r="O58" i="7" s="1"/>
  <c r="O35" i="7"/>
  <c r="H16" i="7"/>
  <c r="H138" i="7"/>
  <c r="H137" i="7"/>
  <c r="I73" i="3" l="1"/>
  <c r="I84" i="3"/>
  <c r="H118" i="16"/>
  <c r="M13" i="13"/>
  <c r="M172" i="13"/>
  <c r="G174" i="13"/>
  <c r="G208" i="13"/>
  <c r="H211" i="13"/>
  <c r="G179" i="13"/>
  <c r="I18" i="13"/>
  <c r="G18" i="13" s="1"/>
  <c r="I212" i="13"/>
  <c r="R44" i="8"/>
  <c r="N134" i="7"/>
  <c r="H141" i="7"/>
  <c r="J85" i="3"/>
  <c r="L86" i="3"/>
  <c r="E14" i="3"/>
  <c r="J33" i="3"/>
  <c r="F50" i="3"/>
  <c r="J13" i="3"/>
  <c r="J82" i="3"/>
  <c r="H13" i="3"/>
  <c r="F15" i="3"/>
  <c r="F19" i="3"/>
  <c r="F17" i="3"/>
  <c r="F20" i="3"/>
  <c r="K136" i="7"/>
  <c r="G136" i="7" s="1"/>
  <c r="H30" i="5" s="1"/>
  <c r="J87" i="3"/>
  <c r="L88" i="3"/>
  <c r="I211" i="13"/>
  <c r="G178" i="13"/>
  <c r="I172" i="13"/>
  <c r="I17" i="13"/>
  <c r="J12" i="13"/>
  <c r="H173" i="13"/>
  <c r="J172" i="13"/>
  <c r="H172" i="13" s="1"/>
  <c r="G16" i="3"/>
  <c r="I137" i="7"/>
  <c r="L85" i="3"/>
  <c r="L87" i="3"/>
  <c r="E76" i="3"/>
  <c r="L13" i="3"/>
  <c r="F16" i="3"/>
  <c r="L33" i="3"/>
  <c r="K11" i="13"/>
  <c r="L84" i="3"/>
  <c r="H209" i="13"/>
  <c r="F40" i="3"/>
  <c r="H208" i="13"/>
  <c r="H210" i="13"/>
  <c r="AB47" i="8"/>
  <c r="I324" i="10"/>
  <c r="G25" i="3" s="1"/>
  <c r="I29" i="3"/>
  <c r="AB46" i="8"/>
  <c r="V44" i="8"/>
  <c r="K25" i="3"/>
  <c r="H139" i="7"/>
  <c r="G215" i="10"/>
  <c r="H233" i="10"/>
  <c r="J231" i="10"/>
  <c r="H231" i="10" s="1"/>
  <c r="H101" i="20"/>
  <c r="H80" i="3"/>
  <c r="F80" i="3" s="1"/>
  <c r="M83" i="3"/>
  <c r="E75" i="3"/>
  <c r="G74" i="3"/>
  <c r="G95" i="20"/>
  <c r="H100" i="20"/>
  <c r="H79" i="3"/>
  <c r="H87" i="3" s="1"/>
  <c r="F87" i="3" s="1"/>
  <c r="J94" i="20"/>
  <c r="H94" i="20" s="1"/>
  <c r="H12" i="20"/>
  <c r="H37" i="20"/>
  <c r="G98" i="20"/>
  <c r="G77" i="3"/>
  <c r="E77" i="3" s="1"/>
  <c r="H11" i="16"/>
  <c r="J88" i="3"/>
  <c r="N88" i="3"/>
  <c r="K118" i="16"/>
  <c r="I44" i="3"/>
  <c r="I43" i="3" s="1"/>
  <c r="O118" i="16"/>
  <c r="M44" i="3"/>
  <c r="M43" i="3" s="1"/>
  <c r="G120" i="16"/>
  <c r="G45" i="3"/>
  <c r="E45" i="3" s="1"/>
  <c r="H120" i="16"/>
  <c r="H45" i="3"/>
  <c r="M118" i="16"/>
  <c r="K44" i="3"/>
  <c r="K43" i="3" s="1"/>
  <c r="H85" i="3"/>
  <c r="H88" i="3"/>
  <c r="K34" i="3"/>
  <c r="K205" i="13"/>
  <c r="I34" i="3"/>
  <c r="I33" i="3" s="1"/>
  <c r="O205" i="13"/>
  <c r="M34" i="3"/>
  <c r="M33" i="3" s="1"/>
  <c r="G35" i="3"/>
  <c r="J84" i="3"/>
  <c r="N33" i="3"/>
  <c r="H35" i="3"/>
  <c r="H207" i="13"/>
  <c r="F36" i="3"/>
  <c r="H84" i="3"/>
  <c r="F37" i="3"/>
  <c r="F38" i="3"/>
  <c r="H86" i="3"/>
  <c r="F39" i="3"/>
  <c r="L205" i="13"/>
  <c r="N205" i="13"/>
  <c r="P205" i="13"/>
  <c r="Y29" i="5"/>
  <c r="Y36" i="5" s="1"/>
  <c r="N14" i="3"/>
  <c r="J86" i="3"/>
  <c r="F18" i="3"/>
  <c r="G26" i="3"/>
  <c r="N44" i="8"/>
  <c r="I27" i="3"/>
  <c r="R45" i="8"/>
  <c r="V45" i="8"/>
  <c r="K27" i="3"/>
  <c r="M27" i="3"/>
  <c r="AB45" i="8"/>
  <c r="I28" i="3"/>
  <c r="R46" i="8"/>
  <c r="K24" i="3"/>
  <c r="V42" i="8"/>
  <c r="G329" i="10"/>
  <c r="H48" i="8" s="1"/>
  <c r="G30" i="3"/>
  <c r="N48" i="8"/>
  <c r="I25" i="3"/>
  <c r="R43" i="8"/>
  <c r="G28" i="3"/>
  <c r="N46" i="8"/>
  <c r="M26" i="3"/>
  <c r="M84" i="3" s="1"/>
  <c r="AB44" i="8"/>
  <c r="G24" i="3"/>
  <c r="N42" i="8"/>
  <c r="F23" i="3"/>
  <c r="G12" i="20"/>
  <c r="O94" i="20"/>
  <c r="G96" i="20"/>
  <c r="I94" i="20"/>
  <c r="G94" i="20" s="1"/>
  <c r="G12" i="10"/>
  <c r="G327" i="10"/>
  <c r="H46" i="8" s="1"/>
  <c r="G234" i="10"/>
  <c r="I231" i="10"/>
  <c r="G14" i="7"/>
  <c r="M16" i="7"/>
  <c r="M138" i="7" s="1"/>
  <c r="M322" i="10"/>
  <c r="G325" i="10"/>
  <c r="H44" i="8" s="1"/>
  <c r="G28" i="10"/>
  <c r="G119" i="16"/>
  <c r="I118" i="16"/>
  <c r="G118" i="16" s="1"/>
  <c r="G11" i="16"/>
  <c r="G206" i="13"/>
  <c r="K231" i="10"/>
  <c r="K21" i="10"/>
  <c r="G232" i="10"/>
  <c r="O231" i="10"/>
  <c r="O21" i="10"/>
  <c r="G34" i="10"/>
  <c r="I328" i="10"/>
  <c r="G32" i="10"/>
  <c r="I326" i="10"/>
  <c r="O36" i="7"/>
  <c r="O28" i="7" s="1"/>
  <c r="O60" i="7" s="1"/>
  <c r="O27" i="7"/>
  <c r="O29" i="7"/>
  <c r="G135" i="7"/>
  <c r="H29" i="5" s="1"/>
  <c r="M15" i="7"/>
  <c r="M137" i="7" s="1"/>
  <c r="M117" i="7"/>
  <c r="G117" i="7" s="1"/>
  <c r="Y86" i="5" s="1"/>
  <c r="R86" i="5" s="1"/>
  <c r="G116" i="7"/>
  <c r="X86" i="5" s="1"/>
  <c r="Q86" i="5" s="1"/>
  <c r="M110" i="7"/>
  <c r="G110" i="7" s="1"/>
  <c r="H12" i="7"/>
  <c r="K17" i="7"/>
  <c r="M35" i="7"/>
  <c r="M26" i="7"/>
  <c r="M58" i="7" s="1"/>
  <c r="I58" i="7"/>
  <c r="G25" i="7"/>
  <c r="G15" i="7"/>
  <c r="G51" i="7"/>
  <c r="X80" i="5" s="1"/>
  <c r="Q80" i="5" s="1"/>
  <c r="M52" i="7"/>
  <c r="I131" i="7"/>
  <c r="G130" i="7"/>
  <c r="G108" i="7"/>
  <c r="X85" i="5" s="1"/>
  <c r="Q85" i="5" s="1"/>
  <c r="M109" i="7"/>
  <c r="O17" i="7"/>
  <c r="O16" i="7"/>
  <c r="K16" i="7"/>
  <c r="I43" i="7"/>
  <c r="G42" i="7"/>
  <c r="W79" i="5" s="1"/>
  <c r="P79" i="5" s="1"/>
  <c r="G83" i="7"/>
  <c r="W84" i="5" s="1"/>
  <c r="P84" i="5" s="1"/>
  <c r="M84" i="7"/>
  <c r="M67" i="7"/>
  <c r="M131" i="7" s="1"/>
  <c r="H135" i="7"/>
  <c r="L134" i="7"/>
  <c r="H134" i="7" s="1"/>
  <c r="K44" i="7"/>
  <c r="K27" i="7"/>
  <c r="I36" i="7"/>
  <c r="I27" i="7"/>
  <c r="G35" i="7"/>
  <c r="X78" i="5" s="1"/>
  <c r="G34" i="7"/>
  <c r="W78" i="5" s="1"/>
  <c r="G57" i="7"/>
  <c r="I16" i="7"/>
  <c r="G56" i="7"/>
  <c r="I77" i="7"/>
  <c r="I68" i="7"/>
  <c r="G76" i="7"/>
  <c r="X82" i="5" s="1"/>
  <c r="Q82" i="5" s="1"/>
  <c r="G66" i="7"/>
  <c r="G129" i="7"/>
  <c r="O101" i="7"/>
  <c r="O68" i="7"/>
  <c r="G100" i="7"/>
  <c r="G92" i="7"/>
  <c r="X83" i="5" s="1"/>
  <c r="Q83" i="5" s="1"/>
  <c r="I93" i="7"/>
  <c r="F86" i="3" l="1"/>
  <c r="G172" i="13"/>
  <c r="I205" i="13"/>
  <c r="M207" i="13"/>
  <c r="M11" i="13"/>
  <c r="F85" i="3"/>
  <c r="G13" i="13"/>
  <c r="G40" i="3"/>
  <c r="E40" i="3" s="1"/>
  <c r="G212" i="13"/>
  <c r="L81" i="3"/>
  <c r="I15" i="3"/>
  <c r="E15" i="3" s="1"/>
  <c r="O139" i="7"/>
  <c r="M18" i="3" s="1"/>
  <c r="M86" i="3" s="1"/>
  <c r="K139" i="7"/>
  <c r="I18" i="3" s="1"/>
  <c r="I86" i="3" s="1"/>
  <c r="J206" i="13"/>
  <c r="J11" i="13"/>
  <c r="H11" i="13" s="1"/>
  <c r="H12" i="13"/>
  <c r="G39" i="3"/>
  <c r="E39" i="3" s="1"/>
  <c r="G211" i="13"/>
  <c r="K138" i="7"/>
  <c r="I17" i="3" s="1"/>
  <c r="I85" i="3" s="1"/>
  <c r="I138" i="7"/>
  <c r="G17" i="3" s="1"/>
  <c r="O138" i="7"/>
  <c r="M17" i="3" s="1"/>
  <c r="M85" i="3" s="1"/>
  <c r="I11" i="13"/>
  <c r="G17" i="13"/>
  <c r="G324" i="10"/>
  <c r="H43" i="8" s="1"/>
  <c r="N43" i="8"/>
  <c r="F88" i="3"/>
  <c r="F79" i="3"/>
  <c r="F73" i="3" s="1"/>
  <c r="H73" i="3"/>
  <c r="E74" i="3"/>
  <c r="E73" i="3" s="1"/>
  <c r="G73" i="3"/>
  <c r="F45" i="3"/>
  <c r="F43" i="3" s="1"/>
  <c r="H43" i="3"/>
  <c r="G43" i="3"/>
  <c r="E44" i="3"/>
  <c r="E43" i="3" s="1"/>
  <c r="J81" i="3"/>
  <c r="F35" i="3"/>
  <c r="H83" i="3"/>
  <c r="F84" i="3"/>
  <c r="E34" i="3"/>
  <c r="K16" i="3"/>
  <c r="V31" i="5"/>
  <c r="K17" i="3"/>
  <c r="V32" i="5"/>
  <c r="K85" i="3"/>
  <c r="N13" i="3"/>
  <c r="F14" i="3"/>
  <c r="F13" i="3" s="1"/>
  <c r="N82" i="3"/>
  <c r="V49" i="8"/>
  <c r="G82" i="3"/>
  <c r="E28" i="3"/>
  <c r="E30" i="3"/>
  <c r="G326" i="10"/>
  <c r="H45" i="8" s="1"/>
  <c r="G27" i="3"/>
  <c r="N45" i="8"/>
  <c r="G328" i="10"/>
  <c r="H47" i="8" s="1"/>
  <c r="G29" i="3"/>
  <c r="N47" i="8"/>
  <c r="E25" i="3"/>
  <c r="G83" i="3"/>
  <c r="K23" i="3"/>
  <c r="K82" i="3"/>
  <c r="E26" i="3"/>
  <c r="G84" i="3"/>
  <c r="G67" i="7"/>
  <c r="M17" i="7"/>
  <c r="M139" i="7" s="1"/>
  <c r="I322" i="10"/>
  <c r="K20" i="10"/>
  <c r="G21" i="10"/>
  <c r="K323" i="10"/>
  <c r="O20" i="10"/>
  <c r="O323" i="10"/>
  <c r="G231" i="10"/>
  <c r="O132" i="7"/>
  <c r="G77" i="7"/>
  <c r="Y82" i="5" s="1"/>
  <c r="R82" i="5" s="1"/>
  <c r="I69" i="7"/>
  <c r="I70" i="7"/>
  <c r="G70" i="7" s="1"/>
  <c r="G16" i="7"/>
  <c r="I59" i="7"/>
  <c r="K59" i="7"/>
  <c r="M85" i="7"/>
  <c r="M78" i="7" s="1"/>
  <c r="G78" i="7" s="1"/>
  <c r="G84" i="7"/>
  <c r="X84" i="5" s="1"/>
  <c r="Q84" i="5" s="1"/>
  <c r="M68" i="7"/>
  <c r="G68" i="7" s="1"/>
  <c r="G109" i="7"/>
  <c r="Y85" i="5" s="1"/>
  <c r="R85" i="5" s="1"/>
  <c r="M102" i="7"/>
  <c r="G102" i="7" s="1"/>
  <c r="G58" i="7"/>
  <c r="I17" i="7"/>
  <c r="O59" i="7"/>
  <c r="O21" i="7"/>
  <c r="G93" i="7"/>
  <c r="Y83" i="5" s="1"/>
  <c r="R83" i="5" s="1"/>
  <c r="I86" i="7"/>
  <c r="G86" i="7" s="1"/>
  <c r="G101" i="7"/>
  <c r="O69" i="7"/>
  <c r="O133" i="7" s="1"/>
  <c r="O19" i="7" s="1"/>
  <c r="O94" i="7"/>
  <c r="I132" i="7"/>
  <c r="I29" i="7"/>
  <c r="K28" i="7"/>
  <c r="K60" i="7" s="1"/>
  <c r="K37" i="7"/>
  <c r="G43" i="7"/>
  <c r="X79" i="5" s="1"/>
  <c r="Q79" i="5" s="1"/>
  <c r="I44" i="7"/>
  <c r="G44" i="7" s="1"/>
  <c r="Y79" i="5" s="1"/>
  <c r="R79" i="5" s="1"/>
  <c r="G131" i="7"/>
  <c r="G52" i="7"/>
  <c r="Y80" i="5" s="1"/>
  <c r="R80" i="5" s="1"/>
  <c r="M45" i="7"/>
  <c r="G45" i="7" s="1"/>
  <c r="G26" i="7"/>
  <c r="M27" i="7"/>
  <c r="M36" i="7"/>
  <c r="G36" i="7" s="1"/>
  <c r="Y78" i="5" s="1"/>
  <c r="G11" i="13" l="1"/>
  <c r="K35" i="3"/>
  <c r="M205" i="13"/>
  <c r="G205" i="13" s="1"/>
  <c r="G207" i="13"/>
  <c r="G33" i="3"/>
  <c r="E17" i="3"/>
  <c r="I83" i="3"/>
  <c r="O141" i="7"/>
  <c r="M20" i="3" s="1"/>
  <c r="M88" i="3" s="1"/>
  <c r="I139" i="7"/>
  <c r="G18" i="3" s="1"/>
  <c r="G86" i="3" s="1"/>
  <c r="H34" i="3"/>
  <c r="H206" i="13"/>
  <c r="J205" i="13"/>
  <c r="H205" i="13" s="1"/>
  <c r="N49" i="8"/>
  <c r="F83" i="3"/>
  <c r="K18" i="3"/>
  <c r="K86" i="3" s="1"/>
  <c r="V33" i="5"/>
  <c r="N81" i="3"/>
  <c r="K84" i="3"/>
  <c r="E84" i="3" s="1"/>
  <c r="E16" i="3"/>
  <c r="G23" i="3"/>
  <c r="E29" i="3"/>
  <c r="O322" i="10"/>
  <c r="M24" i="3"/>
  <c r="AB42" i="8"/>
  <c r="AB49" i="8" s="1"/>
  <c r="I24" i="3"/>
  <c r="R42" i="8"/>
  <c r="R49" i="8" s="1"/>
  <c r="E27" i="3"/>
  <c r="G85" i="3"/>
  <c r="E85" i="3" s="1"/>
  <c r="G94" i="7"/>
  <c r="K21" i="7"/>
  <c r="K322" i="10"/>
  <c r="G323" i="10"/>
  <c r="H42" i="8" s="1"/>
  <c r="H49" i="8" s="1"/>
  <c r="G20" i="10"/>
  <c r="M59" i="7"/>
  <c r="G137" i="7"/>
  <c r="H31" i="5" s="1"/>
  <c r="G27" i="7"/>
  <c r="G138" i="7"/>
  <c r="H32" i="5" s="1"/>
  <c r="I133" i="7"/>
  <c r="I126" i="7" s="1"/>
  <c r="I62" i="7"/>
  <c r="O62" i="7"/>
  <c r="M28" i="7"/>
  <c r="M60" i="7" s="1"/>
  <c r="M29" i="7"/>
  <c r="G29" i="7" s="1"/>
  <c r="I37" i="7"/>
  <c r="G37" i="7" s="1"/>
  <c r="K19" i="7"/>
  <c r="I28" i="7"/>
  <c r="O18" i="7"/>
  <c r="O53" i="7"/>
  <c r="G17" i="7"/>
  <c r="M132" i="7"/>
  <c r="G85" i="7"/>
  <c r="Y84" i="5" s="1"/>
  <c r="R84" i="5" s="1"/>
  <c r="M69" i="7"/>
  <c r="M133" i="7" s="1"/>
  <c r="K18" i="7"/>
  <c r="K140" i="7" s="1"/>
  <c r="K53" i="7"/>
  <c r="G59" i="7"/>
  <c r="I18" i="7"/>
  <c r="O126" i="7"/>
  <c r="K33" i="3" l="1"/>
  <c r="E35" i="3"/>
  <c r="E33" i="3" s="1"/>
  <c r="K83" i="3"/>
  <c r="E83" i="3" s="1"/>
  <c r="O140" i="7"/>
  <c r="M19" i="3" s="1"/>
  <c r="E86" i="3"/>
  <c r="F34" i="3"/>
  <c r="F33" i="3" s="1"/>
  <c r="H82" i="3"/>
  <c r="H33" i="3"/>
  <c r="K141" i="7"/>
  <c r="I20" i="3" s="1"/>
  <c r="I88" i="3" s="1"/>
  <c r="I140" i="7"/>
  <c r="G19" i="3" s="1"/>
  <c r="G87" i="3" s="1"/>
  <c r="E18" i="3"/>
  <c r="K12" i="7"/>
  <c r="I19" i="3"/>
  <c r="I87" i="3" s="1"/>
  <c r="G322" i="10"/>
  <c r="I23" i="3"/>
  <c r="I82" i="3"/>
  <c r="E24" i="3"/>
  <c r="E23" i="3" s="1"/>
  <c r="M23" i="3"/>
  <c r="M82" i="3"/>
  <c r="M62" i="7"/>
  <c r="G62" i="7" s="1"/>
  <c r="I60" i="7"/>
  <c r="G28" i="7"/>
  <c r="I21" i="7"/>
  <c r="G69" i="7"/>
  <c r="M18" i="7"/>
  <c r="M140" i="7" s="1"/>
  <c r="M53" i="7"/>
  <c r="G18" i="7"/>
  <c r="K134" i="7"/>
  <c r="M126" i="7"/>
  <c r="G126" i="7" s="1"/>
  <c r="G139" i="7"/>
  <c r="H33" i="5" s="1"/>
  <c r="O134" i="7"/>
  <c r="O12" i="7"/>
  <c r="M19" i="7"/>
  <c r="M141" i="7" s="1"/>
  <c r="G133" i="7"/>
  <c r="G132" i="7"/>
  <c r="M21" i="7"/>
  <c r="M87" i="3" l="1"/>
  <c r="M13" i="3"/>
  <c r="F82" i="3"/>
  <c r="F81" i="3" s="1"/>
  <c r="H81" i="3"/>
  <c r="M81" i="3"/>
  <c r="I13" i="3"/>
  <c r="K20" i="3"/>
  <c r="K88" i="3" s="1"/>
  <c r="V35" i="5"/>
  <c r="V34" i="5"/>
  <c r="K19" i="3"/>
  <c r="E19" i="3" s="1"/>
  <c r="I81" i="3"/>
  <c r="E82" i="3"/>
  <c r="G21" i="7"/>
  <c r="G60" i="7"/>
  <c r="I19" i="7"/>
  <c r="I53" i="7"/>
  <c r="G53" i="7" s="1"/>
  <c r="M134" i="7"/>
  <c r="M12" i="7"/>
  <c r="I141" i="7" l="1"/>
  <c r="G20" i="3" s="1"/>
  <c r="V36" i="5"/>
  <c r="K87" i="3"/>
  <c r="K13" i="3"/>
  <c r="G19" i="7"/>
  <c r="G12" i="7" s="1"/>
  <c r="I12" i="7"/>
  <c r="G140" i="7"/>
  <c r="H34" i="5" s="1"/>
  <c r="G88" i="3" l="1"/>
  <c r="E88" i="3" s="1"/>
  <c r="E20" i="3"/>
  <c r="E13" i="3" s="1"/>
  <c r="G13" i="3"/>
  <c r="K81" i="3"/>
  <c r="E87" i="3"/>
  <c r="G141" i="7"/>
  <c r="H35" i="5" s="1"/>
  <c r="H36" i="5" s="1"/>
  <c r="I134" i="7"/>
  <c r="G134" i="7" s="1"/>
  <c r="G81" i="3" l="1"/>
  <c r="E81" i="3"/>
  <c r="AB31" i="8" l="1"/>
  <c r="X31" i="8"/>
  <c r="T31" i="8"/>
  <c r="P31" i="8"/>
  <c r="L31" i="8"/>
  <c r="H31" i="8"/>
  <c r="D31" i="8"/>
  <c r="C31" i="8"/>
  <c r="AB30" i="8"/>
  <c r="X30" i="8"/>
  <c r="T30" i="8"/>
  <c r="P30" i="8"/>
  <c r="L30" i="8"/>
  <c r="H30" i="8"/>
  <c r="D30" i="8"/>
  <c r="C30" i="8"/>
  <c r="AB29" i="8"/>
  <c r="X29" i="8"/>
  <c r="T29" i="8"/>
  <c r="P29" i="8"/>
  <c r="L29" i="8"/>
  <c r="H29" i="8"/>
  <c r="D29" i="8"/>
  <c r="C29" i="8"/>
  <c r="C16" i="2" l="1"/>
  <c r="C15" i="2"/>
  <c r="C14" i="2"/>
  <c r="C12" i="2"/>
  <c r="C13" i="2"/>
  <c r="C11" i="2"/>
  <c r="C10" i="2"/>
  <c r="C9" i="2"/>
  <c r="G15" i="15"/>
  <c r="I15" i="15"/>
  <c r="F15" i="15"/>
  <c r="G14" i="15"/>
  <c r="I14" i="15"/>
  <c r="F14" i="15"/>
  <c r="M79" i="18" l="1"/>
  <c r="L79" i="18"/>
  <c r="L22" i="18"/>
  <c r="P22" i="18"/>
  <c r="T22" i="18"/>
  <c r="X22" i="18"/>
  <c r="AB22" i="18"/>
  <c r="AB21" i="18"/>
  <c r="X21" i="18"/>
  <c r="T21" i="18"/>
  <c r="P21" i="18"/>
  <c r="L21" i="18"/>
  <c r="H22" i="18"/>
  <c r="D22" i="18"/>
  <c r="C22" i="18"/>
  <c r="H21" i="18"/>
  <c r="D21" i="18"/>
  <c r="C21" i="18"/>
  <c r="AB19" i="18"/>
  <c r="X19" i="18"/>
  <c r="T19" i="18"/>
  <c r="P19" i="18"/>
  <c r="L19" i="18"/>
  <c r="U51" i="18"/>
  <c r="R51" i="18"/>
  <c r="O51" i="18"/>
  <c r="L51" i="18"/>
  <c r="H19" i="18"/>
  <c r="D19" i="18"/>
  <c r="C19" i="18"/>
  <c r="AB15" i="18"/>
  <c r="X15" i="18"/>
  <c r="T15" i="18"/>
  <c r="P15" i="18"/>
  <c r="L15" i="18"/>
  <c r="H15" i="18"/>
  <c r="F81" i="14"/>
  <c r="M81" i="14" s="1"/>
  <c r="E81" i="14"/>
  <c r="L81" i="14" s="1"/>
  <c r="F80" i="14"/>
  <c r="M80" i="14" s="1"/>
  <c r="E80" i="14"/>
  <c r="L80" i="14" s="1"/>
  <c r="C28" i="14"/>
  <c r="C27" i="14"/>
  <c r="AB26" i="14"/>
  <c r="X26" i="14"/>
  <c r="T26" i="14"/>
  <c r="P26" i="14"/>
  <c r="L26" i="14"/>
  <c r="H26" i="14"/>
  <c r="D26" i="14"/>
  <c r="C26" i="14"/>
  <c r="C24" i="14"/>
  <c r="AB23" i="14"/>
  <c r="X23" i="14"/>
  <c r="T23" i="14"/>
  <c r="P23" i="14"/>
  <c r="L23" i="14"/>
  <c r="H23" i="14"/>
  <c r="D23" i="14"/>
  <c r="C23" i="14"/>
  <c r="F81" i="11"/>
  <c r="E81" i="11"/>
  <c r="F77" i="11"/>
  <c r="M77" i="11" s="1"/>
  <c r="E77" i="11"/>
  <c r="L77" i="11" s="1"/>
  <c r="AB25" i="11"/>
  <c r="X25" i="11"/>
  <c r="T25" i="11"/>
  <c r="P25" i="11"/>
  <c r="L25" i="11"/>
  <c r="H25" i="11"/>
  <c r="D25" i="11"/>
  <c r="C25" i="11"/>
  <c r="L23" i="11"/>
  <c r="P23" i="11"/>
  <c r="T23" i="11"/>
  <c r="X23" i="11"/>
  <c r="AB23" i="11"/>
  <c r="D23" i="11"/>
  <c r="H23" i="11"/>
  <c r="C23" i="11"/>
  <c r="L22" i="11"/>
  <c r="P22" i="11"/>
  <c r="T22" i="11"/>
  <c r="X22" i="11"/>
  <c r="AB22" i="11"/>
  <c r="D22" i="11"/>
  <c r="H22" i="11"/>
  <c r="C22" i="11"/>
  <c r="D21" i="11"/>
  <c r="H21" i="11"/>
  <c r="L21" i="11"/>
  <c r="P21" i="11"/>
  <c r="T21" i="11"/>
  <c r="X21" i="11"/>
  <c r="AB21" i="11"/>
  <c r="C21" i="11"/>
  <c r="AB20" i="11"/>
  <c r="X20" i="11"/>
  <c r="T20" i="11"/>
  <c r="P20" i="11"/>
  <c r="L20" i="11"/>
  <c r="H20" i="11"/>
  <c r="D20" i="11"/>
  <c r="C20" i="11"/>
  <c r="AB15" i="11"/>
  <c r="X15" i="11"/>
  <c r="T15" i="11"/>
  <c r="P15" i="11"/>
  <c r="L15" i="11"/>
  <c r="H15" i="11"/>
  <c r="D15" i="11"/>
  <c r="C15" i="11"/>
  <c r="C46" i="1" s="1"/>
  <c r="F27" i="2" s="1"/>
  <c r="C33" i="8"/>
  <c r="A33" i="8"/>
  <c r="AB28" i="8"/>
  <c r="X28" i="8"/>
  <c r="T28" i="8"/>
  <c r="P28" i="8"/>
  <c r="L28" i="8"/>
  <c r="H28" i="8"/>
  <c r="D28" i="8"/>
  <c r="C28" i="8"/>
  <c r="AB25" i="8"/>
  <c r="X25" i="8"/>
  <c r="T25" i="8"/>
  <c r="P25" i="8"/>
  <c r="L25" i="8"/>
  <c r="H25" i="8"/>
  <c r="D25" i="8"/>
  <c r="C25" i="8"/>
  <c r="AB24" i="8"/>
  <c r="X24" i="8"/>
  <c r="T24" i="8"/>
  <c r="P24" i="8"/>
  <c r="L24" i="8"/>
  <c r="H24" i="8"/>
  <c r="D24" i="8"/>
  <c r="AB20" i="8"/>
  <c r="X20" i="8"/>
  <c r="T20" i="8"/>
  <c r="P20" i="8"/>
  <c r="L20" i="8"/>
  <c r="H20" i="8"/>
  <c r="D20" i="8"/>
  <c r="C20" i="8"/>
  <c r="AB19" i="8"/>
  <c r="X19" i="8"/>
  <c r="T19" i="8"/>
  <c r="P19" i="8"/>
  <c r="L19" i="8"/>
  <c r="H19" i="8"/>
  <c r="D19" i="8"/>
  <c r="C19" i="8"/>
  <c r="T31" i="18"/>
  <c r="R31" i="18"/>
  <c r="T30" i="18"/>
  <c r="R30" i="18"/>
  <c r="T29" i="18"/>
  <c r="R29" i="18"/>
  <c r="T28" i="18"/>
  <c r="R28" i="18"/>
  <c r="T27" i="18"/>
  <c r="R27" i="18"/>
  <c r="Y34" i="14"/>
  <c r="V34" i="14"/>
  <c r="Y33" i="14"/>
  <c r="V33" i="14"/>
  <c r="K78" i="5"/>
  <c r="R78" i="5" s="1"/>
  <c r="J78" i="5"/>
  <c r="Q78" i="5" s="1"/>
  <c r="I78" i="5"/>
  <c r="P78" i="5" s="1"/>
  <c r="H78" i="5"/>
  <c r="O78" i="5" s="1"/>
  <c r="G78" i="5"/>
  <c r="N78" i="5" s="1"/>
  <c r="F78" i="5"/>
  <c r="M78" i="5" s="1"/>
  <c r="E78" i="5"/>
  <c r="L78" i="5" s="1"/>
  <c r="P65" i="1"/>
  <c r="Q65" i="1"/>
  <c r="J66" i="1"/>
  <c r="K66" i="1"/>
  <c r="L67" i="1"/>
  <c r="M67" i="1"/>
  <c r="N67" i="1"/>
  <c r="O67" i="1"/>
  <c r="P68" i="1"/>
  <c r="Q68" i="1"/>
  <c r="J69" i="1"/>
  <c r="K69" i="1"/>
  <c r="J65" i="1"/>
  <c r="K65" i="1"/>
  <c r="L65" i="1"/>
  <c r="M65" i="1"/>
  <c r="N65" i="1"/>
  <c r="O65" i="1"/>
  <c r="L66" i="1"/>
  <c r="M66" i="1"/>
  <c r="N66" i="1"/>
  <c r="O66" i="1"/>
  <c r="P66" i="1"/>
  <c r="Q66" i="1"/>
  <c r="J67" i="1"/>
  <c r="K67" i="1"/>
  <c r="P67" i="1"/>
  <c r="Q67" i="1"/>
  <c r="J68" i="1"/>
  <c r="K68" i="1"/>
  <c r="L68" i="1"/>
  <c r="M68" i="1"/>
  <c r="N68" i="1"/>
  <c r="O68" i="1"/>
  <c r="L69" i="1"/>
  <c r="M69" i="1"/>
  <c r="N69" i="1"/>
  <c r="O69" i="1"/>
  <c r="P69" i="1"/>
  <c r="Q69" i="1"/>
  <c r="D40" i="2"/>
  <c r="D36" i="2"/>
  <c r="D35" i="2"/>
  <c r="D34" i="2"/>
  <c r="D32" i="2"/>
  <c r="D31" i="2"/>
  <c r="D30" i="2"/>
  <c r="D29" i="2"/>
  <c r="D27" i="2"/>
  <c r="D25" i="2"/>
  <c r="D24" i="2"/>
  <c r="T25" i="18" l="1"/>
  <c r="T26" i="18"/>
  <c r="R26" i="18"/>
  <c r="H68" i="1"/>
  <c r="T32" i="18" l="1"/>
  <c r="F67" i="1"/>
  <c r="H66" i="1"/>
  <c r="F69" i="1"/>
  <c r="F66" i="1"/>
  <c r="H69" i="1"/>
  <c r="H67" i="1"/>
  <c r="H65" i="1"/>
  <c r="F68" i="1"/>
  <c r="F65" i="1"/>
  <c r="Q64" i="1" l="1"/>
  <c r="P64" i="1"/>
  <c r="M64" i="1"/>
  <c r="R32" i="18"/>
  <c r="P63" i="1"/>
  <c r="L63" i="1" l="1"/>
  <c r="N64" i="1"/>
  <c r="O63" i="1"/>
  <c r="K63" i="1"/>
  <c r="P70" i="1"/>
  <c r="L64" i="1"/>
  <c r="M63" i="1"/>
  <c r="J64" i="1" l="1"/>
  <c r="N63" i="1"/>
  <c r="Q70" i="1"/>
  <c r="Q63" i="1"/>
  <c r="J63" i="1"/>
  <c r="O64" i="1"/>
  <c r="O70" i="1"/>
  <c r="K64" i="1"/>
  <c r="M70" i="1"/>
  <c r="F64" i="1"/>
  <c r="N70" i="1"/>
  <c r="L70" i="1"/>
  <c r="F63" i="1"/>
  <c r="J70" i="1"/>
  <c r="H63" i="1" l="1"/>
  <c r="K70" i="1"/>
  <c r="H64" i="1"/>
  <c r="F70" i="1"/>
  <c r="H70" i="1" l="1"/>
</calcChain>
</file>

<file path=xl/comments1.xml><?xml version="1.0" encoding="utf-8"?>
<comments xmlns="http://schemas.openxmlformats.org/spreadsheetml/2006/main">
  <authors>
    <author>Автор</author>
  </authors>
  <commentList>
    <comment ref="D79" authorId="0">
      <text>
        <r>
          <rPr>
            <b/>
            <sz val="9"/>
            <color indexed="81"/>
            <rFont val="Tahoma"/>
            <family val="2"/>
            <charset val="204"/>
          </rPr>
          <t>Автор:</t>
        </r>
        <r>
          <rPr>
            <sz val="9"/>
            <color indexed="81"/>
            <rFont val="Tahoma"/>
            <family val="2"/>
            <charset val="204"/>
          </rPr>
          <t xml:space="preserve">
сумма лагерей ДО и УФКИС</t>
        </r>
      </text>
    </comment>
  </commentList>
</comments>
</file>

<file path=xl/sharedStrings.xml><?xml version="1.0" encoding="utf-8"?>
<sst xmlns="http://schemas.openxmlformats.org/spreadsheetml/2006/main" count="6155" uniqueCount="830">
  <si>
    <t>МУНИЦИПАЛЬНАЯ ПРОГРАММА «РАЗВИТИЕ ОБРАЗОВАНИЯ» НА 2024-2030 ГОДЫ</t>
  </si>
  <si>
    <t>I. ПАСПОРТ МУНИЦИПАЛЬНОЙ ПРОГРАММЫ</t>
  </si>
  <si>
    <t>«Развитие образования» на 2024-2030 годы</t>
  </si>
  <si>
    <t>Правовой акт, являющийся основанием для разработки муниципальной программы</t>
  </si>
  <si>
    <t>Куратор муниципальной программы</t>
  </si>
  <si>
    <t>Заместитель Мэра Города Томска по социальной политике</t>
  </si>
  <si>
    <t>Ответственный исполнитель муниципальной программы</t>
  </si>
  <si>
    <t>Департамент образования администрации Города Томска</t>
  </si>
  <si>
    <t>Соисполнители</t>
  </si>
  <si>
    <t>Участники</t>
  </si>
  <si>
    <t>Наименование стратегической цели (целевого вектора) развития Города Томска</t>
  </si>
  <si>
    <t>Наименование стратегической задачи развития Города Томска</t>
  </si>
  <si>
    <t>Цель и задачи муниципальной программы</t>
  </si>
  <si>
    <t>Цель: обеспечение доступного и качественного образования в соответствии с запросами населения и перспективными задачами развития города Томска, Томской области и Российской Федерации.</t>
  </si>
  <si>
    <t>Задача 2: обеспечение доступности и равных возможностей на начальное общее, основное общее, среднее общее образование в пределах федеральных государственных образовательных стандартов.</t>
  </si>
  <si>
    <t>Задача 3: организация каникулярного отдыха и занятости детей.</t>
  </si>
  <si>
    <t>Задача 4: организация и обеспечение эффективного функционирования и развития сферы образования.</t>
  </si>
  <si>
    <t>Задача 5: создание условий для предоставления детям города Томска общего и дополнительного образования.</t>
  </si>
  <si>
    <t xml:space="preserve">Задача 6: эффективная организация предоставления общедоступного и бесплатного дошкольного, начального общего, основного общего, среднего общего образования, дополнительного образования детей по основным образовательным программам в муниципальных образовательных учреждениях. </t>
  </si>
  <si>
    <t>Задача 7: организация предоставления качественного дополнительного образования детям в городе Томске.</t>
  </si>
  <si>
    <t>Показатели цели муниципальной программы, единицы измерения</t>
  </si>
  <si>
    <t>Год разработки программы - 2023 год</t>
  </si>
  <si>
    <t>2024 год</t>
  </si>
  <si>
    <t>2025 год</t>
  </si>
  <si>
    <t>2026 год</t>
  </si>
  <si>
    <t>2027 год</t>
  </si>
  <si>
    <t>2028 год</t>
  </si>
  <si>
    <t xml:space="preserve"> 2029 год</t>
  </si>
  <si>
    <t>2030 год</t>
  </si>
  <si>
    <t>в соответствии с потребностью</t>
  </si>
  <si>
    <t>в соответствии с утвержденным финансированием</t>
  </si>
  <si>
    <t>Показатели задач муниципальной программы, единицы измерения</t>
  </si>
  <si>
    <t>Задача 3: организация каникулярного отдыха и занятости детей</t>
  </si>
  <si>
    <t>Объемы и источники финансирования муниципальной программы (с разбивкой по годам, тыс. рублей)</t>
  </si>
  <si>
    <t>Годы:</t>
  </si>
  <si>
    <t>Всего по источникам:</t>
  </si>
  <si>
    <t xml:space="preserve">местный бюджет </t>
  </si>
  <si>
    <t>федеральный бюджет</t>
  </si>
  <si>
    <t>областной бюджет</t>
  </si>
  <si>
    <t>потребность</t>
  </si>
  <si>
    <t>утверждено</t>
  </si>
  <si>
    <t>2029 год</t>
  </si>
  <si>
    <t>Итого</t>
  </si>
  <si>
    <t xml:space="preserve">Сроки реализации муниципальной программы </t>
  </si>
  <si>
    <t>2024 - 2030 годы</t>
  </si>
  <si>
    <t>1) Функционирование и развитие дошкольного образования.</t>
  </si>
  <si>
    <t>2) Функционирование и развитие начального общего, основного общего, среднего общего образования.</t>
  </si>
  <si>
    <t>3) Организация отдыха детей в каникулярное время.</t>
  </si>
  <si>
    <t>4) Сопровождение функционирования и развития сферы образования.</t>
  </si>
  <si>
    <t>5) Строительство, реконструкция, капитальный ремонт объектов образования.</t>
  </si>
  <si>
    <t>6) Организация и обеспечение эффективного функционирования сети учреждений образования.</t>
  </si>
  <si>
    <t>Организация управления муниципальной программой и контроль за её реализацией:</t>
  </si>
  <si>
    <t>- управление муниципальной программой осуществляет</t>
  </si>
  <si>
    <t>- текущий контроль и мониторинг реализации муниципальной программы  осуществляют</t>
  </si>
  <si>
    <t>II. ОБЩАЯ ХАРАКТЕРИСТИКА МУНИЦИПАЛЬНОЙ ПРОГРАММЫ</t>
  </si>
  <si>
    <t xml:space="preserve">          Департамент образования администрации Города Томска осуществляет руководство и текущее управление реализацией муниципальной программы, координирует деятельность ее соисполнителей (департамент капитального строительства администрации Города Томска, управление физической культуры и спорта администрации Города Томска, департамент управления муниципальной собственностью администрации Города Томска) и участников (муниципальные учреждения, в отношении которых функции и полномочия учредителя осуществляют департамент образования администрации Города Томска, департамент капитального строительства администрации Города Томска, муниципальные учреждения, в отношении которых функции и полномочия учредителя осуществляет управление физической культуры и спорта администрации Города Томска, департамент управления муниципальной собственностью администрации Города Томска, а также частные дошкольные образовательные организации, осуществляющие предоставление дошкольного образования, частные общеобразовательные организации, осуществляющие образовательную деятельность по имеющим государственную аккредитацию  основным общеобразовательным  программам), разрабатывает проекты муниципальных правовых актов, необходимых для ее реализации, проводит анализ и формирует предложения по рациональному использованию финансовых ресурсов программы.
          Департамент образования администрации Города Томска организует постоянное взаимодействие с департаментом капитального строительства администрации Города Томска, управлением физической культуры и спорта администрации Города Томска и департаментом управления муниципальной собственностью администрации Города Томска по вопросам:
          а) обеспечения своевременного (в соответствии с условиями и в сроки, установленные постановлением администрации Города Томска от 15.07.2014 №677 «Об утверждении порядка принятия решений о разработке муниципальных программ муниципального образования «Город Томск», их формирования, реализации, корректировки, мониторинга и контроля»)  внесения изменений в муниципальную программу в целях ее приведения в соответствие с решениями Думы Города Томска о бюджете муниципального образования «Город Томск» и плановый период и изменениями в данное решение;
          б) своевременной (в соответствии с условиями и в сроки, установленные постановлением администрации Города Томска от 15.07.2014 №677 «Об утверждении порядка принятия решений о разработке муниципальных программ муниципального образования «Город Томск», их формирования, реализации, корректировки, мониторинга и контроля») подготовки отчетов о ходе реализации муниципальной программы;
          в) формирования заявок и предложений для обеспечения финансирования муниципальной программы из бюджета муниципального образования «Город Томск», а также для привлечения софинансирования из иных бюджетных источников и внебюджетных источников;
Ответственность за реализацию муниципальной программы, достижение показателей цели и задач несет департамент образования администрации Города Томска. 
          Департамент образования администрации Города Томска, департамент капитального строительства администрации Города Томска, управление физической культуры и спорта администрации Города Томска и департамент управления муниципальной собственностью администрации Города Томска организуют взаимодействие с соответствующими структурными подразделениями Администрации Томской области, иными исполнительными органами государственной власти Томской области для обеспечения участия в государственных программах Российской Федерации и Томской области, реализации иных проектов и программ в целях исполнения муниципальной программы. Порядок привлечения средств из бюджетов вышестоящих уровней определяется заключенными соглашениями о порядке и условиях предоставления соответствующих субсидий. Участниками подпрограммы могут привлекаться средства из внебюджетных источников, направляемые в том числе на достижение целей и задач подпрограммы. Порядок привлечения и расходования внебюджетных средств Участниками Подпрограммы определяется муниципальными нормативными актами, а также локальными актами Участников.
          Департамент капитального строительства администрации Города Томска, управление физической культуры и спорта администрации Города Томска и департамент управления муниципальной собственностью администрации Города Томска ежегодно в срок до 30 января года, следующего за отчетным, представляют в департамент образования администрации Города Томска отчеты о реализации, соответственно, мероприятий и подпрограммы, по которым они являются ответственными исполнителями, по итогам отчетного года по форме, аналогичной приложению 8 к Порядку принятия решений о разработке муниципальных программ муниципального образования «Город Томск», их формирования, реализации, корректировки, мониторинга и контроля, утвержденному постановлением администрации Города Томска от 15.07.2014 № 677.
          Департамент образования администрации Города Томска ежегодно в срок до 10 февраля года, следующего за отчетным, представляет в управление экономического развития и департамент финансов администрации Города Томска предварительный отчет о реализации настоящей муниципальной программы по итогам отчетного года – по форме согласно приложению 8 и 8.1 к Порядку принятия решений о разработке муниципальных программ муниципального образования «Город Томск», их формирования, реализации, корректировки, мониторинга и контроля, утвержденному постановлением администрации Города Томска от 15.07.2014 № 677, в срок до 10 марта года, следующего за отчетным, департамент образования администрации Города Томска представляет в управление экономического развития администрации Города Томска, департамент финансов администрации Города Томска и в Счетную палату Города Томска итоговый отчет о реализации настоящей муниципальной программы по итогам отчетного года.</t>
  </si>
  <si>
    <t>№</t>
  </si>
  <si>
    <t>Цель, задачи муниципальной программы</t>
  </si>
  <si>
    <t>Наименование показателей целей, задач муниципальной программы (единицы измерения)</t>
  </si>
  <si>
    <t>Метод сбора информации о достижении показателя</t>
  </si>
  <si>
    <t>Ответственный орган (подразделение) за достижение значения показателя</t>
  </si>
  <si>
    <t>Плановые значения показателей по годам реализации муниципальной программы</t>
  </si>
  <si>
    <t>2018 год</t>
  </si>
  <si>
    <t>2019 год</t>
  </si>
  <si>
    <t>2020 год</t>
  </si>
  <si>
    <t>2021 год</t>
  </si>
  <si>
    <t>2022 год</t>
  </si>
  <si>
    <t>Цель муниципальной программы: обеспечение доступного и качественного образования в соответствии с запросами населения и перспективными задачами развития города Томска, Томской области и Российской Федерации.</t>
  </si>
  <si>
    <t>Доля обучающихся, не получивших аттестат об основном общем образовании (от общей численности выпускников 9-х классов), %</t>
  </si>
  <si>
    <t>ведомственная статистика ДО</t>
  </si>
  <si>
    <t>ДО, начальник ДО; отдел по дополнительному образованию детей ДО, начальник отдела по дополнительному образованию детей ДО</t>
  </si>
  <si>
    <t>-</t>
  </si>
  <si>
    <t>Уровень заработной платы педагогических работников муниципальных общеобразовательных учреждений, % от установленного в соответствии с Соглашениями с Томской областью уровня заработной платы</t>
  </si>
  <si>
    <t>периодическая отчетность</t>
  </si>
  <si>
    <t>ДО, начальник ДО, заместитель начальника по экономике образования ДО</t>
  </si>
  <si>
    <t>Уровень заработной платы педагогических работников муниципальных дошкольных образовательных учреждений, % от установленного в соответствии с Соглашениями с Томской областью уровня заработной платы</t>
  </si>
  <si>
    <t>Уровень заработной платы педагогических работников муниципальных образовательных учреждений дополнительного образования детей, % от установленного в соответствии с Соглашениями с Томской областью уровня заработной платы</t>
  </si>
  <si>
    <t>Доля населения, положительно оценивающего уровень  общего образования, % от числа опрошенных</t>
  </si>
  <si>
    <t>статистические данные</t>
  </si>
  <si>
    <t>ДО, начальник ДО</t>
  </si>
  <si>
    <t>учет</t>
  </si>
  <si>
    <t>ДО, начальник ДО, заместитель начальника ДО</t>
  </si>
  <si>
    <t>ДО, начальник ДО; ДКС, начальник ДКС</t>
  </si>
  <si>
    <t>1.1</t>
  </si>
  <si>
    <t>Комитет по дошкольному образованию ДО</t>
  </si>
  <si>
    <t>1.2</t>
  </si>
  <si>
    <t>Комитет по общему образованию ДО</t>
  </si>
  <si>
    <t>1.3</t>
  </si>
  <si>
    <t>Задача 3 муниципальной программы: организация каникулярного отдыха и занятости детей.</t>
  </si>
  <si>
    <t>Отдел обеспечения деятельности учреждений ДО</t>
  </si>
  <si>
    <t>1.4</t>
  </si>
  <si>
    <t>Отдел по дополнительному образованию детей ДО</t>
  </si>
  <si>
    <t>МАУ ИМЦ г. Томска</t>
  </si>
  <si>
    <t>МБУ ПМПК г. Томска</t>
  </si>
  <si>
    <t>МБУ ЦБ ДО, МБУ ЦБ ДОУ, МБУ ЦБ МООУ</t>
  </si>
  <si>
    <t>1.5</t>
  </si>
  <si>
    <t>расчетная величина</t>
  </si>
  <si>
    <t>ДО</t>
  </si>
  <si>
    <t>Задача 7 муниципальной программы: организация предоставления качественного дополнительного образования детям в городе Томске.</t>
  </si>
  <si>
    <t>РЕСУРСНОЕ ОБЕСПЕЧЕНИЕ МУНИЦИПАЛЬНОЙ ПРОГРАММЫ</t>
  </si>
  <si>
    <t>Наименования целей, задач муниципальной программы</t>
  </si>
  <si>
    <t>Код бюджетной классификации (КЦСР, КВР)</t>
  </si>
  <si>
    <t>Срок исполнения</t>
  </si>
  <si>
    <t>Объем финансирования (тыс. рублей)</t>
  </si>
  <si>
    <t>В том числе, за счет средств</t>
  </si>
  <si>
    <t xml:space="preserve">местного бюджета </t>
  </si>
  <si>
    <t>федерального бюджета</t>
  </si>
  <si>
    <t>областного бюджета</t>
  </si>
  <si>
    <t>внебюджетных источников</t>
  </si>
  <si>
    <t>план</t>
  </si>
  <si>
    <t>1</t>
  </si>
  <si>
    <t>ВСЕГО ПО ЗАДАЧЕ 1</t>
  </si>
  <si>
    <t>всего</t>
  </si>
  <si>
    <t>2</t>
  </si>
  <si>
    <t>ВСЕГО ПО ЗАДАЧЕ 2</t>
  </si>
  <si>
    <t>3</t>
  </si>
  <si>
    <t>ВСЕГО ПО ЗАДАЧЕ 3</t>
  </si>
  <si>
    <t>Департамент образования администрации Города Томска, управление физической культуры и спорта администрации Города Томска</t>
  </si>
  <si>
    <t>4</t>
  </si>
  <si>
    <t>Задача 4 муниципальной программы: организация и обеспечение  функционирования и развития сферы образования.</t>
  </si>
  <si>
    <t>ВСЕГО ПО ЗАДАЧЕ 4</t>
  </si>
  <si>
    <t>Департамент образования администрации Города Томска, управление культуры администрации Города Томска</t>
  </si>
  <si>
    <t>5</t>
  </si>
  <si>
    <t xml:space="preserve">Задача 5 муниципальной программы: создание условий для предоставления детям города Томска общего и дополнительного образования. </t>
  </si>
  <si>
    <t>ВСЕГО ПО ЗАДАЧЕ 5</t>
  </si>
  <si>
    <t>Департамент капитального строительства администрации Города Томска, департамент управления муниципальной собственностью администрации Города Томска</t>
  </si>
  <si>
    <t>6</t>
  </si>
  <si>
    <t>ВСЕГО ПО ЗАДАЧЕ 6</t>
  </si>
  <si>
    <t>7</t>
  </si>
  <si>
    <t>ВСЕГО ПО ЗАДАЧЕ 7</t>
  </si>
  <si>
    <t>ВСЕГО ПО ПРОГРАММЕ</t>
  </si>
  <si>
    <t xml:space="preserve">V. ИНФОРМАЦИЯ О НАЛОГОВЫХ РАСХОДАХ МУНИЦИПАЛЬНОГО ОБРАЗОВАНИЯ «ГОРОД ТОМСК»
</t>
  </si>
  <si>
    <t>№ п/п</t>
  </si>
  <si>
    <t>Наименование налога, по которому предусматриваются налоговые льготы</t>
  </si>
  <si>
    <t>Наименование налогового расхода (налоговой льготы)</t>
  </si>
  <si>
    <t>Связь налогового расхода с муниципальной программой (наименование структурных элементов муниципальной программы муниципального образования «Город Томск»)</t>
  </si>
  <si>
    <t>Куратор налогового расхода</t>
  </si>
  <si>
    <t>1.</t>
  </si>
  <si>
    <t>2.</t>
  </si>
  <si>
    <t>IV. ПОДПРОГРАММЫ</t>
  </si>
  <si>
    <t>I. ПАСПОРТ ПОДПРОГРАММЫ 1</t>
  </si>
  <si>
    <t>Куратор подпрограммы</t>
  </si>
  <si>
    <t>Ответственный исполнитель подпрограммы</t>
  </si>
  <si>
    <t>отсутствуют</t>
  </si>
  <si>
    <t>Муниципальные образовательные учреждения, в отношении которых функции и полномочия учредителя осуществляет департамент образования администрации Города Томска, а также частные дошкольные образовательные организации, осуществляющие предоставление дошкольного образования*</t>
  </si>
  <si>
    <t>Цель подпрограммы (соответствует  задаче  муниципальной программы)</t>
  </si>
  <si>
    <t>Задачи подпрограммы</t>
  </si>
  <si>
    <t>Показатели цели подпрограммы, единицы измерения</t>
  </si>
  <si>
    <t>Показатели задач подпрограммы, единицы измерения</t>
  </si>
  <si>
    <t>Объемы и источники финансирования подпрограммы (с разбивкой по годам, тыс. рублей)</t>
  </si>
  <si>
    <t>Сроки реализации подпрограммы</t>
  </si>
  <si>
    <t>2024 -2030 годы</t>
  </si>
  <si>
    <t>Укрупненный перечень мероприятий (основные мероприятия) и ведомственных целевых программ (при наличии)</t>
  </si>
  <si>
    <t>Организация управления подпрограммой и контроль за её реализацией:</t>
  </si>
  <si>
    <t>- управление подпрограммой осуществляет</t>
  </si>
  <si>
    <t>- текущий контроль и мониторинг реализации подпрограммы  осуществляют</t>
  </si>
  <si>
    <t>II. АНАЛИЗ ТЕКУЩЕЙ СИТУАЦИИ</t>
  </si>
  <si>
    <t>III. ЦЕЛИ, ЗАДАЧИ, ПОКАЗАТЕЛИ ПОДПРОГРАММЫ</t>
  </si>
  <si>
    <t>IV. ПЕРЕЧЕНЬ МЕРОПРИЯТИЙ И ЭКОНОМИЧЕСКОЕ ОБОСНОВАНИЕ</t>
  </si>
  <si>
    <t>Таблица 2 - Обоснование потребности в необходимых ресурсах</t>
  </si>
  <si>
    <t>№ пп</t>
  </si>
  <si>
    <t>Программные мероприятия</t>
  </si>
  <si>
    <t>Объем в натуральных показателях</t>
  </si>
  <si>
    <t>Прогнозируемый средний расход на единицу объема, тыс. рублей</t>
  </si>
  <si>
    <t>Плановая потребность в средствах, тыс. рублей</t>
  </si>
  <si>
    <t>Ед. изм.</t>
  </si>
  <si>
    <t>Доведение муниципального задания на оказание муниципальных услуг (выполнение работ) по предоставлению образования по общеобразовательным программам дошкольного образования дошкольным образовательным учреждениям города Томска</t>
  </si>
  <si>
    <t>Кол-во 
воспитанников</t>
  </si>
  <si>
    <t>Кол-во молодых воспитателей</t>
  </si>
  <si>
    <t>Кол-во учреждений</t>
  </si>
  <si>
    <t>2.1</t>
  </si>
  <si>
    <t>Укрепление материально-технической базы дошкольных образовательных учреждений</t>
  </si>
  <si>
    <t>2.2</t>
  </si>
  <si>
    <t>2.3</t>
  </si>
  <si>
    <t>Приведение муниципальных дошкольных образовательных учреждений в соответствие требованиям пожарной безопасности путем замены основных фондов и инженерно-технического оборудования противопожарного назначения</t>
  </si>
  <si>
    <t>2.4</t>
  </si>
  <si>
    <t>2.5</t>
  </si>
  <si>
    <t xml:space="preserve">Субсидии бюджетным и автономным  учреждениям на реализацию муниципальных программ </t>
  </si>
  <si>
    <t>3.1</t>
  </si>
  <si>
    <t>V. МЕХАНИЗМЫ УПРАВЛЕНИЯ И КОНТРОЛЯ ПОДПРОГРАММОЙ</t>
  </si>
  <si>
    <t>ПЕРЕЧЕНЬ МЕРОПРИЯТИЙ И РЕСУРСНОЕ ОБЕСПЕЧЕНИЕ ПОДПРОГРАММЫ 1</t>
  </si>
  <si>
    <t>Наименования целей, задач, ведомственных целевых программ, мероприятий подпрограммы</t>
  </si>
  <si>
    <t xml:space="preserve">Код бюджетной классификации (КЦСР, КВР)
</t>
  </si>
  <si>
    <t>Уровень приоритетности мероприятий</t>
  </si>
  <si>
    <t>Критерий уровня приоритетности мероприятий</t>
  </si>
  <si>
    <t>1.1.1</t>
  </si>
  <si>
    <t>I</t>
  </si>
  <si>
    <t>Первый уровень приоритетности</t>
  </si>
  <si>
    <t>1.1.1.1</t>
  </si>
  <si>
    <t>доведение муниципального задания на оказание муниципальных услуг (выполнение работ) по предоставлению образования по общеобразовательным программам дошкольного образования дошкольным образовательным учреждениям города Томска</t>
  </si>
  <si>
    <t>Ж</t>
  </si>
  <si>
    <t>1.1.1.2</t>
  </si>
  <si>
    <t>З</t>
  </si>
  <si>
    <t>1.1.1.3</t>
  </si>
  <si>
    <t>Л</t>
  </si>
  <si>
    <t xml:space="preserve">Итого по задаче 1 </t>
  </si>
  <si>
    <t>1.2.1</t>
  </si>
  <si>
    <t>1.2.1.1</t>
  </si>
  <si>
    <t>укрепление материально-технической базы дошкольных образовательных учреждений</t>
  </si>
  <si>
    <t>1.2.1.2</t>
  </si>
  <si>
    <t>К</t>
  </si>
  <si>
    <t>1.2.1.3</t>
  </si>
  <si>
    <t xml:space="preserve">приведение муниципальных дошкольных образовательных учреждений в соответствие требованиям пожарной безопасности путем замены основных фондов и инженерно-технического оборудования противопожарного назначения </t>
  </si>
  <si>
    <t>1.2.1.4</t>
  </si>
  <si>
    <t>Е</t>
  </si>
  <si>
    <t>1.2.1.5</t>
  </si>
  <si>
    <t>Предоставление субсидии организациям, осуществляющим обучение (за исключением государственных (муниципальных) учреждений), частным дошкольным образовательным организациям на возмещение затрат, связанных с обеспечением получения дошкольного образования</t>
  </si>
  <si>
    <t>И</t>
  </si>
  <si>
    <t>1.2.1.6</t>
  </si>
  <si>
    <t>предоставление субсидии на возмещение затрат, связанных с обеспечением получения дошкольного образования у индивидуальных предпринимателей, осуществляющих образовательную деятельность по образовательным программам дошкольного образования</t>
  </si>
  <si>
    <t>1.2.1.7</t>
  </si>
  <si>
    <t>Итого по задаче 2</t>
  </si>
  <si>
    <t>ВСЕГО ПО ПОДПРОГРАММЕ 1</t>
  </si>
  <si>
    <t>Цель, задачи и мероприятия (ведомственные целевые программы) подпрограммы</t>
  </si>
  <si>
    <t>Наименование показателей целей, задач, мероприятий подпрограммы (единицы измерения)</t>
  </si>
  <si>
    <t>Фактическое значение показателей на момент разработки муниципальной программы – 2023 год</t>
  </si>
  <si>
    <t>Комитет по дошкольному образованию департамента образования администрации Города Томска</t>
  </si>
  <si>
    <t>МАУ ИМЦ, Комитет по дошкольному образованию департамента образования администрации Города Томска</t>
  </si>
  <si>
    <t>ведомственная статистика</t>
  </si>
  <si>
    <t>Отдел обеспечения деятельности учреждений департамента образования администрации Города Томска</t>
  </si>
  <si>
    <t>бухгалтерская отчетность или финансовая отчетность,</t>
  </si>
  <si>
    <t>1.3.1</t>
  </si>
  <si>
    <t>В</t>
  </si>
  <si>
    <t>Итого по задаче 3</t>
  </si>
  <si>
    <t>Основное мероприятие «Оказание услуг по программам дошкольного образования детей и создание условий для стабильного функционирования и устойчивого развития системы дошкольного образования в городе Томске» (решается в рамках задачи 1-2)</t>
  </si>
  <si>
    <t>* частные дошкольные образовательные организации участвуют в реализации мероприятий подпрограммы по согласованию. Под частными дошкольными образовательными организациями понимаются некоммерческие организации, осуществляющие на основании лицензии образовательную деятельность в соответствии с целями, ради достижения которых такие организации созданы, и иные организации, осуществляющие обучение.</t>
  </si>
  <si>
    <t>внебюджетные источники</t>
  </si>
  <si>
    <t>I. ПАСПОРТ ПОДПРОГРАММЫ 2</t>
  </si>
  <si>
    <t>Муниципальные общеобразовательные учреждения, муниципальные общеобразовательные организации, осуществляющие образовательную деятельность по адаптированным основным общеобразовательным программам, в отношении которых функции и полномочия учредителя осуществляют департамент образования администрации Города Томска, и, кроме того, частные общеобразовательные организации, осуществляющие образовательную деятельность по имеющим государственную аккредитацию основным общеобразовательным  программам**</t>
  </si>
  <si>
    <t>Основное мероприятие: «Реализация регионального проекта «Патриотическое воспитание граждан Российской Федерации» национального проекта «Образование» (решается в рамках задачи 6)</t>
  </si>
  <si>
    <t>Таблица 1 – Показатели социально-экономического развития муниципального образования «Город Томск» в отрасли «Образование»</t>
  </si>
  <si>
    <t>Количество общеобразовательных учреждений, всего</t>
  </si>
  <si>
    <t>в т.ч. Муниципальных</t>
  </si>
  <si>
    <t>Численность детей в возрасте от 7 до 18 лет, получающих услуги общего образования</t>
  </si>
  <si>
    <t xml:space="preserve">в т.ч. в муниципальных учреждениях </t>
  </si>
  <si>
    <t>Удельный вес учащихся, занимающихся в первую смену в дневных учреждениях общего образования (на начало года)</t>
  </si>
  <si>
    <t>в том числе:           городская местность</t>
  </si>
  <si>
    <t xml:space="preserve">                             сельская местность</t>
  </si>
  <si>
    <t>Удельный вес лиц, сдавших единый государственный экзамен, в числе выпускников общеобразовательных муниципальных учреждений, участвовавших в едином государственном экзамене</t>
  </si>
  <si>
    <t>в т.ч. находятся в аварийном состоянии</t>
  </si>
  <si>
    <t>Кол-во обучающихся</t>
  </si>
  <si>
    <t>Выплата ежемесячной стипендии Губернатора Томской области молодым учителям муниципальных образовательных учреждений Томской области</t>
  </si>
  <si>
    <t>Кол-во стипендиатов</t>
  </si>
  <si>
    <t>Организация системы выявления, сопровождения одаренных детей</t>
  </si>
  <si>
    <t>Кол-во выпускников</t>
  </si>
  <si>
    <t>Приведение муниципальных образовательных учреждений, муниципальных общеобразовательных организаций, осуществляющих образовательную деятельность по адаптированным основным общеобразовательным программам, в соответствие требованиям пожарной безопасности путем замены основных фондов и инженерно-технического оборудования противопожарного назначения</t>
  </si>
  <si>
    <t>Обеспечение бесплатным питанием отдельных категорий обучающихся муниципальных образовательных учреждений</t>
  </si>
  <si>
    <t>4.1</t>
  </si>
  <si>
    <t>Кол-во зданий</t>
  </si>
  <si>
    <t>5.1</t>
  </si>
  <si>
    <t>6.1</t>
  </si>
  <si>
    <t>Кол-во ставок советников</t>
  </si>
  <si>
    <t xml:space="preserve">          Департамент образования осуществляет руководство и текущее управление реализацией Подпрограммы, координирует деятельность ее участников (муниципальные общеобразовательные учреждения, муниципальные общеобразовательные организации, осуществляющие образовательную деятельность по адаптированным основным общеобразовательным программам, в отношении которых функции и полномочия учредителя осуществляют департамент образования, и, кроме того, частные общеобразовательные организации, осуществляющие образовательную деятельность по имеющим государственную аккредитацию  основным общеобразовательным  программам), своевременно (в соответствии с условиями и в сроки, установленные постановлением администрации Города Томска от 15.07.2014 №677 «Об утверждении порядка принятия решений о разработке муниципальных программ муниципального образования «Город Томск», их формирования, реализации, корректировки, мониторинга и контроля») разрабатывает проекты муниципальных правовых актов, необходимых для ее реализации, проводит анализ и формирует предложения по рациональному использованию финансовых ресурсов Подпрограммы.
          Департамент образования организует взаимодействие с соответствующими структурными подразделениями Администрации Подпрограммы. Порядок привлечения средств из бюджетов вышестоящих уровней определяется заключенными соглашениями о порядке и условиях предоставления соответствующих субсидий. Участниками Подпрограммы могут привлекаться средства из внебюджетных источников, направляемые в том числе на достижение целей и задач Подпрограммы. Порядок привлечения и расходования внебюджетных средств участниками Подпрограммы определяется муниципальными нормативными актами, а также локальными актами участников.
          Инструментом контроля со стороны департамента образования являются муниципальные задания на оказание муниципальных услуг, утверждаемые подведомственным муниципальным общеобразовательным учреждениям, а также ежеквартальная и годовая отчетность о выполнении муниципальными образовательными учреждениями муниципального задания.
          Ответственность за реализацию Подпрограммы, достижение показателей цели и задач несет департамент образования. 
</t>
  </si>
  <si>
    <t>ПЕРЕЧЕНЬ МЕРОПРИЯТИЙ И РЕСУРСНОЕ ОБЕСПЕЧЕНИЕ ПОДПРОГРАММЫ 2</t>
  </si>
  <si>
    <t>Основное мероприятие «Оказание услуг по предоставлению общего образования в общеобразовательных учреждениях и создание оптимальных условий для реализации образовательных программ общего образования в общеобразовательных учреждениях» (решается в рамках задачи 1-2)</t>
  </si>
  <si>
    <t>Основное мероприятие «Реализация регионального проекта «Цифровая образовательная среда» национального проекта «Образование» (решается в рамках задачи 3)</t>
  </si>
  <si>
    <t>Основное мероприятие «Реализация регионального проекта «Современная школа» национального проекта «Образование» (решается в рамках задачи  4-5)</t>
  </si>
  <si>
    <t>доведение муниципального задания на оказание муниципальных услуг (выполнение работ) по предоставлению  начального общего, основного общего, среднего общего образования по основным общеобразовательным программам образовательным учреждениям города Томска, муниципальным общеобразовательным организациям, осуществляющим образовательную деятельность по адаптированным основным общеобразовательным программам в т.ч.:</t>
  </si>
  <si>
    <t>1.1.1.1.1</t>
  </si>
  <si>
    <t>расходы на содержание построенных объектов муниципальной собственности или  приобретенных объектов недвижимого имущества в муниципальную собственность</t>
  </si>
  <si>
    <t>выплата ежемесячной стипендии Губернатора Томской области молодым учителям  муниципальных образовательных учреждений Томской области</t>
  </si>
  <si>
    <t>укрепление материально-технической базы муниципальных образовательных учреждений, в т.ч.</t>
  </si>
  <si>
    <t>1.2.1.1.1</t>
  </si>
  <si>
    <t>обеспечение одеждой, обувью, мягким инвентарем, оборудованием и единовременным денежным пособием детей-сирот и детей, оставшихся без попечения родителей, а также лиц из числа детей-сирот и детей, оставшихся  без попечения родителей – выпускников муниципальных образовательных учреждений, находящихся (находившихся) под опекой (попечительством) или в приемных семьях и выпускников частных общеобразовательных организаций, находящихся (находившихся) под опекой (попечительством), в приемных семьях</t>
  </si>
  <si>
    <t xml:space="preserve">приведение муниципальных образовательных учреждений, муниципальных общеобразовательных организаций, осуществляющих образовательную деятельность по адаптированным основным общеобразовательным программам, в соответствие требованиям пожарной безопасности путем замены основных фондов и инженерно-технического оборудования противопожарного назначения </t>
  </si>
  <si>
    <t>обеспечение бесплатным питанием отдельных категорий обучающихся (1) муниципальных образовательных учреждений</t>
  </si>
  <si>
    <t>оказание платных дополнительных образовательных услуг</t>
  </si>
  <si>
    <t>предоставление субсидии частным общеобразовательным организациям, осуществляющим образовательную деятельность по имеющим государственную аккредитацию основным общеобразовательным программам, на возмещение затрат, связанных с обеспечением получения дошкольного, начального общего, основного общего, среднего общего образования</t>
  </si>
  <si>
    <t>Г</t>
  </si>
  <si>
    <t>1.2.1.8</t>
  </si>
  <si>
    <t>1.2.1.9</t>
  </si>
  <si>
    <t>1.2.1.10</t>
  </si>
  <si>
    <t>1.2.1.11</t>
  </si>
  <si>
    <t>1.6</t>
  </si>
  <si>
    <t>ВСЕГО ПО ПОДПРОГРАММЕ 2</t>
  </si>
  <si>
    <t>(1) категории обучающихся, которым предоставляется бесплатное питание, закреплены в разделе 9 решения Думы Города Томска от 21.12.2010 №55</t>
  </si>
  <si>
    <t>I. ПАСПОРТ ПОДПРОГРАММЫ 3</t>
  </si>
  <si>
    <t>Управление физической культуры и спорта администрации Города Томска</t>
  </si>
  <si>
    <t>Муниципальные учреждения, в отношении которых функции и полномочия учредителя осуществляет департамент образования администрации Города Томска, муниципальные учреждения, в отношении которых функции и полномочия учредителя осуществляет управление физической культуры и спорта администрации Города Томска</t>
  </si>
  <si>
    <t>Цель: организация каникулярного отдыха и занятости детей.</t>
  </si>
  <si>
    <t xml:space="preserve">  Основное мероприятие «Организация каникулярного отдыха детей в лагерях различных типов и видов» (решается в рамках задач 1-2)</t>
  </si>
  <si>
    <t>Управление физической культуры и спорта администрации Города Томска, департамент образования администрации Города Томска</t>
  </si>
  <si>
    <t>Таблица 1 - Обоснование потребности в необходимых ресурсах</t>
  </si>
  <si>
    <t>Кол-во детей</t>
  </si>
  <si>
    <t>Кол-во лагерей</t>
  </si>
  <si>
    <t>ПЕРЕЧЕНЬ МЕРОПРИЯТИЙ И РЕСУРСНОЕ ОБЕСПЕЧЕНИЕ ПОДПРОГРАММЫ 3</t>
  </si>
  <si>
    <t>Цель подпрограммы: организация каникулярного отдыха и занятости детей.</t>
  </si>
  <si>
    <t>оказание муниципальных услуг (выполнение работ) по обеспечению организации отдыха детей в каникулярное время учреждениями, в отношении которых функции и полномочия учредителя выполняет департамент образования администрации Города Томска</t>
  </si>
  <si>
    <t>оказание муниципальных услуг (выполнение работ) по обеспечению организации отдыха детей в каникулярное время учреждениями, в отношении которых функции и полномочия учредителя выполняет управление физической культуры и спорта администрации Города Томска</t>
  </si>
  <si>
    <t>субсидии автономным и бюджетным учреждениям на финансовое обеспечение муниципального задания на оказание муниципальных услуг (выполнение работ), в отношении которых функции и полномочия учредителя выполняет департамент образования администрации Города Томска</t>
  </si>
  <si>
    <t>субсидии автономным и бюджетным учреждениям на финансовое обеспечение муниципального задания на оказание муниципальных услуг (выполнение работ), в отношении которых функции и полномочия учредителя выполняет управление физической культуры и спорта администрации Города Томска</t>
  </si>
  <si>
    <t xml:space="preserve"> субсидия бюджетным и автономным учреждениям на реализацию мероприятий по обеспечению организации отдыха детей в каникулярное время, в т.ч.:</t>
  </si>
  <si>
    <t xml:space="preserve"> субсидия бюджетным и автономным учреждениям на реализацию мероприятий по обеспечению организации отдыха детей в каникулярное время, в отношении которых функции и полномочия учредителя выполняет департамент образования администрации Города Томска</t>
  </si>
  <si>
    <t xml:space="preserve"> субсидия бюджетным и автономным учреждениям на реализацию мероприятий по обеспечению организации отдыха детей в каникулярное время, в отношении которых функции и полномочия учредителя выполняет управление физической культуры и спорта администрации Города Томска</t>
  </si>
  <si>
    <t>оказание платных дополнительных образовательных услуг, в т.ч.:</t>
  </si>
  <si>
    <t>оказание платных дополнительных образовательных услуг в загородных лагерях департамента образования администрации Города Томска</t>
  </si>
  <si>
    <t>оказание платных дополнительных образовательных услуг в загородных лагерях управления физической культуры и спорта администрации Города Томска</t>
  </si>
  <si>
    <t>1.1.2</t>
  </si>
  <si>
    <t>Департамент образования администрации Города Томска, Управление физической культуры и спорта администрации Города Томска</t>
  </si>
  <si>
    <t>укрепление материально - технической базы загородных лагерей департамента образования администрации Города Томска, в т.ч.:</t>
  </si>
  <si>
    <t>укрепление материально - технической базы загородных лагерей управления физической культуры и спорта администрации Города Томска</t>
  </si>
  <si>
    <t>1.1.3</t>
  </si>
  <si>
    <t>ВСЕГО ПО ПОДПРОГРАММЕ 3</t>
  </si>
  <si>
    <t>I. ПАСПОРТ ПОДПРОГРАММЫ 4</t>
  </si>
  <si>
    <t>Цель: организация и обеспечение эффективного функционирования и развития сферы образования.</t>
  </si>
  <si>
    <t>Задача 2: информационно-методическое и психолого-медико-педагогическое сопровождение общего и дополнительного образования.</t>
  </si>
  <si>
    <t>Доля образовательных учреждений, охваченных мониторингом обеспеченности учебной литературой, процесса информатизации, а также другими предметами мониторинга по заказу департамента образования (от общего количества муниципальных учреждений, указанных в мониторинговом запросе), %</t>
  </si>
  <si>
    <t>Задача 3: обеспечение эффективного экономического, бухгалтерского сопровождения сферы образования.</t>
  </si>
  <si>
    <t>2024-2030 годы</t>
  </si>
  <si>
    <t xml:space="preserve">                 Процесс первичного выявления осуществляется психолого-медико-педагогическим консилиумом образовательного учреждения (школьным и дошкольным). Второй уровень представлен МБУ ПМПК.
          Основная цель работы МБУ ПМПК – определение условий, обеспечивающих развитие и интеграцию в социум детей-инвалидов, детей с ограниченными возможностями здоровья.
          Структура муниципальной системы образования детей-инвалидов и детей с ограниченными возможностями здоровья обеспечивает координацию и интеграцию усилий различных ведомств, с целью расширения возможностей в удовлетворении особых потребностей детей-инвалидов и детей с ограниченными возможностями здоровья.
          Реализация Подпрограммы с заложенным в ней механизмом финансирования обеспечит эффективное решение проблем диагностики, коррекции и адаптации детей-инвалидов и детей с ограниченными возможностями здоровья, расширения их возможностей в удовлетворении особых образовательных потребностей.
          Деятельность муниципальных учреждений централизованных бухгалтерий по обслуживанию муниципальных образовательных учреждений и департамента образования администрации Города Томска направлена на осуществление экономического планирования, ведения бюджетного, налогового учета, составления отчетности, контроля расходования средств муниципальных учреждений отрасли «Образование».
          Реализация Подпрограммы с заложенным в ней механизмом финансирования обеспечит эффективную финансово – экономическую деятельность департамента образования администрации Города Томска муниципальных образовательных учреждений и муниципальных учреждений, в отношении которых функции и полномочия учредителя осуществляет департамент образования администрации Города Томска.
          К рискам, возникающим в процессе реализации Подпрограммы, относятся возрастание занятости детей в процессе реализации образовательных программ и, как следствие, нехватка времени на участие в общегородских (отраслевых) программах и мероприятиях. Кроме того, изменение требований законодательства как на федеральном, так и на региональном уровнях, может повлечь за собой изменение регламента работы МАУ ИМЦ  и МБУ ПМПК, и, как следствие, невыполнение запланированных мероприятий Подпрограммы, а также всевозрастающее количество отчетных документов в составе экономической, бухгалтерской, статистической и налоговой отчетности может повлечь за собой срыв своевременного предоставления отчетов в соответствующие органы.
          При реализации Подпрограммы для достижения поставленных цели и задач необходимо также учитывать возможные риски социально-экономического, нормативно-правового и операционного характера. В рамках Подпрограммы отсутствует возможность управления социально-экономическими и нормативно-правовыми рисками. Возможен лишь оперативный учет последствий их проявления.
          Минимизация последствий финансовых рисков возможна на основе:
          - регулярного мониторинга и оценки эффективности реализации мероприятий муниципальной программы;
          - разработки дополнительных мер поддержки сферы образования;
          - своевременной (в соответствии с условиями и в сроки, установленные постановлением администрации Города Томска от 15.07.2014 № 677 «Об утверждении порядка принятия решений о разработке муниципальных программ муниципального образования «Город Томск», их формирования, реализации, корректировки, мониторинга и контроля») корректировки перечня основных мероприятий и показателей муниципальной программы;
          - обеспечения координации деятельности соисполнителей и участников реализации муниципальной программы и подпрограмм.
</t>
  </si>
  <si>
    <t>Обеспечение деятельности казенных учреждений по проведению итоговых мероприятий и мероприятий, посвященных юбилейным датам образовательных учреждений, государственным, профессиональным и тематическим праздникам</t>
  </si>
  <si>
    <t>Кол-во мероприятий</t>
  </si>
  <si>
    <t>Выплата стипендий</t>
  </si>
  <si>
    <t>Социальные денежные выплаты победителям, призерам, финалистам и участникам конкурсов, соревнований и иных социально значимых мероприятий</t>
  </si>
  <si>
    <t>Кол-во конкурсов</t>
  </si>
  <si>
    <t>Доведение муниципального задания на оказание муниципальных услуг (выполнение работ) по проведению итоговых мероприятий и мероприятий, посвященных юбилейным датам образовательных учреждений, государственным, профессиональным и тематическим праздникам</t>
  </si>
  <si>
    <t>Кол-во получателей услуги</t>
  </si>
  <si>
    <t>Кол-во  учреждений</t>
  </si>
  <si>
    <t>ПЕРЕЧЕНЬ МЕРОПРИЯТИЙ И РЕСУРСНОЕ ОБЕСПЕЧЕНИЕ ПОДПРОГРАММЫ 4</t>
  </si>
  <si>
    <t>Цель подпрограммы: организация и обеспечение эффективного функционирования и развития сферы образования.</t>
  </si>
  <si>
    <t xml:space="preserve">  Основное мероприятие «Расширение общего и культурного кругозора, сферы общения, повышение творческой активности воспитанников, обучающихся, в том числе имеющих ограниченные возможности здоровья, и педагогов образовательных учреждений за рамками образовательных программ» (решается в рамках задачи 1)</t>
  </si>
  <si>
    <t>Департамент образования администрации Города Томска
Управление культуры администрации Города Томска
Управление физической культуры и спорта администрации Города Томска</t>
  </si>
  <si>
    <t xml:space="preserve">  Основное мероприятие «Обеспечение эффективного экономического, бухгалтерского сопровождения сферы образования, информационно-методическое и психолого-медико-педагогическое сопровождение общего и дополнительного образования» (решается в рамках задачи 2-3)</t>
  </si>
  <si>
    <t>Задача 1 подпрограммы: расширение общего и культурного кругозора, сферы общения, повышение творческой активности воспитанников, обучающихся, в том числе имеющих ограниченные возможности здоровья, и педагогов образовательных учреждений за рамками образовательных программ.</t>
  </si>
  <si>
    <t>выплата стипендий</t>
  </si>
  <si>
    <t>социальные денежные выплаты победителям, призерам, финалистам и участникам конкурсов, соревнований и иных социально значимых мероприятий</t>
  </si>
  <si>
    <t>Департамент образования администрации Города Томска
Управление культуры администрации Города Томска</t>
  </si>
  <si>
    <t>1.1.1.4</t>
  </si>
  <si>
    <t>Итого по задаче 1</t>
  </si>
  <si>
    <t>Задача 2 подпрограммы: информационно-методическое и психолого-медико-педагогическое сопровождение общего и дополнительного образования.</t>
  </si>
  <si>
    <t>1.2.2</t>
  </si>
  <si>
    <t>Задача 3 подпрограммы: обеспечение эффективного экономического, бухгалтерского сопровождения сферы образования.</t>
  </si>
  <si>
    <t>ВСЕГО ПО ПОДПРОГРАММЕ 4</t>
  </si>
  <si>
    <t>Цель, задачи, показатели деятельности ответственного исполнителя</t>
  </si>
  <si>
    <t>Всего</t>
  </si>
  <si>
    <t>Показатели цели:</t>
  </si>
  <si>
    <t>Отдел развития образования департамента образования администрации Города Томска</t>
  </si>
  <si>
    <t>Показатели задачи 1:</t>
  </si>
  <si>
    <t>Комитет по общему образованию департамента образования администрации Города Томска</t>
  </si>
  <si>
    <t>Показатели задачи 2:</t>
  </si>
  <si>
    <t xml:space="preserve">Показатели задачи 3: </t>
  </si>
  <si>
    <t>Наименование меры (бюджетные, налоговые, правовые, иные)</t>
  </si>
  <si>
    <t>Содержание меры</t>
  </si>
  <si>
    <t>Срок реализации</t>
  </si>
  <si>
    <t>Социально-экономический эффект, ожидаемый от применения меры</t>
  </si>
  <si>
    <t>I. ПАСПОРТ ПОДПРОГРАММЫ 7</t>
  </si>
  <si>
    <t>Муниципальные общеобразовательные учреждения, муниципальные образовательные учреждения дополнительного образования детей, муниципальные общеобразовательные организации, осуществляющие образовательную деятельность по адаптированным основным общеобразовательным программам, в отношении которых функции и полномочия учредителя осуществляют департамент образования администрации Города Томска</t>
  </si>
  <si>
    <t>Цель: организация предоставления качественного дополнительного образования детям в городе Томске.</t>
  </si>
  <si>
    <t>Таблица 1 – Численность кружковцев в учреждениях дополнительного образования детей</t>
  </si>
  <si>
    <t>Направленность деятельности</t>
  </si>
  <si>
    <t>Количество кружковцев</t>
  </si>
  <si>
    <t>на 01.01.2020</t>
  </si>
  <si>
    <t>на 01.01.2021</t>
  </si>
  <si>
    <t>на 01.01.2022</t>
  </si>
  <si>
    <t>на 01.01.2023</t>
  </si>
  <si>
    <t>научно - техническая</t>
  </si>
  <si>
    <t>спортивно - техническая</t>
  </si>
  <si>
    <t>3.</t>
  </si>
  <si>
    <t>эколого - биологическая</t>
  </si>
  <si>
    <t>4.</t>
  </si>
  <si>
    <t>туристско - краеведческая</t>
  </si>
  <si>
    <t>5.</t>
  </si>
  <si>
    <t>физкультурно - спортивная</t>
  </si>
  <si>
    <t>6.</t>
  </si>
  <si>
    <t>художественно - эстетическая</t>
  </si>
  <si>
    <t>7.</t>
  </si>
  <si>
    <t>культурологическая</t>
  </si>
  <si>
    <t>8.</t>
  </si>
  <si>
    <t>другие направленности</t>
  </si>
  <si>
    <t>Итого:</t>
  </si>
  <si>
    <t>Кол-во обучающихся (кружковцев)</t>
  </si>
  <si>
    <t>Укрепление материально-технической базы муниципальных образовательных учреждений дополнительного образования детей</t>
  </si>
  <si>
    <t>Приведение муниципальных образовательных учреждений дополнительного образования детей в соответствие требованиям пожарной безопасности путем замены основных фондов и инженерно-технического оборудования противопожарного назначения</t>
  </si>
  <si>
    <t>ПЕРЕЧЕНЬ МЕРОПРИЯТИЙ И РЕСУРСНОЕ ОБЕСПЕЧЕНИЕ ПОДПРОГРАММЫ 7</t>
  </si>
  <si>
    <t>Цель подпрограммы: организация предоставления качественного дополнительного образования детям в городе Томске.</t>
  </si>
  <si>
    <t xml:space="preserve"> Субсидии бюджетным и автономным учреждениям на финансовое обеспечение муниципального задания на оказание муниципальных услуг (выполнение работ)</t>
  </si>
  <si>
    <t>Задача 2 подпрограммы: создание условий для реализации образовательных программ дополнительного образования.</t>
  </si>
  <si>
    <t>укрепление материально-технической базы муниципальных образовательных учреждений дополнительного образования детей</t>
  </si>
  <si>
    <t xml:space="preserve">приведение муниципальных образовательных учреждений дополнительного образования детей в соответствие требованиям пожарной безопасности путем замены основных фондов и инженерно-технического оборудования противопожарного назначения </t>
  </si>
  <si>
    <t xml:space="preserve"> организация системы выявления, сопровождения одаренных детей</t>
  </si>
  <si>
    <t>ВСЕГО ПО ПОДПРОГРАММЕ 7</t>
  </si>
  <si>
    <t xml:space="preserve"> </t>
  </si>
  <si>
    <t>официальные статистические сведения ФСН № ОО-1</t>
  </si>
  <si>
    <t>Доля выпускников муниципальных общеобразовательных организаций, закончивших школу с медалью, %</t>
  </si>
  <si>
    <t>Доля победителей и призеров регионального этапа всероссийской олимпиады школьников от общего количества участников, %</t>
  </si>
  <si>
    <t xml:space="preserve">Отдел обеспечения деятельности учреждений департамента образования администрации Города Томска </t>
  </si>
  <si>
    <t>Отдел воспитания и дополнительного образования детей департамента образования администрации Города Томска</t>
  </si>
  <si>
    <t>Количество муниципальных учреждений, в которых ведется экономическое планирование, бюджетный, налоговый учет, составление отчетности, контроль расходования средств, шт.</t>
  </si>
  <si>
    <t>Количество нарушений организации общегородских (отраслевых) мероприятий, шт.</t>
  </si>
  <si>
    <t>Количество стипендиатов, чел.</t>
  </si>
  <si>
    <t>МБУ ЦБ ДО</t>
  </si>
  <si>
    <t>Количество конкурсов в сфере «Образование», шт.</t>
  </si>
  <si>
    <t>Количество обоснованных* жалоб по организации общегородских (отраслевых) мероприятий, шт.</t>
  </si>
  <si>
    <t xml:space="preserve">периодическая отчетность </t>
  </si>
  <si>
    <t>Охват психолого-медико-педагогическим консультированием обучающихся, их родителей (законных представителей) и педагогических работников (получение консультаций по вопросам психолого-медико-педагогического обследования детей), чел.</t>
  </si>
  <si>
    <t>Количество мероприятий по методическому обеспечению педагогических работников муниципальных учреждений (количество индивидуальных консультаций для педагогических работников муниципальных учреждений), шт.</t>
  </si>
  <si>
    <t>периодическая отчетность учреждений дополнительного образования</t>
  </si>
  <si>
    <t>Доля выпускников муниципальных общеобразовательных организаций, получивших аттестат о среднем общем образовании в их общей численности, %</t>
  </si>
  <si>
    <t>Количество муниципальных общеобразовательных учреждений, здания которых требуют капитального ремонта ( в соответствии с ФСН № ОО2)</t>
  </si>
  <si>
    <t>ежемесячный мониторинг</t>
  </si>
  <si>
    <t>Отдел воспитания и дополнительного образования департамента образования администрации Города Томска</t>
  </si>
  <si>
    <t>отчетные данные</t>
  </si>
  <si>
    <t>обращения родителей (законных представителей)</t>
  </si>
  <si>
    <t>Число человеко-дней пребывания (человеко-день), тыс.шт.</t>
  </si>
  <si>
    <t xml:space="preserve">ведомственная статистика </t>
  </si>
  <si>
    <t>Число подростков, трудоустроенных в период каникул, чел.</t>
  </si>
  <si>
    <t>1.2.</t>
  </si>
  <si>
    <t>Удельный вес учащихся, занимающихся в первую смену в дневных учреждениях общего образования, %</t>
  </si>
  <si>
    <t>Охват психолого-медико-педагогическим обследованием детей от 0 до 18 лет, чел.</t>
  </si>
  <si>
    <t>«Развитие образования» на 2024 – 2030 годы»</t>
  </si>
  <si>
    <t>Доля детей в возрасте от 5 до 18 лет, получающих услуги по дополнительному образованию в организациях различной организационно-правовой формы и формы собственности, в общей численности детей этой возрастной группы, %</t>
  </si>
  <si>
    <t>ДО; ДКС</t>
  </si>
  <si>
    <t>местный бюджет</t>
  </si>
  <si>
    <t xml:space="preserve">Ежегодное проведение мониторинга качества дошкольного образования в системе общего образования Томской области, на основании распоряжения Департамента общего образования Томской области </t>
  </si>
  <si>
    <t>Количество учреждений, материально-техническая база которых пополнена или обновлена, шт.</t>
  </si>
  <si>
    <t xml:space="preserve">Число мест, открытых в лагерях с дневным пребыванием детей и лагерях труда и отдыха, шт. </t>
  </si>
  <si>
    <t xml:space="preserve">Число мест, открытых в стационарных загородных лагерях, шт. </t>
  </si>
  <si>
    <t xml:space="preserve">Число мест, открытых в палаточных лагерях, шт. </t>
  </si>
  <si>
    <t xml:space="preserve">Заявленное число участников походов и экспедиций, чел. </t>
  </si>
  <si>
    <t xml:space="preserve">Задача 1 подпрограммы: организация каникулярного отдыха детей в лагерях  различных типов и видов, походах и экспедициях                                                                                                                                                                                                                                                                                                                                                                                                                                                                                                                                                                                                                                                                                                                                                                                                                                                                                                                                                                                                                                                                                                                                                                                                                                                                                                                                                                                                                                                                                                                                                                                                         </t>
  </si>
  <si>
    <t>Задача 1: организация каникулярного отдыха детей в лагерях  различных типов и видов, походах и экпедициях.</t>
  </si>
  <si>
    <t>Численность детей в возрасте от 5 до 18 лет, получающих услуги по дополнительному образованию в учреждениях дополнительного образования, в отношении которых функции и полномочия учредителя осуществляет департамент образования администрации Города Томска, чел.</t>
  </si>
  <si>
    <t>Объем услуг по предоставлению дополнительного образования детям в рамках муниципальных заданий учреждениями дополнительного образования, в отношении которых функции и полномочия учредителя осуществляет департамент образования, деточасы</t>
  </si>
  <si>
    <t>Число детей, прошедших психолого-медико-педагогическое обследование, чел.</t>
  </si>
  <si>
    <t>Численность обучающихся в муниципальных общеобразовательных учреждениях, чел.</t>
  </si>
  <si>
    <t>Доля обучающихся муниципальных образовательных учреждений Города Томска, обеспеченных учебниками и учебными пособиями (от общего количества обучающихся), %</t>
  </si>
  <si>
    <t>Доля обучающихся с ограниченными возможностями здоровья, обеспеченных медико-психологическим сопровождением (от общего количества этой категории обучающихся), %</t>
  </si>
  <si>
    <t>Количество общеобразовательных учреждений, в которых выполнены мероприятия по обеспечению пожарной безопасности, шт.</t>
  </si>
  <si>
    <t>Количество  общеобразовательных учреждений, в которых создана современная и безопасная цифровая образовательная среда, обеспечивающая высокое качество и доступность образования всех видов и уровней, нарастающим итогом, шт.</t>
  </si>
  <si>
    <t xml:space="preserve">          Подпрограмма направлена на усиление роли дополнительного образования в социально-экономическом развитии муниципального образования «Город Томск», приведение содержания дополнительного образования, технологий обучения и методов оценки качества образования в соответствие с требованиями современного общества и решение проблем, касающихся содержания системы образования. 
          В муниципальном образовании «Город Томск» действует приоритет бесплатного дополнительного образования и равного доступа к его получению.
          На 1 января 2023 года система дополнительного образования представлена 15 учреждениями, из них в статусе автономных – 14, бюджетных – 1. Коренным образом не изменился за указанный период имущественный комплекс системы дополнительного образования: в распоряжении учреждений 126 зданий и сооружений (в том числе здания и сооружения в детских оздоровительно - образовательных лагерях).  
         Сохранено видовое разнообразие муниципальных образовательных организаций дополнительного образования детей. В муниципальной образовательной сети функционируют: 1 Дворец творчества детей и молодежи, 6 домов детского творчества, 7 центров различной направленности, 1 школа искусств.
В 2022 году выдано 86 339 сертификатов (в системе персонифицированного финансирования дополнительного образования) для обеспечения проживающих в Городе Томске детей в возрасте от 5 до 18 лет услугами дополнительного образования (98,3% от количества детей данного возраста на - 87 868 детей).
Фактически данными услугами в 2022 году были охвачены 63 952 детей (72,8%). Охват детей в возрасте от 5 до 18 лет программами естественно - научной и технической направленности составил 22%
          Численность обучающихся (кружковцев) организаций дополнительного образования в соответствии направленностями реализуемых программ приведена в таблице 1.</t>
  </si>
  <si>
    <t>III. МЕХАНИЗМЫ УПРАВЛЕНИЯ И КОНТРОЛЯ</t>
  </si>
  <si>
    <t>Задача 1: обеспечение доступного и качественного дошкольного образования.</t>
  </si>
  <si>
    <t>Цель: обеспечение доступного и качественного дошкольного образования.</t>
  </si>
  <si>
    <t>Цель подпрограммы: обеспечение доступного и качественного дошкольного образования.</t>
  </si>
  <si>
    <t>Основное мероприятие «Оказание услуг по программам дошкольного образования детей и создание условий для стабильного функционирования и устойчивого развития системы дошкольного образования в городе Томске» (решается в рамках задач 1-2)</t>
  </si>
  <si>
    <t>предоставление субсидии организациям, осуществляющим обучение (за исключением государственных (муниципальных) учреждений), частным дошкольным образовательным организациям на возмещение затрат, связанных с обеспечением получения дошкольного образования</t>
  </si>
  <si>
    <t xml:space="preserve">   субсидии бюджетным и автономным учреждениям на реализацию муниципальных программ </t>
  </si>
  <si>
    <t>субсидии бюджетным и автономным учреждениям на организацию бесплатного горячего питания обучающихся, получающих начальное общее образование в муниципальных образовательных организациях</t>
  </si>
  <si>
    <t xml:space="preserve">субсидия автономным и бюджетным учреждениям на реализацию мероприятий по модернизации школьных систем образования (оснащение отремонтированных зданий и (или) помещений муниципальных общеобразовательных организаций современными средствами обучения и воспитания) </t>
  </si>
  <si>
    <t>субсидии бюджетным и автономным учреждениям на внедрение и функционирование целевой модели цифровой образовательной среды в муниципальных общеобразовательных организациях</t>
  </si>
  <si>
    <t>Итого по задаче 4</t>
  </si>
  <si>
    <t>1.5.1</t>
  </si>
  <si>
    <t>1.5.1.1</t>
  </si>
  <si>
    <t>Итого по задаче 5</t>
  </si>
  <si>
    <t>Задача 6 подпрограммы: обеспечение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t>
  </si>
  <si>
    <t>1.6.1</t>
  </si>
  <si>
    <t>1.6.1.1</t>
  </si>
  <si>
    <t>Итого по задаче 6</t>
  </si>
  <si>
    <t>Субсидии автономным и бюджетным учреждениям на финансовое обеспечение муниципального задания на оказание муниципальных услуг (выполнение работ), в т.ч.:</t>
  </si>
  <si>
    <t xml:space="preserve">приведение загородных лагерей департамента образования администрации Города Томска в соответствие с требованиями пожарной безопасности </t>
  </si>
  <si>
    <t xml:space="preserve">приведение загородных лагерей управления физической культуры и спорта администрации Города Томска в соответствие с требованиями пожарной безопасности </t>
  </si>
  <si>
    <t>обеспечение деятельности казенных учреждений по проведению итоговых мероприятий и мероприятий, посвященных юбилейным датам образовательных учреждений, государственным, профессиональным и тематическим праздникам</t>
  </si>
  <si>
    <t>доведение муниципального задания на оказание муниципальных услуг (выполнение работ) по проведению итоговых мероприятий и мероприятий, посвященных юбилейным датам образовательных учреждений, государственным, профессиональным и тематическим праздникам</t>
  </si>
  <si>
    <t>Предоставление субсидии на возмещение затрат, связанных с обеспечением получения дошкольного образования у индивидуальных предпринимателей, осуществляющих образовательную деятельность по образовательным программам дошкольного образования</t>
  </si>
  <si>
    <t>постоянно</t>
  </si>
  <si>
    <t>Улучшение условий предоставления образования</t>
  </si>
  <si>
    <t>1.5.1.2</t>
  </si>
  <si>
    <t>создание детских технопарков «Кванториум»</t>
  </si>
  <si>
    <t>5.2</t>
  </si>
  <si>
    <t>обеспечение обучающихся с ограниченными возможностями здоровья, не проживающих в муниципальных образовательных организациях, осуществляющих образовательную деятельность по основным общеобразовательным программам, бесплатным двухразовым питанием</t>
  </si>
  <si>
    <t>Задача 1 подпрограммы: обеспечение качества дошкольного образования детей в соответствии с Федеральным государственным образовательным стандартом дошкольного образования.</t>
  </si>
  <si>
    <t>Задача 2 подпрограммы: обеспечение здоровых и безопасных условий предоставления дошкольного образования.</t>
  </si>
  <si>
    <t>Задача 3 подпрограммы: внедрение современной и безопасной цифровой образовательной среды.</t>
  </si>
  <si>
    <t>субсидия на укрепление МТБ в общеобразовательных организациях</t>
  </si>
  <si>
    <t>обеспечение обучающихся с ограниченными возможностями здоровья, проживающих в муниципальных (частных) образовательных организациях, осуществляющих образовательную деятельность по основным общеобразовательным программам, питанием, одеждой, обувью, мягким и жестким инвентарем, в части организации бесплатного горячего питания обучающихся, получающих начальное общее образование в муниципальных образовательных организациях</t>
  </si>
  <si>
    <t>Задача 4 подпрограммы: создание новых мест в муниципальных общеобразовательных учреждениях.</t>
  </si>
  <si>
    <t>1.4.1</t>
  </si>
  <si>
    <t>1.4.1.1</t>
  </si>
  <si>
    <t>обеспечение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t>
  </si>
  <si>
    <t>Обеспечение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t>
  </si>
  <si>
    <t>Задача 6 подпрограммы: обеспечение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t>
  </si>
  <si>
    <t>Задача 2 подпрограммы: организация занятости детей в каникулярное время путем трудоустройства подростков на рабочие места, создаваемые в  муниципальных образовательных учреждениях города Томска.</t>
  </si>
  <si>
    <t>Цель подпрограммы (соответствует  задаче муниципальной программы)</t>
  </si>
  <si>
    <t>Задача 1 подпрограммы: обеспечение оказания муниципальных услуг по предоставлению дополнительного образования детям.</t>
  </si>
  <si>
    <t>Основное мероприятие «Оказание услуг по предоставлению дополнительного образования детям и создание оптимальных условий для реализации образовательных программ дополнительного образования» (решается в рамках задач 1-2)</t>
  </si>
  <si>
    <t>Кол-во консультаций</t>
  </si>
  <si>
    <t>1.2.1.1.2</t>
  </si>
  <si>
    <t>Количество общеобразовательных учреждений, которым предоставлена субсидия на укрепление материально-технической базы, шт.</t>
  </si>
  <si>
    <t>Количество общеобразовательных учреждений с массовым пребыванием детей, где осуществлен текущий ремонт асфальтового покрытия территорий, шт.</t>
  </si>
  <si>
    <t>2.6</t>
  </si>
  <si>
    <t>2.7</t>
  </si>
  <si>
    <t>Отдел по дополнительному образованию департамента образования администрации Города Томска</t>
  </si>
  <si>
    <t>МАУ ИМЦ</t>
  </si>
  <si>
    <t xml:space="preserve">Количество оснащенных новых ученических мест, шт. </t>
  </si>
  <si>
    <t xml:space="preserve">Количество оснащенных новых построенных (приобретенных) зданий учреждений, реализующих программы общего образования, шт. </t>
  </si>
  <si>
    <t>Количество проведенных профессиональных конкурсов для работников муниципальных образовательных учреждений, шт.</t>
  </si>
  <si>
    <t>Задача 1 деятельности ответственного исполнителя: обеспечение доступности образования</t>
  </si>
  <si>
    <t>Доля образовательных организаций, реализующих программы дошкольного образования, имеющих базовый уровень качества дошкольного образования, %</t>
  </si>
  <si>
    <t>обеспечение обучающихся с ограниченными возможностями здоровья, не проживающих в образовательных организациях, осуществляющих образовательную деятельность по основным общеобразовательным программам, бесплатным двухразовым питанием</t>
  </si>
  <si>
    <t>Доля педагогов, получивших поддержку в рамках мероприятий по информационно-методическому сопровождению образовательного процесса (от общей численности педагогов муниципальных учреждений), %</t>
  </si>
  <si>
    <t>Количество обучающихся, получивших информационно-методическое сопровождение, чел.</t>
  </si>
  <si>
    <t>Доля образовательных организаций, реализующих программы дошкольного образования, достигших уровня качества дошкольного образования выше базового, %</t>
  </si>
  <si>
    <t>*жалоба считается обоснованной, если доводы, изложенные в жалобе, полностью или частично нашли свое подтверждение.</t>
  </si>
  <si>
    <t xml:space="preserve">Удовлетворенность пользователей качеством муниципальной работы (количество обоснованных* жалоб в письменной (электронной) форме), шт.  </t>
  </si>
  <si>
    <t>Комитет по общему образованию, комитет по дошкольному образованию, отдел воспитания и дополнительного образования департамента образования администрации Города Томска</t>
  </si>
  <si>
    <t>Задача 2 деятельности ответственного исполнителя: обеспечение качества образования</t>
  </si>
  <si>
    <t>Задача 3 деятельности ответственного исполнителя: обеспечение здоровых и безопасных условий получения образования</t>
  </si>
  <si>
    <t>Обеспечение доступности дошкольного образования</t>
  </si>
  <si>
    <t>Совершенствование механизмов управления качеством образования</t>
  </si>
  <si>
    <t>Принятие мер на основе анализа результатов муниципального уровня регионального (федерального) мониторинга</t>
  </si>
  <si>
    <t>Повышение качества предоставления общего образования</t>
  </si>
  <si>
    <t>Модернизация школьных систем образования</t>
  </si>
  <si>
    <t>Ремонт помещений, приобретение современного оборудования, повышение квалификации управленческих команд и педагогов</t>
  </si>
  <si>
    <t>данные АИС ПФДО</t>
  </si>
  <si>
    <t>1.7</t>
  </si>
  <si>
    <t xml:space="preserve">Распоряжение администрации Города Томска от 01.02.2023 № р88 «Об утверждении перечня муниципальных программ муниципального образования «Город Томск» </t>
  </si>
  <si>
    <t>IV.I. ПОДПРОГРАММА 1 «ФУНКЦИОНИРОВАНИЕ И РАЗВИТИЕ ДОШКОЛЬНОГО ОБРАЗОВАНИЯ»</t>
  </si>
  <si>
    <t>«Функционирование и развитие дошкольного образования»</t>
  </si>
  <si>
    <t>IV.II. ПОДПРОГРАММА 2 «ФУНКЦИОНИРОВАНИЕ И РАЗВИТИЕ НАЧАЛЬНОГО ОБЩЕГО, ОСНОВНОГО ОБЩЕГО, СРЕДНЕГО ОБЩЕГО ОБРАЗОВАНИЯ»</t>
  </si>
  <si>
    <t>«Функционирование и развитие начального общего, основного общего, среднего общего образования»</t>
  </si>
  <si>
    <t>IV.III. ПОДПРОГРАММА 3 «ОРГАНИЗАЦИЯ ОТДЫХА ДЕТЕЙ В КАНИКУЛЯРНОЕ ВРЕМЯ»</t>
  </si>
  <si>
    <t xml:space="preserve">«Организация отдыха детей в каникулярное время»
</t>
  </si>
  <si>
    <t>«Организация отдыха детей в каникулярное время»</t>
  </si>
  <si>
    <t xml:space="preserve">IV.IV. ПОДПРОГРАММА 4 «СОПРОВОЖДЕНИЕ ФУНКЦИОНИРОВАНИЯ И РАЗВИТИЯ СФЕРЫ ОБРАЗОВАНИЯ»
</t>
  </si>
  <si>
    <t>«Сопровождение функционирования и развития сферы образования»</t>
  </si>
  <si>
    <t>«Развитие образования» на 2024 - 2030 годы»</t>
  </si>
  <si>
    <t>Подпрограмма 2 «Функционирование и развитие начального общего, основного общего, среднего общего образования»</t>
  </si>
  <si>
    <t>Подпрограмма 1 «Функционирование и развитие дошкольного образования»</t>
  </si>
  <si>
    <t>Подпрограмма 3 «Организация отдыха детей в каникулярное время»</t>
  </si>
  <si>
    <t>Подпрограмма 4 «Сопровождение функционирования и развития сферы образования»</t>
  </si>
  <si>
    <t>Подпрограмма 5 «Строительство, реконструкция, капитальный ремонт объектов образования»</t>
  </si>
  <si>
    <t>Подпрограмма 6 «Организация и обеспечение эффективного функционирования сети учреждений образования»</t>
  </si>
  <si>
    <t>«Функционирование и развитие дополнительного образования»</t>
  </si>
  <si>
    <t>7) Функционирование и развитие дополнительного образования.</t>
  </si>
  <si>
    <t xml:space="preserve">IV.VII. ПОДПРОГРАММА 7 «ФУНКЦИОНИРОВАНИЕ И РАЗВИТИЕ ДОПОЛНИТЕЛЬНОГО ОБРАЗОВАНИЯ» </t>
  </si>
  <si>
    <t>Муниципальное автономное учреждение информационно-методический центр г. Томска, муниципальное бюджетное учреждение психолого-медико-педагогическая комиссия г. Томска, муниципальное бюджетное учреждение централизованная бухгалтерия департамента образования администрации Города Томска, муниципальное бюджетное учреждение централизованная бухгалтерия по обслуживанию муниципальных общеобразовательных учреждений г. Томска, муниципальное бюджетное учреждение централизованная бухгалтерия по обслуживанию муниципальных дошкольных образовательных учреждений г. Томска и муниципальные образовательные учреждения, в отношении которых функции и полномочия учредителя осуществляет департамент образования администрации Города Томска.</t>
  </si>
  <si>
    <t>Подпрограмма 7 «Функционирование и развитие дополнительного образования»</t>
  </si>
  <si>
    <t>Цель: обеспечение доступности и равных возможностей на начальное общее, основное общее, среднее общее образование в пределах федеральных государственных образовательных стандартов.</t>
  </si>
  <si>
    <t>Задача 2 муниципальной программы: обеспечение доступности и равных возможностей на начальное общее, основное общее, среднее общее образование в пределах федеральных государственных образовательных стандартов.</t>
  </si>
  <si>
    <t>Цель подпрограммы: обеспечение доступности и равных возможностей на начальное общее, основное общее, среднее общее образование в пределах федеральных государственных образовательных стандартов.</t>
  </si>
  <si>
    <t>Задача 1 муниципальной программы: обеспечение доступного и качественного дошкольного образования.</t>
  </si>
  <si>
    <t>Субсидии бюджетным и автономным  учреждениям на асфальтирование территорий общеобразовательных организаций</t>
  </si>
  <si>
    <t>2.8</t>
  </si>
  <si>
    <t>Обеспечение обучающихся с ограниченными возможностями здоровья, не проживающих в образовательных организациях, осуществляющих образовательную деятельность по основным общеобразовательным программам, бесплатным двухразовым питанием</t>
  </si>
  <si>
    <t>Обеспечение обучающихся с ограниченными возможностями здоровья, не проживающих в образовательных организациях, осуществляющих образовательную деятельность по основным общеобразовательным программам, бесплатным двухразовым питанием, чел.</t>
  </si>
  <si>
    <t>Предоставление субсидии частным общеобразовательным организациям, осуществляющим образовательную деятельность по имеющим государственную аккредитацию основным общеобразовательным программам, на возмещение затрат, связанных с обеспечением получения дошкольного, начального общего, основного общего, среднего общего образования</t>
  </si>
  <si>
    <t>Укрепление материально-технической базы новых построенных (приобретенных) зданий учреждений, реализующих программы общего образования, в т.ч. предоставление субсидии автономным учреждениям на оснащение зданий средствами обучения и воспитания для размещения общеобразовательных организаций и субсидии автономным учреждениям на оснащение зданий для размещения общеобразовательных организаций оборудованием, предусмотренным проектной документацией</t>
  </si>
  <si>
    <t>2.9</t>
  </si>
  <si>
    <t>2.10</t>
  </si>
  <si>
    <t>2.11</t>
  </si>
  <si>
    <t>Обеспечение обучающихся с ограниченными возможностями здоровья, проживающих в муниципальных (частных) образовательных организациях, осуществляющих образовательную деятельность по основным общеобразовательным программам, питанием, одеждой, обувью, мягким и жестким инвентарем, в части организации бесплатного горячего питания обучающихся, получающих начальное общее образование в муниципальных образовательных организациях</t>
  </si>
  <si>
    <t>Субсидии бюджетным и автономным учреждениям на организацию бесплатного горячего питания обучающихся, получающих начальное общее образование в муниципальных образовательных организациях</t>
  </si>
  <si>
    <t xml:space="preserve">Субсидия автономным и бюджетным учреждениям на реализацию мероприятий по модернизации школьных систем образования (оснащение отремонтированных зданий и (или) помещений муниципальных общеобразовательных организаций современными средствами обучения и воспитания) </t>
  </si>
  <si>
    <t>организация системы выявления, сопровождения одаренных детей</t>
  </si>
  <si>
    <t>Количество детей, отдохнувших в лагерях с дневным пребыванием, лагерях труда и отдыха, в соответствии с муниципальными заданиями учреждений, чел.</t>
  </si>
  <si>
    <t>Отдел воспитания и дополнительного образования департамента образования администрации Города Томска, управление физической культуры и спорта администрации Города Томска</t>
  </si>
  <si>
    <t>Отдел обеспечения деятельности учреждений департамента образования администрации Города Томска, управление физической культуры и спорта администрации Города Томска</t>
  </si>
  <si>
    <t>Задача 1: организация каникулярного отдыха детей в лагерях различных типов и видов, походах и экпедициях.</t>
  </si>
  <si>
    <t xml:space="preserve">Задача 1 подпрограммы: организация каникулярного отдыха детей в лагерях  различных типов и видов, походах и экспедициях.      </t>
  </si>
  <si>
    <t>2031 год</t>
  </si>
  <si>
    <t>2032 год</t>
  </si>
  <si>
    <t>2033 год</t>
  </si>
  <si>
    <t>2034 год</t>
  </si>
  <si>
    <t>2035 год</t>
  </si>
  <si>
    <t>2036 год</t>
  </si>
  <si>
    <t>2037 год</t>
  </si>
  <si>
    <t xml:space="preserve">Приложение 1 к Подпрограмме 1 «Функционирование и развитие дошкольного образования» </t>
  </si>
  <si>
    <t>Приложение 2 к Подпрограмме 1 «Функционирование и развитие дошкольного образования»</t>
  </si>
  <si>
    <t xml:space="preserve">Приложение 1 к Подпрограмме 3 «Организация отдыха детей в каникулярное время» </t>
  </si>
  <si>
    <t>Приложение 1 к Подпрограмме 4 «Сопровождение функционирования и развития сферы образования»</t>
  </si>
  <si>
    <t xml:space="preserve">Приложение 2 к Подпрограмме 4 «Сопровождение функционирования и развития сферы образования» </t>
  </si>
  <si>
    <t>субсидия автономным учреждениям на обеспечение предоставления бесплатной методической, психолого-педагогической, диагностической и консультативной помощи, в том числе в дошкольных образовательных организациях и общеобразовательных организациях, если в них созданы соответствующие консультационные центры, родителям (законным представителям) несовершеннолетних обучающихся, обеспечивающих получение детьми дошкольного образования в форме семейного образования</t>
  </si>
  <si>
    <t>Субсидия автономным учреждениям на обеспечение предоставления бесплатной методической, психолого-педагогической, диагностической и консультативной помощи, в том числе в дошкольных образовательных организациях и общеобразовательных организациях, если в них созданы соответствующие консультационные центры, родителям (законным представителям) несовершеннолетних обучающихся, обеспечивающих получение детьми дошкольного образования в форме семейного образования</t>
  </si>
  <si>
    <t>субсидия бюджетным и автономным учреждениям на организацию трудоустройства несовершеннолетних детей в каникулярное время</t>
  </si>
  <si>
    <t>субсидии бюджетным и автономным  учреждениям на асфальтирование территорий общеобразовательных организаций</t>
  </si>
  <si>
    <t>Обеспечение обучающихся с ограниченными возможностями здоровья, проживающих в муниципальных (частных) образовательных организациях, осуществляющих образовательную деятельность по основным общеобразовательным программам, питанием, одеждой, обувью, мягким и жестким инвентарем</t>
  </si>
  <si>
    <t xml:space="preserve"> обеспечение обучающихся с ограниченными возможностями здоровья, проживающих в муниципальных (частных) образовательных организациях, осуществляющих образовательную деятельность по основным общеобразовательным программам, питанием, одеждой, обувью, мягким и жестким инвентарем</t>
  </si>
  <si>
    <t xml:space="preserve">Приложение
к постановлению администрации Города Томска
</t>
  </si>
  <si>
    <t>1.3.1.1</t>
  </si>
  <si>
    <t>Приложение 2 к Подпрограмме 3 «Организация отдыха детей в каникулярное время»</t>
  </si>
  <si>
    <t>Приложение 1 к Подпрограмме 7 «Функционирование и развитие дополнительного образования»</t>
  </si>
  <si>
    <t>Приложение 2 к Подпрограмме 7 «Функционирование и развитие дополнительного образования»</t>
  </si>
  <si>
    <t>Перечень подпрограмм, ведомственных целевых программ (при наличии), либо перечень задач муниципальной программы (в случае, если подпрограммы не предусмотрены)</t>
  </si>
  <si>
    <t>Департамент образования администрации Города Томска, муниципальные учреждения, в отношении которых функции и полномочия учредителя осуществляет департамент образования администрации Города Томска, 
департамент капитального строительства администрации Города Томска,  муниципальные учреждения, в отношении которых функции и полномочия учредителя осуществляет департамент капитального строительства администрации Города Томска, 
департамент управления муниципальной собственностью администрации Города Томска,
управление физической культуры и спорта администрации Города Томска, муниципальные учреждения, в отношении которых функции и полномочия учредителя осуществляет управление физической культуры и спорта администрации Города Томска,
а также частные дошкольные образовательные организации, осуществляющие предоставление дошкольного образования (по согласованию), частные общеобразовательные организации, осуществляющие образовательную деятельность по имеющим государственную аккредитацию  основным общеобразовательным  программам (по согласованию)</t>
  </si>
  <si>
    <t>Департамент капитального строительства администрации Города Томска, управление физической культуры и спорта администрации Города Томска, департамент управления муниципальной собственностью администрации Города Томска, департамент образования администрации Города Томска</t>
  </si>
  <si>
    <t>Информация о налоговых расходах муниципального образования «Город Томск» будет указана после утверждения Перечня налоговых расходов муниципального образования «Город Томск» на 2024 год и плановый период 2025-2026 годов.</t>
  </si>
  <si>
    <t>Количество муниципальных дошкольных образовательных учреждений, приведенных в соответствие требованиям пожарной безопасности, шт.</t>
  </si>
  <si>
    <t>Количество общеобразовательных учреждений в которых обновлена материально-техническая база с целью обновления содержания и технологии преподавания общеобразовательных программ, шт.</t>
  </si>
  <si>
    <t>Количество общеобразовательных организаций, в которых введены ставки советников директора по воспитанию и взаимодействию с детскими общественными объединениями и обеспечена их деятельность, шт.</t>
  </si>
  <si>
    <t>Доля обучающихся, получающих начальное общее образование в государственных и муниципальных образовательных
организациях, получающих бесплатное горячее питание, к общему количеству обучающихся, получающих начальное общее образование в
государственных и муниципальных образовательных организациях, %</t>
  </si>
  <si>
    <t>Количество общеобразовательных учреждений, оказывающих платные дополнительные образовательные услуги, шт.</t>
  </si>
  <si>
    <t>Количество школьных команд муниципальных общеобразовательных организаций, прошедших повышение квалификации в рамках реализации мероприятий по модернизации школьных систем образования, шт.</t>
  </si>
  <si>
    <t xml:space="preserve">Цель: эффективная организация предоставления общедоступного и бесплатного дошкольного, начального общего, основного общего, среднего общего образования, дополнительного образования детей по основным образовательным программам и организация каникулярного отдыха детей в муниципальных образовательных учреждениях </t>
  </si>
  <si>
    <t>Задача 6 муниципальной программы: эффективная организация предоставления общедоступного и бесплатного дошкольного, начального общего, основного общего, среднего общего образования, дополнительного образования детей по основным образовательным программам и организация каникулярного отдыха детей в муниципальных образовательных учреждениях.</t>
  </si>
  <si>
    <t>Цель, задачи, показатели и ресурсное обеспечение реализации обеспечивающей подпрограммы
«Организация и обеспечение эффективного функционирования сети учреждений образования»</t>
  </si>
  <si>
    <t>Финансирование мероприятий подпрограммы осуществляется в форме расходов на обеспечение выполнения функций казенных учреждений.</t>
  </si>
  <si>
    <t>Таблица 1 - Информация о мерах муниципального регулирования</t>
  </si>
  <si>
    <t xml:space="preserve">          Перечень мероприятий и ресурсное обеспечение Подпрограммы приведены в приложении 2 к Подпрограмме.
          Финансирование мероприятий Подпрограммы осуществляется в форме субсидий бюджетным и автономным учреждениям на финансовое обеспечение выполнения ими муниципального задания, субсидий бюджетным и автономным учреждениям на иные цели, а также частным общеобразовательным организациям, осуществляющим образовательную деятельность по имеющим государственную аккредитацию  основным общеобразовательным  программам; расходов на обеспечение выполнения функций казенных учреждений; в форме бюджетных ассигнований на выплату стипендий; пособий и компенсаций гражданам и иных социальных выплат (кроме публичных нормативных обязательств).
Ресурсы, необходимые для реализации мероприятий, рассчитываются следующим образом:
          1. Средства на мероприятия Подпрограммы, финансирование которых осуществляется в форме субсидии на выполнение муниципального задания, определены на основании Порядка формирования муниципального задания на оказание муниципальных услуг (выполнение работ) муниципальными учреждениями, финансового обеспечения выполнения такого задания, предоставления субсидий на финансовое обеспечение выполнения муниципального задания муниципальными бюджетными и автономными учреждениями, утвержденного постановлением администрации Города Томска от 09.12.2015 № 1215.
          2. Объем средств на мероприятия по приведению муниципальных образовательных учреждений, муниципальных общеобразовательных организаций, осуществляющих образовательную деятельность по адаптированным основным общеобразовательным программам, в соответствие требованиям пожарной безопасности путем замены основных фондов и инженерно-технического оборудования противопожарного назначения определяется в соответствии с потребностью учреждений, рассчитанной на основании фактических затрат аналогичных направлений и объемов работ у других учреждений.
          3. Средства на мероприятие по обеспечению бесплатным питанием отдельных категорий, обучающихся муниципальных образовательных учреждений, выделяются исходя из планируемой численности обучающихся, отнесенных к отдельным категориям обучающихся, которым предоставляется питание, а также исходя из стоимости питания, устанавливаемой постановлением администрации Города Томска от 26.02.2021 №125 «Об обеспечении питанием отдельных категорий обучающихся, за исключением обучающихся, получающих начальное общее образование, и обучающихся с ограниченными возможностями здоровья, муниципальных образовательных учреждений Города Томска» и постановлением администрации Города Томска от 28.01.2011 № 65 «Об обеспечении питанием отдельных категорий обучающихся, за исключением обучающихся, получающих начальное общее образование, и обучающихся с ограниченными возможностями здоровья, муниципальных образовательных учреждений Города Томска».
          4. Средства на мероприятие по обеспечению  обучающихся с ограниченными возможностями здоровья, проживающих в муниципальных (частных) образовательных организациях, осуществляющих образовательную деятельность по основным общеобразовательным программам, питанием, одеждой, обувью, мягким и жестким инвентарем и обеспечению обучающихся с ограниченными возможностями здоровья, не проживающих в муниципальных (частных) образовательных организациях, осуществляющих образовательную деятельность по основным общеобразовательным программам, бесплатным двухразовым питанием, выделяются исходя из планируемой численности обучающихся, отнесенных к отдельным категориям обучающихся, которым предоставляется питание, а также исходя из стоимости питания, устанавливаемой постановлением Администрации Томской области от 12.02.2014 № 37а «Об утверждении нормативов расходов по обеспечению обучающихся с ограниченными возможностями здоровья, проживающих в муниципальных (частных) образовательных организациях, осуществляющих образовательную деятельность по основным общеобразовательным программам, питанием, одеждой, обувью, мягким и жестким инвентарем и обеспечению обучающихся с ограниченными возможностями здоровья, не проживающих в муниципальных (частных) образовательных организациях, осуществляющих образовательную деятельность по основным общеобразовательным программам, бесплатным двухразовым питанием».
          5. Средства на обеспечение одеждой, обувью, мягким инвентарем, оборудованием и единовременным денежным пособием детей-сирот, детей, оставшихся без попечения родителей, выделяются исходя из планируемой численности детей-сирот, а также исходя из нормативов, установленных постановлением Администрации Томской области от 16.07.2018 № 282а «Об утверждении Порядка обеспечения одеждой, обувью, мягким инвентарем, оборудованием и единовременным денежным пособием детей-сирот, детей, оставшихся без попечения родителей, лиц из числа детей-сирот и детей, оставшихся без попечения родителей, лиц, потерявших в период обучения обоих родителей или единственного родителя, являющихся выпускниками организаций для детей-сирот и детей, оставшихся без попечения родителей, а также организаций, осуществляющих образовательную деятельность».</t>
  </si>
  <si>
    <t xml:space="preserve">          Перечень мероприятий и ресурсное обеспечение Подпрограммы приведены в приложении 2 к Подпрограмме.
          Финансирование мероприятий настоящей подпрограммы осуществляется в форме субсидий бюджетным и автономным учреждениям на финансовое обеспечение выполнения ими муниципального задания, субсидий бюджетным и автономным учреждениям на иные цели.
          Ресурсы, необходимые для реализации мероприятий настоящей подпрограммы, выделяются за счет средств бюджета муниципального образования «Город Томск» и областного бюджета (прогноз), на условиях софинансирования с учетом фактически сложившихся цен в муниципальном образовании «Город Томск».
          Обоснование потребности в необходимых ресурсах на 2024 - 2030 годы отражено в таблице 1.
</t>
  </si>
  <si>
    <t xml:space="preserve">          Перечень мероприятий и ресурсное обеспечение Подпрограммы приведены в приложении 2 к Подпрограмме.
          Финансирование мероприятий Подпрограммы осуществляется в форме субсидий бюджетным и автономным учреждениям на финансовое обеспечение выполнения ими муниципального задания, субсидий бюджетным и автономным учреждениям на иные цели; социальных денежных выплат победителям, призерам, финалистам и участникам конкурсов, соревнований и иных социально значимых мероприятий; расходов на обеспечение выполнения функций казенных учреждений; в форме бюджетных ассигнований на выплату стипендий.
          Ресурсы, необходимые для реализации мероприятий, выделяются за счет средств бюджета муниципального образования «Город Томск» исходя из потребности муниципальных учреждений, задействованных в реализации мероприятий Подпрограммы.
          Обоснование потребности в необходимых ресурсах на 2024 - 2030 годы отражено в таблице 1.</t>
  </si>
  <si>
    <t xml:space="preserve">          Перечень мероприятий и ресурсное обеспечение Подпрограммы приведены в приложении 2 к Подпрограмме.
          Финансирование мероприятий подпрограммы осуществляется в форме субсидий бюджетным и автономным учреждениям на финансовое обеспечение выполнения ими муниципального задания, субсидий бюджетным и автономным учреждениям на иные цели, расходов на обеспечение выполнения функций казенных учреждений.
          Ресурсы, необходимые для реализации мероприятий, рассчитываются следующим образом:
          1. Средства на мероприятия подпрограммы, финансирование которых осуществляется в форме субсидии на выполнение муниципального задания, определены на основании Порядка формирования муниципального задания на оказание муниципальных услуг (выполнение работ) муниципальными учреждениями, финансового обеспечения выполнения такого задания, предоставления субсидий на финансовое обеспечение выполнения муниципального задания муниципальными бюджетными и автономными учреждениями, утвержденного постановлением администрации Города Томска от 09.12.2015 № 1215.
          2. Средства на мероприятия по приведению муниципальных образовательных учреждений дополнительного образования детей в соответствие требованиям пожарной безопасности путем замены основных фондов и инженерно-технического оборудования противопожарного назначения выделяются в соответствии с потребностью учреждений, рассчитанной на основании фактических затрат аналогичных направлений и объемов работ у других учреждений.
          3. Общий объем средств областного бюджета на выплату надбавок педагогическим работникам, имеющим почетные звания, педагогическим работникам - молодым специалистам, определяется постановлением Главы Администрации (Губернатора) Томской области от 26.02.2006 № 20 «О надбавках педагогическим работникам, имеющим почетные звания, педагогическим работникам - молодым специалистам областных государственных образовательных организаций и муниципальных образовательных организаций в Томской области, а также ежемесячных выплатах (доплатах) педагогическим работникам, достигшим возраста 60 и 55 лет (соответственно мужчины и женщины), пенсионерам из числа педагогических работников, проживающим на территории Томской области, прекратившим трудовой договор с областной государственной образовательной организацией или муниципальной образовательной организацией в Томской области и имеющим почетные звания».
          4. Кадровый потенциал и материально-техническую базу реализации подпрограммы составляют департамент образования администрации Города Томска и муниципальные образовательные учреждения, в отношении которых функции и полномочия учредителя выполняет департамент образования администрации Города Томска.
          Обоснование потребности в необходимых ресурсах на 2024 - 2030 годы отражено в таблице 2.</t>
  </si>
  <si>
    <t>ПОКАЗАТЕЛИ ЦЕЛИ, ЗАДАЧ И МЕРОПРИЯТИЙ ПОДПРОГРАММЫ 2</t>
  </si>
  <si>
    <t>ПОКАЗАТЕЛИ ЦЕЛИ, ЗАДАЧ И МЕРОПРИЯТИЙ ПОДПРОГРАММЫ 3</t>
  </si>
  <si>
    <t>ПОКАЗАТЕЛИ ЦЕЛИ, ЗАДАЧ И МЕРОПРИЯТИЙ ПОДПРОГРАММЫ 4</t>
  </si>
  <si>
    <t>ПОКАЗАТЕЛИ ЦЕЛИ, ЗАДАЧ И МЕРОПРИЯТИЙ ПОДПРОГРАММЫ 1</t>
  </si>
  <si>
    <t>ПОКАЗАТЕЛИ ЦЕЛИ, ЗАДАЧ И МЕРОПРИЯТИЙ ПОДПРОГРАММЫ 7</t>
  </si>
  <si>
    <t>ПОКАЗАТЕЛИ ЦЕЛИ, ЗАДАЧ И МЕРОПРИЯТИЙ МУНИЦИПАЛЬНОЙ ПРОГРАММЫ</t>
  </si>
  <si>
    <t>Ответственный исполнитель, соисполнители, участники</t>
  </si>
  <si>
    <t>обновление материально-технической базы в организациях, осуществляющих образовательную деятельность исключительно по адаптированным основным общеобразовательным программам (проект «Доброшкола»)</t>
  </si>
  <si>
    <t>Количество учреждений, осуществляющих образовательную деятельность исключительно по адаптированным общеобразовательным программам, в которых обновлена материально-техническая база (проект «Доброшкола»), шт.</t>
  </si>
  <si>
    <t>Количество  детских технопарков «Кванториум», созданных  на базе общеобразовательных организаций, шт.</t>
  </si>
  <si>
    <t>Численность детей от 2 месяцев до 7 лет (включительно), получающих дошкольное образование, чел.</t>
  </si>
  <si>
    <t>Цель подпрограммы (соответствует задаче  муниципальной программы)</t>
  </si>
  <si>
    <t>Выплата именной стипендии молодым воспитателям муниципальных дошкольных образовательных учреждений и муниципальных общеобразовательных учреждений, предоставляющих услугу дошкольного образования в группах с режимом пребывания полного или сокращенного дня на территории муниципального образования «Город Томск»</t>
  </si>
  <si>
    <t>выплата именной стипендии молодым воспитателям муниципальных дошкольных образовательных учреждений и муниципальных общеобразовательных учреждений, предоставляющих услугу дошкольного образования в группах с режимом пребывания полного или сокращенного дня на территории муниципального образования «Город Томск»</t>
  </si>
  <si>
    <t>Численность обучающихся в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 чел.*</t>
  </si>
  <si>
    <t>Доля обучающихся, отнесенных к отдельным категориям обучающихся, которым предоставлено бесплатное горячее питание, от общего количества обучающихся, претендующих (поданные заявления) на данную меру социальной поддержки, %</t>
  </si>
  <si>
    <t>Обеспечение обучающихся с ограниченными возможностями здоровья, не проживающих в муниципальных образовательных организациях, осуществляющих образовательную деятельность по основным общеобразовательным программам, бесплатным двухразовым питанием</t>
  </si>
  <si>
    <t>Обновление материально-технической базы в организациях, осуществляющих образовательную деятельность исключительно по адаптированным основным общеобразовательным программам (проект «Доброшкола»)</t>
  </si>
  <si>
    <t>Субсидии бюджетным и автономным учреждениям на внедрение и функционирование целевой модели цифровой образовательной среды в муниципальных общеобразовательных организациях</t>
  </si>
  <si>
    <t>Обеспечение одеждой, обувью, мягким инвентарем, оборудованием и единовременным денежным пособием детей-сирот и детей, оставшихся без попечения родителей, а также лиц из числа детей-сирот и детей, оставшихся  без попечения родителей – выпускников муниципальных образовательных учреждений, находящихся (находившихся) под опекой (попечительством) или в приемных семьях и выпускников частных общеобразовательных организаций, находящихся (находившихся) под опекой (попечительством), в приемных семьях (1)</t>
  </si>
  <si>
    <t>(1) Прогнозируемый средний расход на единицу объема по предоставлению субсидии  на обеспечение одеждой, обувью, мягким инвентарем, оборудованием и единовременным денежным пособием детей-сирот и детей, оставшихся без попечения родителей, а также лиц из числа детей-сирот и детей, оставшихся  без попечения родителей – выпускников муниципальных образовательных учреждений, находящихся (находившихся) под опекой (попечительством) или в приемных семьях и выпускников негосударственных общеобразовательных учреждений, находящихся (находившихся) под опекой (попечительством), в приемных семьях, усреднен и отличается от фактических размеров выплат.</t>
  </si>
  <si>
    <t>Оказание муниципальных услуг (выполнение работ) по обеспечению организации отдыха детей в каникулярное время, включая мероприятия по обеспечению безопасности их жизни и здоровья, в лагерях с дневным пребыванием, загородных оздоровительных лагерях, школах с круглосуточным пребыванием, специализированных (профильных) палаточных лагерях, походах и экспедициях, в т.ч. субсидии автономным и бюджетным учреждениям на финансовое обеспечение муниципального задания на оказание муниципальных услуг (выполнение работ)</t>
  </si>
  <si>
    <t>Укрепление материально - технической базы загородных лагерей департамента образования администрации Города Томска</t>
  </si>
  <si>
    <t>Приведение загородных лагерей в соответствие с требованиями пожарной безопасности и антитеррористической защищенности</t>
  </si>
  <si>
    <t>Организация трудоустройства несовершеннолетних граждан в каникулярное время</t>
  </si>
  <si>
    <t>Количество муниципальных учреждений, для которых формируется отчетность, шт.</t>
  </si>
  <si>
    <t>Количество лагерей, в которых проведены мероприятий по пожарной безопасности и антитеррористической защищенности (ДО), шт.</t>
  </si>
  <si>
    <t>Количество лагерей, в которых проведены мероприятий по пожарной безопасности и антитеррористической защищенности (УФКИС), шт.</t>
  </si>
  <si>
    <t>Количество лагерей, материально - техническая база которых была укреплена, шт.</t>
  </si>
  <si>
    <t>Предоставление информационно-методического сопровождения педагогических и руководящих работников образовательных учреждений города Томска</t>
  </si>
  <si>
    <t>Предоставление психолого-медико-педагогического сопровождения детей в возрасте от 0 до 18 лет</t>
  </si>
  <si>
    <t>Осуществление экономического планирования, ведения бюджетного, налогового учёта, составления отчётности, контроля расходования средств</t>
  </si>
  <si>
    <t xml:space="preserve">          Департамент образования администрации Города Томска осуществляет руководство и текущее управление реализацией Подпрограммы, координирует деятельность ее участников (МАУ ИМЦ, МБУ ПМПК, муниципальное бюджетное учреждение централизованная бухгалтерия департамента образования администрации Города Томска, муниципальное бюджетное учреждение централизованная бухгалтерия по обслуживанию муниципальных общеобразовательных учреждений г. Томска, муниципальное бюджетное учреждение централизованная бухгалтерия по обслуживанию муниципальных дошкольных образовательных учреждений г. Томска и муниципальные образовательные учреждения, в отношении которых функции и полномочия учредителя осуществляет департамент образования администрации Города Томска), своевременно (в соответствии с условиями и в сроки, установленные постановлением администрации Города Томска от 15.07.2014 № 677 «Об утверждении порядка принятия решений о разработке муниципальных программ муниципального образования «Город Томск», их формирования, реализации, корректировки, мониторинга и контроля») разрабатывает проекты муниципальных правовых актов, необходимых для ее реализации, проводит анализ и формирует предложения по рациональному использованию финансовых ресурсов Подпрограммы.
          Департамент образования администрации Города Томска организует взаимодействие с соответствующими структурными подразделениями Администрации Томской области, иными исполнительными органами государственной власти Томской области для обеспечения участия в государственных программах Российской Федерации и Томской области, реализации иных проектов и программ в целях исполнения Подпрограммы. Порядок привлечения средств из бюджетов вышестоящих уровней определяется заключенными соглашениями о порядке и условиях предоставления соответствующих субсидий. Участниками подпрограммы могут привлекаться средства из внебюджетных источников, направляемые в том числе на достижение целей и задач Подпрограммы. Порядок привлечения и расходования внебюджетных средств участниками Подпрограммы определяется муниципальными нормативными актами, а также локальными актами участников.
          Инструментом контроля со стороны департамента образования администрации Города Томска являются муниципальные задания на оказание муниципальных услуг, утверждаемые подведомственным муниципальным учреждениям, а также ежеквартальная и годовая отчетность о выполнении муниципальными учреждениями муниципального задания.
          Ответственность за реализацию Подпрограммы, достижение показателей цели и задач несет департамент образования администрации Города Томска. </t>
  </si>
  <si>
    <t>Доля детей в возрасте от 6 до 18 лет, охваченных образовательными программами (рассчитанными не менее, чем на 36 часов), мероприятиями, ориентированными на выявление и сопровождение одаренных детей, от общего числа обучающихся, %</t>
  </si>
  <si>
    <t>Количество учреждений дополнительного образования, оказывающих платные дополнительные образовательные услуги, шт.</t>
  </si>
  <si>
    <t>Субсидии бюджетным и автономным учреждениям на финансовое обеспечение муниципального задания на оказание муниципальных услуг (выполнение работ)</t>
  </si>
  <si>
    <t>Доля муниципальных образовательных учреждений, воспитанники и обучающиеся которых приняли участие в общегородских (отраслевых) мероприятиях (от общего количества муниципальных образовательных учреждений), %</t>
  </si>
  <si>
    <t>не ниже 98</t>
  </si>
  <si>
    <t>не ниже 75</t>
  </si>
  <si>
    <t>не ниже 71</t>
  </si>
  <si>
    <t>не ниже 72</t>
  </si>
  <si>
    <t>не ниже 73</t>
  </si>
  <si>
    <t>не ниже 74</t>
  </si>
  <si>
    <t>не ниже 76</t>
  </si>
  <si>
    <t>не ниже 77</t>
  </si>
  <si>
    <t>не менее 25</t>
  </si>
  <si>
    <t>не менее 600</t>
  </si>
  <si>
    <t>не менее 40</t>
  </si>
  <si>
    <t>не менее 3000</t>
  </si>
  <si>
    <t>Доступность дошкольного образования для детей в возрасте от 2-х месяцев до 7 лет (включительно) по месту жительства (отложенный спрос), %</t>
  </si>
  <si>
    <t>не менее 75</t>
  </si>
  <si>
    <t>не менее 3,4%</t>
  </si>
  <si>
    <t>не менее 6,8%</t>
  </si>
  <si>
    <t>не менее 10,2%</t>
  </si>
  <si>
    <t>не менее 13,6%</t>
  </si>
  <si>
    <t>не менее 17%</t>
  </si>
  <si>
    <t>не менее 20,3%</t>
  </si>
  <si>
    <t>не менее 23,7%</t>
  </si>
  <si>
    <t>не менее 20</t>
  </si>
  <si>
    <t>не менее 1200</t>
  </si>
  <si>
    <t>не более 4,5</t>
  </si>
  <si>
    <t>не менее 30</t>
  </si>
  <si>
    <t>не менее 10</t>
  </si>
  <si>
    <t>не менее 5736</t>
  </si>
  <si>
    <t>не менее 15000</t>
  </si>
  <si>
    <t>не менее 7000</t>
  </si>
  <si>
    <t>не менее 900</t>
  </si>
  <si>
    <t>не менее 1500</t>
  </si>
  <si>
    <t>не менее 63</t>
  </si>
  <si>
    <t>не менее 2</t>
  </si>
  <si>
    <t>не менее 1</t>
  </si>
  <si>
    <t>не менее 200</t>
  </si>
  <si>
    <t>не менее 570</t>
  </si>
  <si>
    <t>не менее 4</t>
  </si>
  <si>
    <t>не менее 3</t>
  </si>
  <si>
    <t>не менее 36000</t>
  </si>
  <si>
    <t>не менее 50</t>
  </si>
  <si>
    <t>не менее 53</t>
  </si>
  <si>
    <t>не менее 56</t>
  </si>
  <si>
    <t>не менее 59</t>
  </si>
  <si>
    <t>не менее 62</t>
  </si>
  <si>
    <t>не менее 65</t>
  </si>
  <si>
    <t>не менее 68</t>
  </si>
  <si>
    <t>ДО, начальник ДО; комитет по общему образованию ДО, председатель комитета ДО***</t>
  </si>
  <si>
    <t>***Департамент образования администрации Города Томска (далее - ДО); Департамент капитального строительства администрации Города Томска (далее - ДКС), Департамент управления муниципальной собственностью администрации Города Томска (далее - ДУМС).</t>
  </si>
  <si>
    <t>**При расчете значения данного показателя учитывается информация по запросу о количестве детей, принявших участие в программах каникулярного отдыха, в возврасте от 7 до 17 лет, получивших услуги от организаций, которым предоставлена льгота по земельному налогу, указанная в п. 2. раздела V. МУНИЦИПАЛЬНОЙ ПРОГРАММЫ «РАЗВИТИЕ ОБРАЗОВАНИЯ» НА 2024-2030 ГОДЫ. В случае отсутствия информации по запросу, эти данные не учитываются при расчете значения показателя.</t>
  </si>
  <si>
    <t>*частные общеобразовательные организации участвуют в реализации мероприятий подпрограммы по согласованию.</t>
  </si>
  <si>
    <t xml:space="preserve">*частные общеобразовательные организации участвуют в реализации мероприятий подпрограммы по согласованию. 
</t>
  </si>
  <si>
    <t xml:space="preserve">*частные общеобразовательные организации участвуют в реализации мероприятий подпрограммы по согласованию.
</t>
  </si>
  <si>
    <t xml:space="preserve">*частные общеобразовательные организации участвуют в реализации мероприятий подпрограммы по согласованию. </t>
  </si>
  <si>
    <t>Доля муниципальных общеобразовательных учреждений г. Томска, в которых внедрена целевая модель цифровой образовательной среды, % от потребности</t>
  </si>
  <si>
    <t>Доля муниципальных образовательных учреждений выполнивших муниципальное задание в части объема оказываемых услуг (от общего количества образовательных учреждений), %</t>
  </si>
  <si>
    <t>Доля муниципальных образовательных учреждений выполнивших муниципальное задание в части качества оказываемых услуг  (от общего количества образовательных учреждений), %</t>
  </si>
  <si>
    <t xml:space="preserve">Доля образовательных учреждений, по которым нет замечаний по результатам оценки готовности к новому учебному году  (от общего количества образовательных учреждений), % </t>
  </si>
  <si>
    <t>Доля обучающихся, принимающих участие в конкурсах, выставках, фестивалях, спортивных мероприятиях различного уровня (от общего количества обучающихся), %</t>
  </si>
  <si>
    <t>Доведение муниципального задания на оказание муниципальных услуг (выполнение работ) по предоставлению  начального общего, основного общего, среднего общего образования по основным общеобразовательным программам образовательным учреждениям города Томска, муниципальным общеобразовательным организациям, осуществляющим образовательную деятельность по адаптированным основным общеобразовательным программам</t>
  </si>
  <si>
    <t>субсидия бюджетным и автономным учреждениям на реализацию муниципальных программ</t>
  </si>
  <si>
    <t>Мероприятие 2.1: приведение условий предоставления дошкольного образования к требованиям ФГОС ДО, санитарных правил, правил пожарной безопасности, требованиям антитеррористической защищенности.</t>
  </si>
  <si>
    <t>Мероприятие 1.1: обеспечение качества предоставления общедоступного и бесплатного начального общего, основного общего, среднего общего образования.</t>
  </si>
  <si>
    <t>Мероприятие 2.1: создание условий для  функционирования и  развития системы общего образования в городе Томске.</t>
  </si>
  <si>
    <t>Мероприятие 3.1: создание современной и безопасной цифровой образовательной среды</t>
  </si>
  <si>
    <t>Мероприятие 5.1: оснащение (обновление материально-технической базы)  оборудованием, средствами обучения и воспитания общеобразовательных организаций, в том числе осуществляющих образовательную деятельность по адаптированным основным общеобразовательным программам</t>
  </si>
  <si>
    <t>Мероприятие 6.1: реализация регионального проекта «Патриотическое воспитание граждан Российской Федерации» национального проекта «Образование»</t>
  </si>
  <si>
    <t>Мероприятие 2.1. создание условий для функционирования и развития системы общего образования в городе Томске.</t>
  </si>
  <si>
    <t>Мероприятие 4.1:  оснащение новых построенных (приобретенных) зданий  учреждений, реализующих программы общего образования, в том числе средствами обучения и воспитания, необходимыми для реализации основных образовательных программ начального общего, основного общего и среднего общего образования</t>
  </si>
  <si>
    <t>Мероприятие 1.1: обеспечение качества предоставления общедоступного и бесплатного начального общего, основного общего, среднего общего образования</t>
  </si>
  <si>
    <t>Мероприятие 1.1: оказание муниципальных услуг (выполнение работ) по обеспечению организации отдыха детей в каникулярное время, включая мероприятия по обеспечению безопасности их жизни и здоровья,  в лагерях с дневным пребыванием, загородных оздоровительных лагерях, школах с круглосуточным пребыванием, специализированных (профильных) палаточных лагерях, походах и экспедициях</t>
  </si>
  <si>
    <t>Мероприятие 1.2: укрепление материально- технической базы загородных лагерей</t>
  </si>
  <si>
    <t>Мероприятие 1.3: приведение загородных лагерей в соответствие с требованиями пожарной безопасности и антитеррористической защищенности</t>
  </si>
  <si>
    <t>Мероприятие 2.1: организация трудоустройства несовершеннолетних граждан в каникулярное время</t>
  </si>
  <si>
    <t>Мероприятие 1.1: организационное обеспечение вопросов подготовки и проведения общегородских (отраслевых) программ и мероприятий для детей, молодежи и работников образовательных учреждений.</t>
  </si>
  <si>
    <t>Мероприятие 2.1: предоставление информационно-методического сопровождения педагогических и руководящих работников образовательных учреждений Города Томска.</t>
  </si>
  <si>
    <t>Мероприятие 2.2: предоставление психолого-медико-педагогического сопровождения родителей и детей в возрасте от 0 до 18 лет.</t>
  </si>
  <si>
    <t>Мероприятие 3.1: осуществление экономического планирования, ведения бюджетного, налогового учёта, составления отчётности, контроля расходования средств.</t>
  </si>
  <si>
    <t>информация с портала ПФДО</t>
  </si>
  <si>
    <t>Мероприятие 2.1: предоставление информационно-методического сопровождения педагогических и руководящих работников образовательных учреждений города Томска</t>
  </si>
  <si>
    <t>Мероприятие 2.2: предоставление психолого-медико-педагогического сопровождения детей в возрасте от 0 до 18 лет</t>
  </si>
  <si>
    <t>Мероприятие 3.1: осуществление экономического планирования, ведения бюджетного, налогового учёта, составления отчётности, контроля расходования средств</t>
  </si>
  <si>
    <t xml:space="preserve">Мероприятие 1.1: предоставление дополнительного образования детям учреждениями дополнительного образования, в отношении которых функции и полномочия учредителя осуществляет департамент образования, в рамках выполнения ими муниципального задания </t>
  </si>
  <si>
    <t>Мероприятие 2.1: создание условий для функционирования и развития системы дополнительного образования в городе Томске</t>
  </si>
  <si>
    <t xml:space="preserve">          Показатели цели, задач и мероприятий Подпрограммы приведены в приложении 1 к Подпрограмме.
</t>
  </si>
  <si>
    <t xml:space="preserve">          Показатели цели, задач и мероприятий Подпрограммы приведены в приложении 1 к Подпрограмме.</t>
  </si>
  <si>
    <t>Обеспеченность детей в возрасте от 3 до 7 лет формами дошкольного образования, % от потребности</t>
  </si>
  <si>
    <t>Доля детей в возрасте от 7 до 17 лет включительно, принявших участие в программах каникулярного отдыха в общей численности детей данного возраста, %**</t>
  </si>
  <si>
    <t>Обеспеченность детей в возрасте от 3 до 7 лет формами дошкольного образования,  % от потребности</t>
  </si>
  <si>
    <t>Доля дошкольных образовательных учреждений, признанных подготовленными к новому учебному году, %</t>
  </si>
  <si>
    <t>Показатели /года</t>
  </si>
  <si>
    <t>г. Новосибирск</t>
  </si>
  <si>
    <t>г. Кемерово</t>
  </si>
  <si>
    <t>г.  Красноярск</t>
  </si>
  <si>
    <t>г. Омск</t>
  </si>
  <si>
    <t>г. Барнаул</t>
  </si>
  <si>
    <t xml:space="preserve">Доля детей в возрасте от 2 месяцев до 3 лет (включительно), получающих услуги дошкольного образования, а также услуги по присмотру и уходу,  % </t>
  </si>
  <si>
    <t xml:space="preserve">          С целью обеспечения качества дошкольного образования в городе созданы условия для реализации ФГОС ДО к структуре и условиям реализации основной общеобразовательной программы, осуществлен комплекс мероприятий по обеспечению равных стартовых возможностей детей при поступлении в общеобразовательные организации, сохранению и укреплению здоровья дошкольников. 
          Так, качество дошкольного образования за 2022 год по результатам МКДО составляет - 3,1, что свидетельствует о базовом уровне развития системы дошкольного образования в муниципалитете.   
          В результате реализации в дошкольных образовательных организациях программ по физическому воспитанию детей, планов профилактических мероприятий, организации коррекционной, профилактической работы за последние 3 года наметилась тенденция снижения уровня заболеваемости и повышения посещаемости воспитанников ДОУ. 
          В муниципальном образовании «Город Томск» уделяется внимание организации работы с детьми с ограниченными возможностями здоровья.
          Департаментом образования администрации Города Томска (далее – департамент образования) ведется статистика по детям с ограниченными возможностями здоровья, посещающим ДОУ муниципального образования «Город Томск».
          С 2014 года в четырёх ДОУ муниципального образования «Город Томск» действуют консультационные центры по оказанию методической, психолого-педагогической, диагностической и консультативной помощи родителям (законным представителям), обеспечивающим получение детьми дошкольного образования в форме семейного образования. Специалистами ДОУ (учителями-логопедами, учителями-дефектологами, педагогами-психологами) оказывается квалифицированная коррекционная помощь не только воспитанникам детских садов, имеющим особые образовательные потребности, но и детям с ограниченными возможностями здоровья, не посещающим ДОУ.         
          Реализация Подпрограммы позволит решить основные задачи муниципальной системы дошкольного образования:
1) обеспечение качества дошкольного образования детей в соответствии с Федеральным государственным образовательным стандартом дошкольного образования;
2) обеспечение здоровых и безопасных условий предоставления дошкольного образования.
          Решение задач Подпрограммы в 2024-2030 годах осуществляется через:
1) проведение комплексных капитальных ремонтов зданий ДОУ;
2) продолжение строительства новых зданий ДОУ;
3) укрупнение ДОУ с целью создания оптимальных условий организации образовательного процесса, рационального использования средств бюджета муниципального образования «Город Томск»;
4) развитие государственно-частного партнерства;
5) проведение мероприятий по закрытию групповых ячеек рационального использования площадей в действующих муниципальных ДОУ с целью повышения комфортности пребывания детей в муниципальных детских садах (восстановление спален); 
6) расширение разнообразия услуг;
7) обеспечение разнообразия образовательных программ и свободный выбор форм обучения для детей и их семей;
8) Обновление кадрового состава и привлечение молодых талантливых педагогов для работы в ДОУ.</t>
  </si>
  <si>
    <t xml:space="preserve">          Учитывая диспропорцию распределения контингента воспитанников могут возникнуть следующие риски:
- превышение плановой мощности ДОУ, расположенных в микрорайонах, где идет интенсивное жилищное строительство;
- снижение рождаемости и миграция населения в другие регионы РФ обосновывает актуальность проблемы увеличения свободных мест в ДОУ;
- разница материально-технических условий ДОУ, спровоцированная в первую очередь объективной причиной – смещением приоритетов в сторону строительства новых ДОУ.
          Кроме того, риск недостаточного финансирования для приобретения современных средств обучения, методических пособий при переходе на ФОП ДО, недостаточное обеспечение ДОУ педагогическими кадровыми ресурсами может не позволить в полной мере удовлетворить потребности по предоставлению качественного дошкольного образования в ДОУ в соответствии с общеобразовательными программами дошкольного образования.
          Минимизация последствий рисков возможна на основе:
- регулярного мониторинга и оценки эффективности реализации мероприятий Подпрограммы;
- своевременной корректировки перечня основных мероприятий и показателей Подпрограммы;
- обеспечения координации деятельности участников реализации Подпрограммы.</t>
  </si>
  <si>
    <t xml:space="preserve">          Перечень мероприятий и ресурсное обеспечение Подпрограммы приведены в приложении 2 к Подпрограмме.
          Финансирование мероприятий Подпрограммы осуществляется в форме субсидий бюджетным и автономным учреждениям на финансовое обеспечение выполнения ими муниципального задания, субсидий бюджетным и автономным учреждениям на иные цели, а также частным дошкольным образовательным организациям, оказывающим услуги дошкольного образования; в форме бюджетных ассигнований на выплату стипендий.
          Ресурсы, необходимые для реализации мероприятий, рассчитываются следующим образом:
1. Средства на мероприятия Подпрограммы, финансирование которых осуществляется в форме субсидии на выполнение муниципального задания, определены на основании Порядка формирования муниципального задания на оказание муниципальных услуг (выполнение работ) муниципальными учреждениями, финансового обеспечения выполнения такого задания, предоставления субсидий на финансовое обеспечение выполнения муниципального задания муниципальными бюджетными и автономными учреждениями, утвержденного постановлением администрации Города Томска от 09.12.2015 № 1215;
2. Объем средств на мероприятия по приведению муниципальных дошкольных образовательных учреждений в соответствие требованиям пожарной безопасности путем замены основных фондов и инженерно-технического оборудования противопожарного назначения определяется в соответствии с потребностью учреждений, рассчитанной на основании фактических затрат аналогичных направлений и объемов работ у других учреждений;
3. Средства на мероприятие по обеспечению питанием воспитанников муниципальных дошкольных образовательных учреждений – детей с ограниченными возможностями здоровья – рассчитываются исходя из планируемой численности воспитанников и стоимости питания в день в соответствии с постановлением Администрации Томской области от 12.02.2014 № 37а «Об утверждении нормативов расходов по обеспечению обучающихся с ограниченными возможностями здоровья, проживающих в муниципальных (частных) образовательных организациях, осуществляющих образовательную деятельность по основным общеобразовательным программам, питанием, одеждой, обувью, мягким и жестким инвентарем и обеспечению обучающихся с ограниченными возможностями здоровья, не проживающих в муниципальных (частных) образовательных организациях, осуществляющих образовательную деятельность по основным общеобразовательным программам, бесплатным двухразовым питанием».</t>
  </si>
  <si>
    <t>4. Общий объем средств областного бюджета определяется следующим образом:
–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определяется постановлением Администрации Томской области от 24.10.2018 № 415а «Об утверждении Методики определения размера субвенций местным бюджетам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Томской области и определении нормативов расходов на обеспечение государственных гарантий реализации прав» (до 01.11.2018 определялось Законом Закон Томской области от 09.12.2013 № 215-ОЗ «Об утверждении Методики расчета субвенций местным бюджетам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Томской области»);
– на выплату надбавок педагогическим работникам, имеющим почетные звания, педагогическим работникам - молодым специалистам, определяется постановлением Главы администрации (Губернатора) Томской области от 26.02.2006 № 20 «О надбавках педагогическим работникам, имеющим почетные звания, педагогическим работникам - молодым специалистам областных государственных образовательных организаций и муниципальных образовательных организаций в Томской области, а также ежемесячных выплатах (доплатах) педагогическим работникам, достигшим возраста 60 и 55 лет (соответственно мужчины и женщины), пенсионерам из числа педагогических работников, проживающим на территории Томской области, прекратившим трудовой договор с областной государственной образовательной организацией или муниципальной образовательной организацией в Томской области и имеющим почетные звания».
5. Кадровый потенциал и материально-техническую базу реализации Подпрограммы составляют департамент образования и муниципальные дошкольные образовательные учреждения, в отношении которых функции и полномочия учредителя выполняет департамент образования.
          Обоснование потребности в необходимых ресурсах на 2024 - 2030 годы отражено в таблице 1.</t>
  </si>
  <si>
    <t xml:space="preserve">          Департамент образования осуществляет руководство и текущее управление реализацией Подпрограммы, координирует деятельность ее участников (муниципальные дошкольные образовательные учреждения, в отношении которых функции и полномочия учредителя осуществляет департамент образования, а также частные дошкольные образовательные организации, осуществляющие предоставление дошкольного образования), своевременно (в соответствии с условиями и в сроки, установленные постановлением администрации Города Томска от 15.07.2014 № 677 «Об утверждении порядка принятия решений о разработке муниципальных программ муниципального образования «Город Томск», их формирования, реализации, корректировки, мониторинга и контроля») разрабатывает проекты муниципальных правовых актов, необходимых для ее реализации, проводит анализ и формирует предложения по рациональному использованию финансовых ресурсов Подпрограммы.
          Департамент образования организует взаимодействие с соответствующими структурными подразделениями Администрации Томской области, иными исполнительными органами государственной власти Томской области для обеспечения участия в государственных программах Российской Федерации и Томской области, реализации иных проектов и программ в целях исполнения Подпрограммы. Порядок привлечения средств из бюджетов вышестоящих уровней определяется заключенными соглашениями о порядке и условиях предоставления соответствующих субсидий. Участниками Подпрограммы могут привлекаться средства из внебюджетных источников, направляемые в том числе на достижение целей и задач Подпрограммы. Порядок привлечения и расходования внебюджетных средств участниками Подпрограммы определяется муниципальными нормативными актами, а также локальными актами участников.
          Инструментом контроля со стороны департамента образования являются:
1. соглашения о предоставлении целевых субсидий, заключаемые с муниципальными учреждениями в соответствии с  порядками определения объемов и условий предоставления целевых субсидий, а также отчетность установленная порядками;
2. соглашения, заключаемые с организациями, осуществляющими обучение (за исключением государственных (муниципальных) учреждений), частными дошкольными образовательными организациями, в соответствии с постановлением администрации Города Томска от 18.03.2013 № 213 «Об утверждении Порядка определения объема и условий предоставления субсидии организациям, осуществляющим обучение (за исключением государственных (муниципальных) учреждений), частным дошкольным образовательным организациям на возмещение затрат, связанных с обеспечением получения дошкольного образования», а также отчетность, установленная порядком;
3. муниципальные задания на оказание муниципальных услуг, утверждаемые подведомственным муниципальным дошкольным образовательным учреждениям, отчетность о выполнении муниципальными образовательными учреждениями муниципального задания в соответствии с постановлением администрации Города Томска от 09.12.2015 № 1215 «Об утверждении Порядка формирования муниципального задания на оказание муниципальных услуг (выполнение работ) муниципальными учреждениями, финансового обеспечения выполнения такого задания, предоставления субсидий на финансовое обеспечение выполнения муниципального задания муниципальными бюджетными и автономными учреждениями».
          Ответственность за реализацию Подпрограммы, достижение показателей цели и задач несет департамент образования. 
</t>
  </si>
  <si>
    <r>
      <t xml:space="preserve">          В Стратегии социально-экономического развития муниципального образования «Город Томск» до 2030 года (далее - Стратегия), утвержденной решением Думы Города Томска от 27.06.2006 № 224, в рамках направления «Широкие возможности для самореализации горожан» выделяется целевой вектор «Гармоничное развитие личности», в котором определены ключевые задачи, направленные на обеспечение качественного образования и содействие культурному и духовному развитию.
           В соответствии со Стратегией муниципальная система образования должна обеспечивать качественное доступное образование, создавать условия для раскрытия интеллектуальных и творческих возможностей детей и молодежи, воспитания навыков саморазвития, направленных на достижение индивидуального успеха в последующей трудовой деятельности, а также для воспитания гармонично развитой и социально ответственной личности на основе духовно-нравственных ценностей народов Российской Федерации, исторических и национально-культурных традиций. 
          Муниципальная программа «Развитие образования» на 2024-2030 годы разработана в рамках указанного направления для выполнения поставленных перед муниципальным образованием «Город Томск» задач. 
</t>
    </r>
    <r>
      <rPr>
        <b/>
        <i/>
        <sz val="12"/>
        <rFont val="Times New Roman"/>
        <family val="1"/>
        <charset val="204"/>
      </rPr>
      <t xml:space="preserve">Обобщенный краткий анализ текущего муниципальной системы образования положения города Томска 
Функционирование и развитие дошкольного образования </t>
    </r>
    <r>
      <rPr>
        <sz val="12"/>
        <rFont val="Times New Roman"/>
        <family val="1"/>
        <charset val="204"/>
      </rPr>
      <t xml:space="preserve">
По состоянию на 01.01.2023 система дошкольного образования Города Томска представлена 90 организациями, в том числе:
- 61 муниципальный детский сад (25 060 детей);
- 1 МАОУ Прогимназия «Кристина» (245 дошкольников);
- 7 муниципальных организаций общего образования, имеющих группы дошкольной подготовки и/или дошкольные отделения (372 ребенка);
- 2 государственных детских сада, подведомственных Национальному исследовательскому Томскому политехническому университету (далее - НИ ТПУ) и Национальному исследовательскому Томскому государственному университету (далее - НИ ТГУ) (352 ребенка);
-  13 негосударственных организаций и 6 индивидуальных предпринимателей, осуществляющих образовательную деятельность по образовательным программам дошкольного образования (1 829 детей).
          По состоянию на 01.01.2023 численность детей от 2 месяцев до 7 лет (включительно), получающих дошкольное образование составляет 27858 детей, что составляет, с учетом естественного прироста населения, порядка  55,6% от общего числа детей данного возраста (по состоянию на 01.01.2022 численность детей данного возраста в муниципальном образовании «Город Томск» составляла 50126 человек). При этом доля детей в возрасте от 2 месяцев до 7 лет (включительно), получающих услуги дошкольного образования, а также услуги по присмотру и уходу в 2022 году составила 100% от потребности. Группы присмотра и ухода и семейные группы посещали 307 детей.
          Доступность дошкольного образования для детей в возрасте от 0 до 8 лет на конец 2022 года в муниципальном образовании «Город Томск» составила 100%. Заявленная от родителей потребность, в получении дошкольного образования для детей в возрасте до 7 лет в 2022 году полностью обеспечивалась местами в муниципальных дошкольных образовательных учреждениях (далее - МДОУ) (в том числе отдаленных от места жительства детей), а также в частных детских садах и у индивидуальных предпринимателей, у которых в течение 2022 года в среднем ежемесячно имелось 774 свободных места, из них 450 мест для детей до 3 -х лет. При этом дети, которым по согласию родителей предоставлялись места в отдаленных МДОУ либо в частных детских садах, не снимались с учета для определения в МДОУ. В том числе по этой причине по состоянию на начало текущего года 5 960 детей (13,2%) в возрасте от 1 до 7 лет состояли на указанном учете.
В 2022 г. получили лицензию на осуществление образовательной деятельности и начали функционировать 8 новых корпусов муниципальных детских садов, построенных в рамках национального проекта «Демография» (1385 мест, из них 402 для детей до 3-х лет).
          В действующих МДОУ г. Томска в рамках компенсирующих мероприятий при строительстве/приобретении новых объектов, в рамках компенсации между числом ясельных мест и мест для детей от 3 до 7 лет при строительстве новых дошкольных учреждений восстановлено (перепрофилировано) 983 места для приема детей до 3-х лет. 
          В виду того, что муниципальные детские сады в г. Томске территориально неравномерно расположены и количество мест в них не всегда соответствует потребности  населения конкретных микрорайонов города, в 2023 году сохраняется напряженная ситуация в следующих микрорайонах г. Томска:  «Радонежский», «Телецентр», «Солнечный», «Зеленые горки», «Овражный», «Центральный». 
          В связи с отсутствием свободных мест в МДОУ по месту жительства семьи, родителям предлагается рассмотреть возможность посещения ребенком МДОУ, в которых имеются свободные мест.  Часть родителей (законных представителей) по разным причинам отказываются от предложенных вариантов предоставления дошкольного образования (самая распространенная причина отказа от направления в МДОУ г. Томска – удаленность детского сада от места проживания семьи). Записи о детях в системе АИС «Комплектование ДОУ», родителям которых предлагались данные варианты, перенесены в учет. На учете на 01.01.2023г. по предоставлению места в МДОУ г. Томска числилось – 8525 детей от 0 до 8 лет, из них от 0 до 3-х лет – 7565 детей (с 1,5 до 3-х лет – 3010), старше 3-х лет – 960 детей.
          В 2021/2022 учебном году в 61 МДОУ и в 4-х дошкольных отделениях при общеобразовательных учреждениях получали дошкольное образование 1 384 ребенка с ограниченными возможностями здоровья (далее - ОВЗ), из них 288 детей-инвалидов.
          В 2022 году группы компенсирующей направленности в 11-ти МДОУ (№№ 1, 5, 6, 15, 22, 30, 53, 54, 57, 83, 99) посещал 381 ребенок с ОВЗ (27,5%), из них 135 дети-инвалиды (46,9%). В МАДОУ № 57 и № 83 такие группы открыты в октябре 2022 года
          В детских садах с группами компенсирующей направленности создана особая развивающая предметно-пространственная среда, имеется специальное оборудование. В МДОУ № 1, 6, 53, 54 и 99 создана материальная база для предоставления детям медицинских услуг.
          </t>
    </r>
    <r>
      <rPr>
        <b/>
        <i/>
        <sz val="12"/>
        <rFont val="Times New Roman"/>
        <family val="1"/>
        <charset val="204"/>
      </rPr>
      <t>Функционирование и развитие общего образования в общеобразовательных учреждениях</t>
    </r>
    <r>
      <rPr>
        <sz val="12"/>
        <rFont val="Times New Roman"/>
        <family val="1"/>
        <charset val="204"/>
      </rPr>
      <t xml:space="preserve">
          В 2022 году в Городе Томске функционировала 71 общеобразовательная организация, 67 из них - муниципальные, 4 - негосударственные. Доступность общего образования в Городе Томске составляет 100%.
          В 2022/2023 учебном году в муниципальных общеобразовательных учреждениях Города Томска (далее - МООУ) обучается 63 691 человек, в том числе 62 771 учащийся - по очной форме обучения, из них 55% занимаются в первую смену.
          С 01.09.2022 обучающиеся 1-4 классов переведены на обучение по обновленному Федеральному государственному образовательному стандарту (далее - ФГОС) начального общего образования, обучающиеся 5 классов - на обучение по обновленному ФГОС основного общего образования.
          В 24 общеобразовательных учреждениях открыты классы с углубленным изучением отдельных предметов, в которых обучаются 4 508 учащихся, в 4 общеобразовательных учреждениях открыты гимназические классы, в которых обучаются 3 728 учащихся, в 4 общеобразовательных учреждениях открыты лицейские классы, в которых обучаются 168 учащихся. Во всех МООУ в 10-11 классах образовательный процесс для 5 972 обучающихся организован в профильных классах.
          В 2022 году федеральную медаль «За особые успехи в учении» получили 297 выпускников томских общеобразовательных учреждений (10%),43 выпускника получили региональные медали «За особые достижения в учении», что свидетельствует о качестве услуг общего образования в Городе Томске.
          В 2022 году 23 выпускника из 11 общеобразовательных учреждений сдали единый государственный экзамен на 100 баллов, в т.ч. 1 обучающийся МБОУ Лицей при ТПУ получил 100 баллов по двум предметам (математика и физика).
          В 2022 году более 70% выпускников томских школ поступили в вузы. В учреждения среднего профессионального образования поступили 34% выпускников 9 классов и 21% выпускников 11 классов.
          В региональном этапе Всероссийской олимпиады школьников 2022 года от Города Томска участвовали 610 обучающихся. Победителями регионального этапа олимпиад стали 69 обучающихся школ Города Томска, призёрами - 172 ученика. В заключительном этапе Всероссийской олимпиады школьников участвовали 20 обучающихся Города Томска, по 14 общеобразовательным предметам. Призерами данного этапа от Города Томска стали 6 человек.
          В 2021/2022 учебном году в общеобразовательных учреждениях обучались 5 138 детей с ОВЗ, из них: 3 707 детей были интегрированы в общеобразовательные классы образовательных учреждений и обучались инклюзивно;234 учащихся с ОВЗ обучались в 22 общеобразовательных классах по адаптированным общеобразовательным программам для детей с тяжелыми нарушениями речи в 7 общеобразовательных учреждениях; 348 учащихся с ОВЗ обучались в 31 общеобразовательном классе по адаптированным общеобразовательным программам для детей с задержкой психического развития в 8 общеобразовательных учреждениях; 9 детей с ОВЗ обучались в одном классе для детей с нарушениями опорно-двигательного аппарата в МАОУ СОШ №16; 22 учащихся с ОВЗ обучались в 3 классах для детей с расстройством аутистического спектра в МБОУ Академический лицей.
          По модели инклюзивного образования для детей с расстройствами аутистического спектра «Ресурсная зона» обучение в МАОУ СОШ № 34 проходили 6 детей, в МАОУ Школа «Эврика - развитие» - 21 обучающийся.
          В общеобразовательных учреждениях для учащихся с ОВЗ в 2021/2022 учебном году обучались 818 детей с ОВЗ, из них: в ООШ №39 - 269 детей; в ООШ №45 - 318 детей, в школе- интернате №22 - 231 ребенок.
          В 2021/2022 учебном году в 67 общеобразовательных учреждениях обучались 1 313 детей- инвалидов, из них 941 ребенок - со статусом ОВЗ.
          В 2022 году в рамках муниципальной программы «Развитие образования на 2015-2025 годы» в 7 общеобразовательных учреждениях были созданы условия для доступности инвалидов: МБОУ Школа-интернат №1, МАОУ Гимназия №26, МАОУ СОШ №14, 16, 31, 44 и 50. Установлены пандусы в 10 образовательных учреждениях: ОШИ №1, СОШ №№ 12, 16, 31, 41, 44, 50, 65, гимназия №26, Сибирский лицей.
          В 2022 году бесплатным питанием обеспечивались 34 672 обучающихся, в том числе:  26 176 обучающихся с 1 по 4 классы согласно требованиям Федерального закона от №273-ФЗ «Об образовании в Российской Федерации»; 4 586 детей-сирот и детей, оставшихся без попечения родителей; детей, среднедушевой доход семьи которых ниже прожиточного минимума, установленного для Города Томска; детей, жизнедеятельность которых объективно нарушена в результате сложившихся обстоятельств и которые не могут преодолеть данные обстоятельства самостоятельно или с помощью семьи согласно решению Думы Города Томска от 21.12.2010 № 55 «Об оказании мер социальной поддержки отдельным категориям граждан на территории Города Томска»; 3 910 обучающихся с ограниченными возможностями здоровья согласно требованиям Закона Томской области от 12.08.2013 №149-ОЗ «Об образовании в Томской области».
          С 01.09.2022 во всех общеобразовательных учреждениях внедрены федеральные государственные образовательные стандарты (далее – ФГОС) начального общего образования, основного общего и среднего общего образования и осуществлён переход на обновленные ФГОС начального общего образования обучающихся 1 – 4 классов и обновленные ФГОС основного общего образования обучающихся 5-х классов. С 01.09.2023 планируется переход на обновленные ФГОС основного общего образования обучающихся с 6-го по 9 классы и обновленные ФГОС среднего общего образования обучающихся 10-х классов.
          С 2019 года на территории муниципального образования «Город Томск» реализуется региональный проект «Цифровая образовательная среда» национального проекта «Образование».
          В рамках реализации муниципального проекта «Цифровая образовательная среда» национального проекта «Образование» проводятся мероприятия по внедрению целевой модели цифровой образовательной среды в общеобразовательных организациях г. Томска. За 5 лет реализации проекта (2019 – 2023) в нем приняли участие 61 муниципальное общеобразовательное учреждение г. Томска. 
          С 2020 года на территории муниципального образования «Город Томск» реализуется региональный проект «Современная школа» национального проекта «Образование». 
          В рамках реализации регионального проекта «Современная школа» национального проекта «Образование» в муниципальных общеобразовательных учреждениях, расположенных в сельской местности, проводятся мероприятия по обновлению материально-технической базы для реализации основных и дополнительных общеобразовательных программ цифрового и гуманитарного профилей, естественно-научной и технологической направленностей, открываются центры образования «Точка роста». За 4 года реализации проекта (2020 – 2023) в нем приняли участие 5 муниципальных общеобразовательных учреждений, расположенных в сельской местности.
          В рамках реализации регионального проекта «Современная школа» национального проекта «Образование» проводится обновление материально-технической базы в организациях, осуществляющих образовательную деятельность исключительно по адаптированным основным общеобразовательным программам.  За 4 года реализации проекта (2020 – 2023) в нем приняли участие 2 муниципальных общеобразовательных учреждения, осуществляющих образовательную деятельность исключительно по адаптированным основным общеобразовательным программам. 
          </t>
    </r>
    <r>
      <rPr>
        <b/>
        <i/>
        <sz val="12"/>
        <rFont val="Times New Roman"/>
        <family val="1"/>
        <charset val="204"/>
      </rPr>
      <t>Развитие дополнительного образования</t>
    </r>
    <r>
      <rPr>
        <sz val="12"/>
        <rFont val="Times New Roman"/>
        <family val="1"/>
        <charset val="204"/>
      </rPr>
      <t xml:space="preserve">
          В 2022 году выдано 86 339 сертификатов (в системе персонифицированного финансирования дополнительного образования) для обеспечения проживающих в Городе Томске детей в возрасте от 5 до 18 лет услугами дополнительного образования (98,3% от количества детей данного возраста на - 87 868 детей).
          Фактически данными услугами были охвачены 63 952 детей (72,8%). Охват детей в возрасте от 5 до 18 лет программами естественно - научной и технической направленности составил 22%.
          В отчетном году 710 детей в возрасте от 5 до 18 лет обучались по 17 дополнительным общеобразовательным программам на базе созданного центра цифрового образования IТ- CUB.ТОМСК (структурное подразделение МАОУ «Томский Хобби-центр»).
          В течение 2021 - 2022 учебного года в г. Томске реализовывались 53 городские программы воспитания и дополнительного образования. В реализации программ принял участие 48541 обучающийся дошкольного и школьного возраста.
          В 32 образовательных учреждениях, подведомственных департаменту образования администрации Города Томска действовало 34 музея и музейных комнат. В течение года продолжена работа по развитию деятельности детских и молодежных общественных объединений патриотической направленности, в том числе общественно-государственной детско-юношеской организации «Российское движение школьников» (далее - РДШ) и российского детско-юношеского движения «Юнармия». В деятельность Российского движения школьников вовлечено 39 школ города Томска и 2 организации дополнительного образования. Общая численность обучающихся, входящих в состав РДШ составляет 5496. Увеличилось и число участников Всероссийского военно- патриотического общественного движения «Юнармия»: в 2021/22 учебном году сформировано 34 отряда с количеством 525 юнармейцев, создано 1 местное отделение.
          С 2021 года в рамках деятельности Минпросвещения России совместно с Минкультуры России, Российским Движением школьников, Театральным институтом имени Б. Щукина развернута системная работа по созданию школьных театров. В 2022 году в общеобразовательных учреждениях города действовало 29 школьных театров, в которых занималось 1088 детей. 
          Большое внимание в системе образования уделяется формированию здорового образа жизни и физического развития школьников. В отчетном году действовало 272 спортивных объединения в 12 учреждениях дополнительного образования детей, функционировало 58 школьных спортивных клубов, на базе образовательных учреждений по направлениям: футбол, волейбол, баскетбол, настольный теннис, лыжи, легкая атлетика, самбо, рукопашный бой, спортивный туризм, стендовая стрельба, танцевальный спорт, тхэквондо, шахматы, хоккей, гимнастика. Пять образовательных организаций с 01.09.2022 г. участвуют во Всероссийском проекте «Футбол в школе» с предполагаемым охватом 400 обучающихся. 3 образовательные организации участвуют во Всероссийском проекте «Самбо в школу» с охватом 163 обучающихся.
          Особое внимание в муниципалитете уделяется развитию научно-технического творчества учащихся. На сегодняшний день 3301 школьник занимается в 98 кружках и объединениях, реализующих программы технического образования. 
          В муниципальных учреждениях дополнительного образования (далее - УДО) разработаны 48 адаптированных программ для детей с ОВЗ и детей-инвалидов. Эти программы помогают обеспечить доступность дополнительного образования, включить особенных детей в единое образовательное пространство. На данный момент в УДО зачислено 2 124 обучающихся, относящихся к категории детей-инвалидов и детей с ОВЗ.
          Дети с ОВЗ принимают участие в 8 городских программах воспитания и дополнительного образования. Для детей с особенностями в развитии в МОАУ ДО «Томский Хобби-центр» работала Служба ранней помощи (коррекционный педагог, логопед, психолог). Специалисты службы вели первичный прием семей, консультирование, тестирование, составление индивидуального образовательного маршрута.
          В 2022 году учреждениями департамента образования администрации Города Томска отдых детей в</t>
    </r>
    <r>
      <rPr>
        <b/>
        <i/>
        <sz val="12"/>
        <rFont val="Times New Roman"/>
        <family val="1"/>
        <charset val="204"/>
      </rPr>
      <t xml:space="preserve"> каникулярное время</t>
    </r>
    <r>
      <rPr>
        <sz val="12"/>
        <rFont val="Times New Roman"/>
        <family val="1"/>
        <charset val="204"/>
      </rPr>
      <t xml:space="preserve"> был организован по следующим направлениям:
- в общеобразовательных учреждениях и учреждениях дополнительного образования функционировали лагеря с дневным пребыванием, лагеря труда и отдыха. Работа лагерей с дневным пребыванием детей направлена, в первую очередь, на обучающиеся начальные классы, работа лагерей труда и отдыха – на подростков, занятых, преимущественно, на работах по благоустройству территорий образовательных учреждений;
- обучающиеся, занимающиеся туризмом в объединениях учреждений дополнительного образования, в период каникул выходили в походы, в том числе за пределы Томской области;
- функционировали 5 муниципальных загородных лагерей - 4 сезонных (летних) и 1 круглогодичный (Центр «Солнечный» на базе МАОУ «Планирование карьеры»), а также 6 палаточных лагерей.
          </t>
    </r>
    <r>
      <rPr>
        <b/>
        <i/>
        <sz val="12"/>
        <rFont val="Times New Roman"/>
        <family val="1"/>
        <charset val="204"/>
      </rPr>
      <t>Развитие кадрового потенциала в сфере  общего и дополнительного образования.</t>
    </r>
    <r>
      <rPr>
        <sz val="12"/>
        <rFont val="Times New Roman"/>
        <family val="1"/>
        <charset val="204"/>
      </rPr>
      <t xml:space="preserve">
          В 2022 году численность основных работников дошкольных учреждений составила 5,8 тыс. человек, в том числе педагогических работников - 3,4 тыс. человек, из них в муниципальных организациях - 3 тыс. человек.
          Средняя заработная плата основных работников дошкольных учреждений в 2022 году выросла на 9,5% и составила 32,08 тыс. руб. Средняя заработная плата педагогических работников выросла на 6,3% и составила 35,56 тыс. руб.
          Численность работников муниципальных учреждений общего образования составила 5,5 тыс. человека, из них 3,8 тыс. человек - педагогические работники. Доля учителей в возрасте до 35 лет составила 33% (в 2021 году - 33,8 %).
          Среднемесячная заработная плата работников общеобразовательных организаций увеличилась за отчетный год на 11,9% и составила 43,17 тыс. руб. Средняя заработная плата учителей увеличилась на 10,2% и составила 44,32 тыс. руб.
          Численность основных работников учреждений дополнительного образования в 2022 году составила 852 человека, в том числе педагогический персонал - 583 человека.
          Средняя заработная плата работников муниципальных учреждений дополнительного образования, в отношении которых функции и полномочия учредителя осуществляет департамент образования администрации Города Томска, увеличилась на 6,7% и составила 39,8 тыс. руб., у педагогических работников учреждений дополнительного образования - 39,08 тыс. руб.
          В муниципальных образовательных учреждениях работает 1399 педагогических работников возрасте до 35 лет. 277 педагогических работников общеобразовательных учреждений имеют статус «молодой специалист» (6,28% от общего количества педагогических работников). Педагогические работники общеобразовательных учреждений до 35 лет прошли обучение по программам ДПО – 542 человека. Из педагогических работников общеобразовательных организаций в возрасте до 35 лет приняли участие в конкурсах профессионального мастерства на уровне муниципалитета – 334 человека, на уровне региона – 204 человека, на всероссийском уровне – 153 человека.
          В муниципалитете организована работа по методической поддержке молодых специалистов Также организуется цикл встреч представителей школ со студентами последних курсов педагогических специальностей организаций профессионального образования различного уровня.  На  сайте МАУ ИМЦ имеется тематический раздел, посвященный работе с молодыми педагогами.
</t>
    </r>
  </si>
  <si>
    <r>
      <rPr>
        <b/>
        <i/>
        <sz val="12"/>
        <rFont val="Times New Roman"/>
        <family val="1"/>
        <charset val="204"/>
      </rPr>
      <t xml:space="preserve">          Развитие инфраструктуры общего образования</t>
    </r>
    <r>
      <rPr>
        <i/>
        <sz val="12"/>
        <rFont val="Times New Roman"/>
        <family val="1"/>
        <charset val="204"/>
      </rPr>
      <t xml:space="preserve"> </t>
    </r>
    <r>
      <rPr>
        <sz val="12"/>
        <rFont val="Times New Roman"/>
        <family val="1"/>
        <charset val="204"/>
      </rPr>
      <t xml:space="preserve">
          Строительство:
2016 год –  построено здание школы на 1100 мест по ул. Дизайнеров, 4. Школа открыта 01.09.2017 года, размещается МБОУ Академический лицей г. Томска им. Г.А. Псахье.  
2017 год –  построено и приобретено в муниципальную собственность здание школы на 1100 мест по ул. Береговой, 6. Школа открыта 01.09.2018, размещается МАОУ СОШ № 16 г. Томска.
2018 год –  построено и приобретено в муниципальную собственность здание школы на 1100 мест по ул. Никитина, 6. Школа открыта 01.09.2018, размещается МАОУ Школа «Перспектива» г. Томска;
 построен и приобретен в муниципальную собственность детский сад на 145 мест по ул. Береговой, 10.
2019 год –  построено и приобретено в муниципальную собственность здание школы на 1100 мест по ул. П. Федоровского, 4. Школа открыта 01.09.2019, размещается МАОУ Школа «Эврика-развитие» г. Томска;
 построен и приобретен в муниципальную собственность детский сад на 220 мест по ул. Береговой, 15.
2021 год – в рамках реализации национального проекта «Демография» построено 5 дошкольных образовательных организаций на 145 мест по адресам:  ул. Высоцкого, 16 (корпус МАДОУ №48), ул. Ивановского, 18 (корпус 2 МАДОУ №53), ул. Архитектора Василия Болдырева, 13 (корпус МАДОУ №134), ул. Ивана Черных, 73 (корпус МАДОУ №61), ул. Академика Сахарова, 46 (корпус МАДОУ №24), и 3 дошкольных образовательных организаций на 220 мест по адресам:  ул. Иркутский тракт, 175/3 (корпус МАДОУ №82), ул. Ивановского, 18а (корпус МАДОУ №53), ул. Демьяна Бедного, 4 (корпус МАДОУ №6).
2022 год –  с целью повышения качества образования и обеспечения доступности были проведены ряд мероприятий по развитию инфраструктуры общего образования в рамках федерального проекта «Современная школа» национального проекта «Образование»:
- велась разработка проектно-сметной документации на строительство зданий для размещения общеобразовательных учреждений на 1100 ученических мест на ул. Андрея Крячкова, 3 и ул. Владимира Высоцкого, 14. 
Строительство данных школ запланировано выполнить в период 2023-2025 годов, что позволит ввести 2200 новых ученических мест.
- продолжилось строительство здания для размещения общеобразовательного учреждения на 1100 ученических мест на ул. Демьяна Бедного, готовность объекта на конец 2022 года составила 95 %. В марте 2023 года строительство школы завершено. По состоянию на 17.04.2023 проводятся процедуры по оформлению объекта в муниципальную собственность.
2023 год – в настоящее время осуществляется процедура безвозмездной передачи здания дошкольного учреждения на находящегося в собственности у ФГБОУ ВО «ТГАСУ» расположенного по адресу: г. Томск, ул. Партизанская, 21/1 в казну «Города Томска».</t>
    </r>
  </si>
  <si>
    <t xml:space="preserve">          Детям данной категории предоставляется бесплатное питание:
- двухразовое питание обучающихся (воспитанников), не проживающих в учреждении; 
- пятиразовое питание обучающихся (воспитанников), проживающих в учреждении.
           Удовлетворение потребностей по предоставлению качественного начального общего, основного общего, среднего общего образования в общеобразовательных учреждениях в соответствии с общеобразовательными программами начального общего, основного общего и среднего общего образования; достижение обучающимися результатов освоения основных общеобразовательных программ, установленных соответствующими федеральными государственными образовательными стандартами, требует решения ряда проблем:
- недостаточное обеспечение общеобразовательных организаций педагогическими кадровыми ресурсами;
- для реализации новых федеральных образовательных стандартов, организации образовательного процесса в одну смену, полноценной организации внеурочной деятельности обучающихся при учете увеличения количества детей требуется увеличение количества мест в общеобразовательных учреждениях в муниципальном образовании «Город Томск» (к 2030 году на 30 %);
- материальная база пищеблоков образовательных учреждений устарела и нуждается в обновлении, средний процент износа технологического оборудования на пищеблоках образовательных учреждений составляет около 45%;
- материально-техническое обеспечение учреждений социальной направленности характеризуется высокой степенью изношенности основных фондов (зданий, сооружений, оборудования и инженерных коммуникаций), недостаточным финансированием мероприятий, направленных на повышение инженерной безопасности, исполнение требований контрольно-надзорных органов.
          Реализация Подпрограммы позволит решить основные задачи муниципальной системы общего образования:
1. Реализация национального проекта «Демография»;  
2. Создание системы образования, обеспечивающей раскрытие интеллектуальных и творческих возможностей детей и молодежи, воспитание навыков саморазвития, способствующих достижению индивидуального успеха в последующей трудовой деятельности;
3. Увеличение темпов развития материально-технической базы организаций.
          Подпрограмма позволит решить задачу по освоению обучающимися обновленных федеральных государственных образовательных стандартов и повышения качества муниципальных услуг в 2024-2030 годах через:
1. Обновление кадрового состава и привлечение молодых талантливых педагогов для работы в школе, в т.ч. за счёт обеспечения средней заработной платы педагогических работников на уровне средней заработной платы по региону;
2. Модернизацию процесса повышения квалификации и переподготовки педагогических и руководящих кадров, введение новой формы аттестации педагогических кадров;
3. Создание системы поддерживающего обучения, в том числе для успешных обучающихся через реализацию проектов «Олимпиадный тренинг», «Юные дарования Томску».</t>
  </si>
  <si>
    <t xml:space="preserve">       Учитывая, что рост численности обучающихся в прогнозном периоде будет опережать ввод новых мест в общеобразовательных учреждениях, возникнут следующие риски:
1. Недостаточность площадей, специализированных зданий для организаций дополнительного образования детей;
2. Недостаточной организации внеурочной деятельности при реализации ФГОС;
3. Увеличение количества школьников, обучающихся во вторую смену;
4. Реализация обновленных ФГОС в общеобразовательных организациях может сократить число кружковцев, в связи с занятостью детей в общеобразовательных организациях.
          Кроме того, риск недостаточного финансирования для приобретения современных средств обучения, учебных пособий при переходе на обновленные ФГОС, недостаточное обеспечение образовательных организаций педагогическими кадровыми ресурсами может не позволить в полной мере:
- удовлетворить потребности по предоставлению качественного начального общего, основного общего, среднего общего образования в образовательных учреждениях в соответствии с общеобразовательными программами начального общего, основного общего и среднего общего образования;
- добиться достижения всеми обучающимися оптимальных результатов освоения основных общеобразовательных программ, установленных соответствующими ФГОС.
         Минимизация последствий финансовых рисков возможна на основе:
- регулярного мониторинга и оценки эффективности реализации мероприятий Подпрограммы;
- своевременной корректировки перечня основных мероприятий и показателей Подпрограммы;
  - обеспечения координации деятельности участников реализации Подпрограммы.
         Администрацией Города Томска приняты важные решения и меры, направленные на совершенствование организации питания в образовательных учреждениях и создание условий для обеспечения обучающихся и воспитанников качественным питанием.     
         Проведенная модернизация технологического оборудования в 2021 году в 43 образовательных учреждениях на сумму 15 000 тыс. руб., а в 2022 году в 50 учреждениях на сумму 16 480,80 тыс. руб., что позволило на системной основе решать задачи повышения качества питания обучающихся. Новое технологическое оборудование позволило сократить время приготовления пищи, а также обеспечило высокое качество блюд за счет сохранения полноценного состава минеральных веществ и витаминов в продуктах питания. Процесс приготовления блюд (особенно мясных и рыбных) стал более технологичным и менее затратным по времени. Все это позволило увеличить долю обучающихся, питающихся в школьных столовых до 98%. Охват питанием в учреждениях образования остается стабильным.
На сегодняшний день все дети из семей, нуждающихся в социальной поддержке, обеспечены бесплатными школьными завтраками или обедами.
         Однако в развитии системы питания обучающихся образовательных учреждений муниципального образования «Город Томск» имеется ряд сложных проблем, требующих решения в ближайшей и среднесрочной перспективе. Материальная база пищеблоков образовательных учреждений устарела и нуждается в обновлении. Средний процент износа технологического оборудования на пищеблоках образовательных учреждений составляет около 45%. 
         Приведение технологического оборудования столовых образовательных учреждений в соответствие с современными требованиями обеспечит внедрение новых технологий в систему питания школьников, новых методов их обслуживания, а также будет иметь особое значение для улучшения здоровья детей и подростков.</t>
  </si>
  <si>
    <t xml:space="preserve">         Среди различных видов безопасности для учреждений социальной направленности приоритетными являются пожарная, электрическая и техническая безопасность. Все они взаимосвязаны, их обеспечение должно решаться согласно законодательным и нормативным актам Российской Федерации.
         В настоящее время материально-техническое обеспечение учреждений социальной направленности характеризуется высокой степенью изношенности основных фондов (зданий, сооружений, оборудования и инженерных коммуникаций), недостаточным финансированием мероприятий, направленных на повышение инженерной безопасности, исполнение требований контрольно-надзорных органов.</t>
  </si>
  <si>
    <t xml:space="preserve">            6. Общий объем средств областного бюджета определяется следующим образом:
 – на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определяется в соответствии с постановлением Администрации Томской области от 25.10.2018 № 416а «Об утверждении Методики определения размера субвенций местным бюджетам на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в Томской области, обеспечение дополнительного образования детей в муниципальных общеобразовательных организациях в Томской области и определении нормативов расходов на обеспечение государственных гарантий реализации прав»;
– на выплату надбавок педагогическим работникам, имеющим почетные звания, педагогическим работникам - молодым специалистам, определяется постановлением Главы Администрации (Губернатора) Томской области от 26.02.2006 № 20 «О надбавках педагогическим работникам, имеющим почетные звания, педагогическим работникам - молодым специалистам областных государственных образовательных организаций и муниципальных образовательных организаций в Томской области, а также ежемесячных выплатах (доплатах) педагогическим работникам, достигшим возраста 60 и 55 лет (соответственно мужчины и женщины), пенсионерам из числа педагогических работников, проживающим на территории Томской области, прекратившим трудовой договор с областной государственной образовательной организацией или в муниципальной образовательной организацией в Томской области и имеющим почетные звания»;
 – на стимулирующие выплаты за результаты и качество работы определяется в пределах средств, доведенных Томской областью с учетом показателей качества муниципалитета (распоряжение Департамента общего образования Томской области от 21.01.2010 № 18 «Об утверждении порядка и итогов комплексной оценки деятельности муниципальных образовательных систем»).
            7.  Кадровый потенциал и материально-техническую базу реализации Подпрограммы составляют департамент образования и муниципальные образовательные учреждения, в отношении которых функции и полномочия учредителя выполняет департамент образования.
          Обоснование потребности в необходимых ресурсах на 2024 - 2030 годы отражено в таблице 2.</t>
  </si>
  <si>
    <t xml:space="preserve">                                                                                                                          II. АНАЛИЗ ТЕКУЩЕЙ СИТУАЦИИ 
          Общее образование вносит значительный вклад в общественное благополучие и устойчивость социальных отношений, качество кадрового, интеллектуального и технологического потенциала муниципального образования «Город Томск». В соответствии со Стратегией социально-экономического развития муниципального образования «Город Томск» до 2030 года, утвержденной решением Думы Города Томска от 27.06.2006 № 224, система образования обеспечивает раскрытие интеллектуальных и творческих возможностей детей и молодежи, воспитание навыков саморазвития, способствующих достижению индивидуального успеха в последующей трудовой деятельности. 
          Долговременными целевыми ориентирами образования в муниципальном образовании «Город Томск» являются:
- достижение высокого качества и современности образовательных услуг;
- стремление стать максимально открытой и предельно доступной системой, активно реагирующей на сигналы рынка труда, семейные, общественные и муниципальные потребности;
- наращивание способности системы образования быть полезной в процессах социально-экономического, культурного и духовного развития жителей муниципального образования «Город Томск». 
          Настоящая подпрограмма (далее - Подпрограмма) направлена на усиление роли образования в социально-экономическом развитии муниципального образования «Город Томск», приведение содержания образования, технологий обучения и методов оценки качества образования в соответствие с требованиями современного общества и решение проблем, касающихся содержания системы образования. 
          Главной целью реализации Подпрограммы является обеспечение реализации конституционного права граждан, проживающих на территории муниципального образования «Город Томск», на предоставление общедоступного и бесплатного образования в образовательных учреждениях муниципального образования «Город Томск» в соответствии с федеральными законами, указами и распоряжениями Президента Российской Федерации, постановлениями и распоряжениями Правительства Российской Федерации, нормативно-правовыми актами департамента образования администрации Города Томска, Уставом образовательного учреждения, утвержденного учредителем, на принципах демократии, гуманизма, приоритета общечеловеческих ценностей, жизни и здоровья человека, гражданственности, свободного развития личности, автономности и светского характера образования. Образовательные услуги предоставляются 66 муниципальными общеобразовательными учреждениями:
- 40 средних общеобразовательных школ;
- 2 основные общеобразовательные школы; 
- 9 гимназий;
- 8 лицеев; 
- 1 МАОУ прогимназия «Кристина»; 
- 2 основные общеобразовательные школы для учащихся с ограниченными возможностями здоровья;
- 1 основная общеобразовательная школа-интернат для учащихся с ограниченными возможностями здоровья; 
- 1 основная общеобразовательная школа-интернат; 
- 2 средние общеобразовательные школы при ИТУ;
- а также 4 негосударственными общеобразовательными учреждениями.
          Основные показатели социально-экономического развития муниципального образования «Город Томск» в отрасли «Образование» приведены в таблице 1. </t>
  </si>
  <si>
    <t xml:space="preserve">г. Новосибирск </t>
  </si>
  <si>
    <t>98.9</t>
  </si>
  <si>
    <t>98.2</t>
  </si>
  <si>
    <t xml:space="preserve">не менее 30 </t>
  </si>
  <si>
    <t xml:space="preserve">не  менее 10 </t>
  </si>
  <si>
    <t>71.4</t>
  </si>
  <si>
    <t>Доля муниципальных общеобразовательных учреждений г. Томска, в которых внедрена целевая модель цифровой образовательной среды, %</t>
  </si>
  <si>
    <t xml:space="preserve">         Показатели цели, задач и мероприятий Подпрограммы приведены в приложении 1 к Подпрограмме.
</t>
  </si>
  <si>
    <t xml:space="preserve">          С 01.09.2022 во всех общеобразовательных учреждениях внедрены федеральные государственные образовательные стандарты (далее – ФГОС) начального общего образования, основного общего и среднего общего образования и осуществлён переход на обновленные ФГОС начального общего образования обучающихся 1 – 4 классов и обновленные ФГОС основного общего образования обучающихся 5-х классов. С 01.09.2023 планируется переход на обновленные ФГОС основного общего образования обучающихся с 6-го по 9 классы и обновленные ФГОС среднего общего образования обучающихся 10-х классов.
          С 2019 года на территории муниципального образования «Город Томск» реализуется региональный проект «Цифровая образовательная среда» национального проекта «Образование».
          В рамках реализации муниципального проекта «Цифровая образовательная среда» национального проекта «Образование» проводятся мероприятия по внедрению целевой модели цифровой образовательной среды в общеобразовательных организациях г. Томска.
          За 5 лет реализации проекта (2019 – 2023) в нем приняли участие 61 муниципальное общеобразовательное учреждение г. Томска. 
          С 2020 года на территории муниципального образования «Город Томск» реализуется региональный проект «Современная школа» национального проекта «Образование». 
          В рамках реализации регионального проекта «Современная школа» национального проекта «Образование» в муниципальных общеобразовательных учреждениях, расположенных в сельской местности, проводятся мероприятия по обновлению материально-технической базы для реализации основных и дополнительных общеобразовательных программ цифрового и гуманитарного профилей, естественно-научной и технологической направленностей, открываются центры образования «Точка роста».
          За 4 года реализации проекта (2020 – 2023) в нем приняли участие 5 муниципальных общеобразовательных учреждений, расположенных в сельской местности.
          В рамках реализации регионального проекта «Современная школа» национального проекта «Образование» проводится обновление материально-технической базы в организациях, осуществляющих образовательную деятельность исключительно по адаптированным основным общеобразовательным программам. 
          За 4 года реализации проекта (2020 – 2023) в нем приняли участие 2 муниципальных общеобразовательных учреждения, осуществляющих образовательную деятельность исключительно по адаптированным основным общеобразовательным программам. 
          В связи с тем, что в 2023 году будут достигнуты все показатели, предусмотренные заключенными с Департаментом общего образования Томской области соглашениями о предоставлении субсидии местному бюджету из областного бюджета, участие муниципальных общеобразовательных учреждений в реализации региональных проектов «Цифровая образовательная среда» и «Современная школа» национального проекта «Образование» с 2024 года не планируется.
          В отношении обучения детей с ограниченными возможностями здоровья департаментом образования администрации Города Томска (далее – департамент образования) определены основные подходы к созданию системы помощи таким обучающимся, имеющим проблемы в развитии и трудности в обучении. 
          Для детей с ограниченными возможностями здоровья, имеющих недостатки в физическом и (или) психическом развитии, необходимы специальные условия для получения ими образования, коррекции нарушений развития и социальной адаптации на основе специальных педагогических подходов, лечебно-восстановительной работы.</t>
  </si>
  <si>
    <t xml:space="preserve">                                                                                                                                  Критерии приоритетности мероприятий Подпрограммы:
          I. Первый уровень приоритетности:
А. Объекты и мероприятия, направленные на исполнение судебных актов либо предупреждение их появления (при наличии финансовой возможности реализации мероприятий по предупреждению).
Б. Объекты и мероприятия, направленные на исполнение предписаний (постановлений, представлений, решений) органов (должностных лиц), осуществляющих государственный надзор (контроль).
В. Объекты и мероприятия, направленные на достижение показателей национальных и региональных проектов.
Г. Незавершенные объекты капитального строительства и мероприятия, неисполнение (незавершение) которых в предлагаемые сроки не позволит выполнить стратегические цели, установленные в Стратегии социально-экономического развития муниципального образования «Город Томск» до 2030 года (далее – Стратегия), и цели муниципальных программ, обеспеченные софинансированием из бюджетов вышестоящих уровней.
Д. Объекты и мероприятия, по которым имеются заключенные муниципальные контракты.
Е. Объекты и мероприятия, финансируемые из внебюджетных источников, без привлечения средств бюджета муниципального образования «Город Томск» или вышестоящих бюджетов.
Ж. Объекты и мероприятия, финансируемые за счет доведения муниципального задания на оказание муниципальных услуг (выполнение работ) муниципальным учреждениям.
З.  Обеспечение бесплатным питанием обучающихся муниципальных образовательных учреждений.
И. Исполнение публичных нормативных обязательств.
К. Субсидии на иные цели бюджетным и автономным учреждениям, за исключением субсидий, отнесенных к другим критериям. 
          II. Второй уровень приоритетности:
А. Мероприятия, реализация которых определена в рамках протокольных поручений по итогам совещаний с участием Мэра Города Томска, протокольных поручений заместителей Мэра Города Томска, решений комитетов Думы Города Томска и Согласительной комиссии для рассмотрения проекта бюджета муниципального образования «Город Томск».
          III. Третий уровень приоритетности:
А. Объекты и мероприятия, не обеспеченные софинансированием из бюджетов вышестоящих уровней.
          В случае если мероприятию Подпрограммы может быть присвоено одновременно несколько уровней приоритетности, то ответственный исполнитель устанавливает в перечне мероприятий наивысший уровень приоритетности мероприятия исходя из соответствующих критериев определения уровней приоритетности мероприятий Подпрограммы.</t>
  </si>
  <si>
    <t>3. Обеспечение 100% доступности каникулярного отдыха в загородных лагерях для детей из льготных категорий (от числа детей, чьи родители (законные представители) подали заявление на получение услуги по организованному отдыху в установленном порядке).
4. Увеличение числа участников профильных и целевых смен, организуемых муниципальными образовательными учреждениями.
5. Обеспечение комфортных и безопасных условий пребывания детей в муниципальных загородных лагерях, лагерях с дневным пребыванием, лагерях труда и отдыха.
          Возможные риски в процессе реализации муниципальной программы:
1. Снижение числа детей, отдохнувших в каникулы в муниципальных загородных лагерях, из-за переориентации запроса родителей на загородные лагеря, расположенные за пределами Томской области в регионах, имеющих климатические условия более подходящие для отдыха и оздоровления детей;
2. Сокращение базы организации каникулярного отдыха детей (как на базе учреждений, так и в загородных лагерях) из-за выбытия объектов по причине несоответствия требованиям законодательства Российской Федерации по обеспечению комплексной безопасности;
3. Снижение количества программ профильных и тематических смен и спад их реализации в каникулярный период на базе лагерей различных типов.
          При реализации настоящей подпрограммы для достижения поставленных цели и задач необходимо учитывать возможные риски социально-экономического и операционного характера. В рамках настоящей подпрограммы отсутствует возможность управления данными видами рисков. Возможен лишь оперативный учет последствий их проявления.
          Минимизация последствий финансовых рисков возможна на основе:
 - регулярного мониторинга и оценки эффективности реализации мероприятий настоящей подпрограммы;
 - своевременной (в соответствии с условиями и в сроки, установленные постановлением администрации Города Томска от 15.07.2014 №677 «Об утверждении порядка принятия решений о разработке муниципальных программ муниципального образования «Город Томск», их формирования, реализации, корректировки, мониторинга и контроля») корректировки перечня основных мероприятий и показателей настоящей подпрограммы;
- обеспечения координации деятельности участников реализации настоящей подпрограммы.
          Решение проблем в сфере отдыха детей, их оздоровления и занятости путем принятия настоящей программы позволяет: организовать конструктивное и результативное взаимодействие муниципального образования «Город Томск», организаций всех форм собственности, общественных объединений на территории муниципального образования «Город Томск», использовать смешанные формы финансирования, создать механизмы государственно-частного партнерства, использовать новые модели функционирования организаций отдыха детей и их оздоровления.</t>
  </si>
  <si>
    <t xml:space="preserve">                                                                                                                                    II. АНАЛИЗ ТЕКУЩЕЙ СИТУАЦИИ 
          Организация каникулярного отдыха школьников и занятости детей и подростков в каникулярный период является одним из направлений работы администрации Города Томска в реализации социальной политики.
          Целью каникулярных кампаний, реализуемых подразделениями администрации Города Томска (департаментом образования администрации Города Томска, управлением физической культуры и спорта администрации Города Томска) является максимальный охват детей школьного возраста, проживающих в муниципальном образовании «Город Томск», организованными формами содержательного каникулярного отдыха, а также обеспечение занятости школьников в каникулярный период.
          В 2023 году муниципальными учреждениями администрации Города Томска, отдых детей в каникулярное время будет организован по следующим направлениям:
- в общеобразовательных учреждениях и учреждениях дополнительного образования запланирована организация 87 лагерей с дневным пребыванием детей (8 весной, 72 летом, 7 осенью) с общей численностью отдохнувших 11448 детей, 24 лагеря труда и отдыха (лето) для 818 обучающихся. Работа лагерей с дневным пребыванием детей направлена, в первую очередь, на обучающихся начальных классов, работа лагерей труда и отдыха – на подростков, занятых, преимущественно, на работах по благоустройству территорий образовательных учреждений;
- обучающиеся, занимающиеся туризмом в объединениях учреждений дополнительного образования, в период каникул выйдут в 59 походов, в том числе за пределы Томской области. Количество участников походов – 800 человек.
- оздоровительно – образовательные смены будут организованы в 6 сезонных стационарных (летних) лагерях, 1 круглогодичном (Центр «Солнечный» на базе МАОУ «Планирование карьеры»), а также 7 палаточных лагерях. Обучающимся Города Томска будет предоставлено 6581 мест (в т.ч. 5031 место в стационарных лагерях и 1550 мест в палаточных).
          Кроме того, запланировано временно трудоустроить 528 несовершеннолетних в возрасте от 14 до 18 лет (в т.ч. состоящих на учете в органах внутренних дел, комиссиях по делам несовершеннолетних, внутришкольном учет.   В структуре услуг в сфере отдыха детей и их оздоровления преобладает отдых в условиях лагерей с дневным пребыванием.
          Отдых и оздоровление детей создают условия не только для укрепления здоровья, но и для развития детей, их воспитания, снижения социальной напряженности, профилактики правонарушений.
          Каникулярная оздоровительная кампания традиционно имеет социальную направленность: процент детей из малообеспеченных семей, а также сирот, детей, находящихся в трудной жизненной ситуации, составляет ежегодно около 30%.
Приоритетным правом при трудоустройстве пользуются следующие категории обучающихся муниципальных образовательных учреждений: несовершеннолетние, состоящие на разных формах учета (внутришкольный учет, комиссия по делам несовершеннолетних и защите их прав (КДН и ЗП), отдел по делам несовершенно летних (ОДН), несовершеннолетние из семей безработных, малообеспеченных, многодетных, неполных, из семей, оказавшихся в социально опасном положении. Объем и виды работ, которые выполняют обучающиеся, спланированы в договорах, заключенных с Центром занятости населения.
          Особое внимание при проведении оздоровительной кампании уделяется разработке программ смен и качеству их реализации. С этой целью ежегодно проводятся смотры-конкурсы деятельности образовательных учреждений по организации каникулярного отдыха, оздоровления и занятости детей и подростков. В программы включаются мероприятия воспитательной, образовательной, творческой, спортивно-оздоровительной направленности с учетом интересов и потребностей детей, а также их возрастных особенностей.
          Несмотря на устойчивость системы отдыха детей, их оздоровления и занятости ряд проблем в этой сфере требует их решения программными методами:
1. Недостаточная материальная база загородных лагерей – необходимо строить новые, современные здания с оборудованными спортивными и игровыми площадками (баскетбольная, волейбольная, футбольная, площадка для игры в бадминтон, теннис и др.);
2. Недостаточное внимание к организации трудовой деятельности подростков (замкнутость трудовой деятельности только на школе, незначительное количество договоров с предприятиями, организациями и учреждениями);
3. Особого внимания требует проблема обеспечения загородных оздоровительных лагерей медицинскими кадрами, их подготовка к работе в соответствии с современными требованиями;
4. Ограниченность доступности услуг оздоровительных лагерей для детей с ограниченными возможностями здоровья.
          Прогноз развития сферы каникулярного отдыха в результате реализации муниципальной программы:
1. Сохранение охвата обучающихся муниципальных образовательных учреждений каникулярным отдыхом в лагерях с дневным пребыванием и лагерях труда и отдыха. 
2. Увеличение числа детей, отдохнувших во время каникул в муниципальных загородных лагерях.        </t>
  </si>
  <si>
    <t xml:space="preserve">          Порядок формирования перечня мероприятий (объектов мероприятий).
                                                                                                                                              Критерии приоритетности мероприятий подпрограммы:
          I. Первый уровень приоритетности:
А. Объекты и мероприятия, направленные на исполнение судебных актов либо предупреждение их появления (при наличии финансовой возможности реализации мероприятий по предупреждению).
Б. Объекты и мероприятия, направленные на исполнение предписаний (постановлений, представлений, решений) органов (должностных лиц), осуществляющих государственный надзор (контроль).
В. Объекты и мероприятия, направленные на достижение показателей национальных и региональных проектов.
Г. Незавершенные объекты капитального строительства и мероприятия, неисполнение (незавершение) которых в предлагаемые сроки не позволит выполнить стратегические цели, установленные в Стратегии социально-экономического развития муниципального образования «Город Томск» до 2030 года (далее – Стратегия), и цели муниципальных программ, обеспеченные софинансированием из бюджетов вышестоящих уровней.
Д. Объекты и мероприятия, по которым имеются заключенные муниципальные контракты.
Е. Объекты и мероприятия, финансируемые из внебюджетных источников, без привлечения средств бюджета муниципального образования «Город Томск» или вышестоящих бюджетов.
Ж. Объекты и мероприятия, финансируемые за счет доведения муниципального задания на оказание муниципальных услуг (выполнение работ) муниципальным учреждениям.
З. Укрепление материально-технической базы.
И. Реализация мероприятий по обеспечению организации отдыха детей в каникулярное время.
К. Обеспечение пожарной безопасности.
Л. Организация трудоустройства несовершеннолетних детей в каникулярное время.
          II. Второй уровень приоритетности:
А. Мероприятия, реализация которых определена в рамках протокольных поручений по итогам совещаний с участием Мэра Города Томска, протокольных поручений заместителей Мэра Города Томска, решений комитетов Думы Города Томска и Согласительной комиссии для рассмотрения проекта бюджета муниципального образования «Город Томск».
         III. Третий уровень приоритетности:
А. Объекты и мероприятия, не обеспеченные софинансированием из бюджетов вышестоящих уровней.
         В случае если мероприятию Подпрограммы может быть присвоено одновременно несколько уровней приоритетности, то ответственный исполнитель устанавливает в перечне мероприятий наивысший уровень приоритетности мероприятия исходя из соответствующих критериев определения уровней приоритетности мероприятий Подпрограммы.</t>
  </si>
  <si>
    <t xml:space="preserve">          Департамент образования администрации Города Томска осуществляет руководство и текущее управление реализацией настоящей подпрограммы, координирует деятельность ее соисполнителей (управление физической культуры и спорта администрации Города Томска) и участников (муниципальные учреждения, в отношении которых функции и полномочия учредителя осуществляет департамент образования администрации Города Томска, муниципальные учреждения, в отношении которых функции и полномочия учредителя осуществляет управление физической культуры и спорта администрации Города Томска), разрабатывает проекты муниципальных правовых актов, необходимых для ее реализации, проводит анализ и формирует предложения по рациональному использованию финансовых ресурсов настоящей подпрограммы.
          Департамент образования администрации Города Томска организует постоянное взаимодействие с управлением физической культуры и спорта администрации Города Томска по вопросам:
а) обеспечения своевременного (в соответствии с условиями и в сроки, установленные постановлением администрации Города Томска от 15.07.2014 № 677 «Об утверждении порядка принятия решений о разработке муниципальных программ муниципального образования «Город Томск», их формирования, реализации, корректировки, мониторинга и контроля») внесения изменений в настоящую подпрограмму, в том числе в целях ее приведения в соответствие с решениями Думы Города Томска о бюджете муниципального образования «Город Томск» и плановый период и изменениями в данное решение;
б) своевременной (в соответствии с условиями и в сроки, установленные постановлением администрации Города Томска от 15.07.2014 № 677 «Об утверждении порядка принятия решений о разработке муниципальных программ муниципального образования «Город Томск», их формирования, реализации, корректировки, мониторинга и контроля») подготовки отчетов о ходе реализации настоящей подпрограммы;
в) формирования заявок и предложений для обеспечения финансирования настоящей подпрограммы из бюджета муниципального образования «Город Томск», а также для привлечения софинансирования из иных бюджетных источников и внебюджетных источников.
          Ответственность за реализацию настоящей подпрограммы, достижение показателей цели и задач несет департамент образования администрации Города Томска. 
          Департамент образования администрации Города Томска, управление физической культуры и спорта администрации Города Томска организуют взаимодействие с соответствующими структурными подразделениями Администрации Томской области, иными исполнительными органами государственной власти Томской области для обеспечения участия в государственных программах Российской Федерации и Томской области, реализации иных проектов и программ в целях исполнения настоящей подпрограммы. Порядок привлечения средств из бюджетов вышестоящих уровней определяется заключенными соглашениями о порядке и условиях предоставления соответствующих субсидий. Участниками настоящей подпрограммы могут привлекаться средства из внебюджетных источников, направляемые в том числе на достижение целей и задач настоящей подпрограммы. Порядок привлечения и расходования внебюджетных средств участниками настоящей подпрограммы определяется муниципальными нормативными актами, а также локальными актами участников.
          Управление физической культуры и спорта администрации Города Томска ежеквартально в срок до 25 числа месяца, следующего за отчетным месяцем, а также ежегодно в срок до 25 января года, следующего за отчетным, представляет в департамент образования администрации Города Томска отчеты о реализации мероприятий настоящей подпрограммы, по итогам отчетного года (отчетного квартала) по форме, установленной приложением 8 к Порядку принятия решений о разработке муниципальных программ муниципального образования «Город Томск», их формирования, реализации, корректировки, мониторинга и контроля, утвержденному постановлением администрации Города Томска от 15.07.2014 № 677.
</t>
  </si>
  <si>
    <t xml:space="preserve">                                                                                                                                                                  II. АНАЛИЗ ТЕКУЩЕЙ СИТУАЦИИ 
          Система обеспечения функционирования и развития сферы образования в муниципальном образовании «Город Томск» представлена следующими основными направлениями и учреждениями, которые реализуют соответствующие направления:
1. Проведение общегородских (отраслевых) программ и мероприятий для детей, молодежи и работников системы образования образовательными учреждениями;
2. Обеспечение деятельности муниципального автономного учреждения информационно-методического центра г. Томска (далее – МАУ ИМЦ);
3. Обеспечение деятельности муниципального бюджетного учреждения психолого-медико-педагогической комиссии г. Томска (далее – МБУ ПМПК);
4. Обеспечение деятельности муниципальных учреждений централизованных бухгалтерий по обслуживанию дошкольных образовательных учреждений, общеобразовательных учреждений и департамента образования администрации Города Томска.
          В муниципальной системе образования муниципального образования «Город Томск» сформированы и развиваются эффективные воспитательные системы, направленные на формирование конкурентоспособной, социально активной, творческой личности, готовой к проявлению своей гражданской позиции. Основным механизмом развития и поддержки  воспитательных систем являются интеллектуальные и творческие конкурсы, городские массовые мероприятия, направленные на активизацию воспитанников и обучающихся, в том числе имеющих ограниченные возможности здоровья, повышение эффективности их деятельности, поиск новых форм воспитательной работы.
         Ежегодно департаментом образования администрации Города Томска и учреждениями, в отношении которых функции и полномочия учредителя выполняет департамент образования администрации Города Томска, реализуются городские программы воспитания и дополнительного образования физкультурно-спортивной, патриотической, художественно-эстетической и других направленностей с вовлечением детей дошкольного возраста, обучающихся общеобразовательных учреждений и учреждений дополнительного образования детей.      
         Широкий спектр городских программ позволяет образовательным учреждениям органично войти в воспитательную систему муниципального образования «Город Томск», определить «свое место» в ней исходя из приоритетных направлений своей воспитательной системы. Логичным продолжением ряда тематических программ (Юные инспекторы движения, «Улей», «Скаут-патриот», «Память» и др.) является проведение профильных смен на базе загородных детских образовательно – оздоровительных лагерей и лагерей с дневным пребыванием. Таким образом, программно-целевой подход позволяет сформировать открытое образовательное пространство для обучающихся и воспитанников, выходящее за пределы одного образовательного учреждения. Расширяется спектр социального партнерства не только с образовательными учреждениями, но и с другими социальными партнерами: учреждениями профессионального образования, предприятиями и организациями муниципального образования «Город Томск».
         В целях выявления лучших профессиональных кадров среди работников образования муниципального образования «Город Томск», распространения передового педагогического опыта проводятся муниципальные конкурсы профессионального мастерства работников образовательных учреждений («Воспитатель года», «Учитель года», «Сердце отдаю детям», «Первые шаги», «Педагог-наставник», «Учитель-логопед» и т.д.), мероприятия, повышающие уровень профессиональной компетентности педагогов.
         В целом мероприятия в области развития образования, организуемые департаментом образования администрации Города Томска, составляют систему мероприятий для всех участников образовательного процесса: дошкольников, обучающихся, в том числе имеющих ограниченные возможности здоровья, и педагогов. Однако на сегодняшний день отсутствие гарантированного финансирования общегородских (отраслевых) программ и мероприятий и участия в федеральных мероприятиях разрушает мотивацию обучающихся и педагогов к совершенствованию в образовательной деятельности.
         Реализация настоящей подпрограммы (далее - Подпрограмма) с заложенным в ней механизмом финансирования обеспечит выход на качественно новый уровень организации и проведения общегородских (отраслевых) мероприятий, привлечет к участию в данных мероприятиях максимально возможное количество образовательных учреждений, воспитанников, обучающихся, педагогов.</t>
  </si>
  <si>
    <t xml:space="preserve">          Приоритетным содержательным направлением в рамках информационно-методического сопровождения общего и дополнительного образования, реализуемого МАУ ИМЦ, является сопровождение руководящих и педагогических работников по следующим вопросам:
- реализация федеральных  образовательных программ дошкольного образования;
- реализация федеральных государственных образовательных стандартов начального общего образования, федеральных образовательных программ (НОО);
- введение федеральных государственных образовательных стандартов основного общего образования,  федеральных образовательных программ (ООО);
- введение федеральных государственных образовательных стандартов среднего общего образования,  федеральных образовательных программ (СОО);
          Основные проблемы по оказанию информационно-методической помощи и поддержки педагогическим работникам образовательных учреждений связаны с:
- разработкой основной образовательной программы муниципальных образовательных учреждений и рабочих программ по предметам;
- новой системой оценивания и новыми образовательными результатами;
- современным уроком и организацией внеурочной деятельности в соответствии с ФГОС, ФОП;
- использованием деятельностного подхода в образовательном процессе.
          Для решения выше перечисленных проблем в рамках Подпрограммы осуществляется информационно-методическое сопровождение образовательных учреждений муниципального образования «Город Томск» в осуществлении государственной политики в области образования, в соответствии с: заявками образовательных учреждений на проведение мероприятий, выявленными профессиональными затруднениями руководящих и педагогических работников образовательных учреждений и в соответствии с заказом департамента образования администрации Города Томска.
          Для эффективного решения данных проблем осуществляется обновление методической работы на муниципальном уровне в рамках приоритетных направлений развития образования.
          Реализация Подпрограммы с заложенным в ней механизмом финансирования обеспечит эффективное решение проблем информационно-методического сопровождения муниципальных образовательных учреждений в рамках реализации приоритетных направлений развития образования.
          Муниципальная система обеспечения прав детей с ограниченными возможностями здоровья, детей-инвалидов муниципального образования «Город Томск» включает в себя:
- систему специального образования (детские сады компенсирующего вида, специальные (коррекционные) учреждения);
- систему интегрированного образования (группы компенсирующего вида, специальные (коррекционные) классы);
- систему инклюзивного образования (детские сады общеразвивающего вида, общеобразовательные школы).
          Кроме того, система представлена различными формами обучения: классно-урочной, групповой, индивидуальным обучением на дому, индивидуальным графиком посещения дошкольных образовательных учреждений, технологией дистанционного обучения, службами ранней диагностики и коррекции.
          С целью обеспечения прав детей-инвалидов на образование в муниципальной системе осуществляется деятельность психолого-медико-педагогических и информационно-методических служб, направленная на создание организационно-педагогических условий для всех участников образовательного процесса: детей-инвалидов, родителей, педагогов.
          С целью определения особых образовательных потребностей детей с ограниченными возможностями здоровья предусмотрена комплексная двухуровневая психолого-медико-педагогическая диагностика. </t>
  </si>
  <si>
    <t xml:space="preserve">                                                                                                                         Порядок формирования перечня мероприятий (объектов мероприятий).
                                                                                                                                      Критерии приоритетности мероприятий Подпрограммы:
          I. Первый уровень приоритетности:
А. Объекты и мероприятия, направленные на исполнение судебных актов либо предупреждение их появления (при наличии финансовой возможности реализации мероприятий по предупреждению).
Б. Объекты и мероприятия, направленные на исполнение предписаний (постановлений, представлений, решений) органов (должностных лиц), осуществляющих государственный надзор (контроль).
В. Объекты и мероприятия, направленные на достижение показателей национальных и региональных проектов.
Г. Незавершенные объекты капитального строительства и мероприятия, неисполнение (незавершение) которых в предлагаемые сроки не позволит выполнить стратегические цели, установленные в Стратегии социально-экономического развития муниципального образования «Город Томск» до 2030 года (далее – Стратегия), и цели муниципальных программ, обеспеченные софинансированием из бюджетов вышестоящих уровней.
Д. Объекты и мероприятия, по которым имеются заключенные муниципальные контракты.
Е. Объекты и мероприятия, финансируемые из внебюджетных источников, без привлечения средств бюджета муниципального образования «Город Томск» или вышестоящих бюджетов.
Ж. Объекты и мероприятия, финансируемые за счет доведения муниципального задания на оказание муниципальных услуг (выполнение работ) муниципальным учреждениям.
З. Исполнение публичных нормативных обязательств.
И. Укрепление материально-технической базы.
К. Обеспечение деятельности казенных учреждений по проведению итоговых мероприятий и мероприятий, посвященных юбилейным датам образовательных учреждений, государственным, профессиональным и тематическим праздникам.
Л. Выплата стипендий.
          II. Второй уровень приоритетности:
А. Мероприятия, реализация которых определена в рамках протокольных поручений по итогам совещаний с участием Мэра Города Томска, протокольных поручений заместителей Мэра Города Томска, решений комитетов Думы Города Томска и Согласительной комиссии для рассмотрения проекта бюджета муниципального образования «Город Томск».
          III. Третий уровень приоритетности:
А. Объекты и мероприятия, не обеспеченные софинансированием из бюджетов вышестоящих уровней.
          В случае если мероприятию Подпрограммы может быть присвоено одновременно несколько уровней приоритетности, то ответственный исполнитель устанавливает в перечне мероприятий наивысший уровень приоритетности мероприятия исходя из соответствующих критериев определения уровней приоритетности мероприятий Подпрограммы.</t>
  </si>
  <si>
    <t>Доля муниципальных образовательных учреждений, воспитанники и обучающиеся которых приняли участие в общегородских (отраслевых) мероприятиях, %</t>
  </si>
  <si>
    <t>Путем суммирования количества проведенных мероприятий</t>
  </si>
  <si>
    <t xml:space="preserve">                                                                                                                                                                   II. АНАЛИЗ ТЕКУЩЕЙ СИТУАЦИИ 
          Дополнительное образование детей вносит значительный вклад в общественное благополучие и устойчивость социальных отношений, качество кадрового, интеллектуального и технологического потенциала муниципального образования «Город Томск». В соответствии со Стратегией социально-экономического развития муниципального образования «Город Томск» до 2030 года, утвержденной решением Думы Города Томска от 27.06.2006 № 224, система образования обеспечивает раскрытие интеллектуальных и творческих возможностей детей и молодежи, воспитание навыков саморазвития, способствующих достижению индивидуального успеха в последующей трудовой деятельности. 
          Долговременными целевыми ориентирами образования в муниципальном образовании «Город Томск» являются:
- достижение высокого качества и современности образовательных услуг;
- стремление стать максимально открытой и предельно доступной системой, активно реагирующей на сигналы рынка труда, семейные, общественные и муниципальные потребности;
- наращивание способности системы образования быть полезной в процессах социально-экономического, культурного и духовного развития жителей муниципального образования «Город Томск». </t>
  </si>
  <si>
    <t xml:space="preserve">          В течение 2021 - 2022 учебного года в г. Томске реализовывались 53 городские программы воспитания и дополнительного образования. В реализации программ принял участие 48541 обучающийся дошкольного и школьного возраста.
          В 32 образовательных учреждениях, подведомственных департаменту образования администрации Города Томска действовало 34 музея и музейных комнат. В деятельность Российского движения школьников вовлечено 39 школ города Томска и 2 организации дополнительного образования. Общая численность обучающихся, входящих в состав РДШ составляет 5496. Увеличилось и число участников Всероссийского военно- патриотического общественного движения «Юнармия»: в 2021/22 учебном году сформировано 34 отряда с количеством 525 юнармейцев, создано 1 местное отделение.
          С 2021 года в рамках деятельности Минпросвещения России совместно с Минкультуры России, Российским Движением школьников, Театральным институтом имени Б. Щукина развернута системная работа по созданию школьных театров. В 2022 году в общеобразовательных учреждениях города действовало 29 школьных театров, в которых занималось 1088 детей. 
Большое внимание в системе образования уделяется формированию здорового образа жизни и физического развития школьников. В отчетном году действовало 272 спортивных объединения в 12 учреждениях дополнительного образования детей, функционировало 58 школьных спортивных клубов
          Особое внимание в муниципалитете уделяется развитию научно-технического творчества учащихся. На сегодняшний день 3301 школьник занимается в 98 кружках и объединениях, реализующих программы технического образования. 
          В отчетном году 710 детей в возрасте от 5 до 18 лет обучались по 17 дополнительным общеобразовательным программам на базе созданного центра цифрового образования IТ- CUB.ТОМСК (структурное подразделение МАОУ «Томский Хобби-центр»).
          В муниципальных учреждениях дополнительного образования (далее - УДО) разработаны 48 адаптированных программ для детей с ОВЗ и детей-инвалидов. Эти программы помогают обеспечить доступность дополнительного образования, включить особенных детей в единое образовательное пространство. На данный момент в УДО зачислено 2 124 обучающихся, относящихся к категории детей-инвалидов и детей с ОВЗ.
          Дети с ОВЗ принимают участие в 8 городских программах воспитания и дополнительного образования. Для детей с особенностями в развитии в МОАУ ДО «Томский Хобби-центр» работала Служба ранней помощи (коррекционный педагог, логопед, психолог). Специалисты службы вели первичный прием семей, консультирование, тестирование, составление индивидуального образовательного маршрута.
          В муниципалитете продолжается работа по выявлению и поддержке лиц, проявивших выдающиеся способности в учебной деятельности. По итогам года 62 725 обучающихся общеобразовательных организаций в возрасте от 6 до 18 лет были охвачены образовательными программами/мероприятиями, ориентированными на выявление и сопровождение одаренных детей в рамках работы 3-ех межмуниципальных центров по работе с одаренными детьми, действующих на базе МБОУ Академический лицей им. Г.А.Псахье, МАОУ гимназия № 6, МАОУ «Планирование карьеры». 
          Основной целью дополнительного образования в муниципалитете является обеспечение охвата не менее 80% детей 5 - 18 лет качественными дополнительными общеобразовательными программами, в том числе технической и естественнонаучной направленности не менее 25%. В учреждениях дополнительного образования активно разрабатываются проекты, направленные на обеспечение доступности дополнительных общеобразовательных программ естественнонаучной и технической направленностей, соответствующих приоритетным направлениям технологического развития Российской Федерации. Идет процесс обновления содержания дополнительного образования, форм и технологий образовательного процесса в соответствии с изменяющимися запросами детей и их родителей.
          Удовлетворение потребностей по предоставлению качественного дополнительного образования требует решения ряда проблем:- в отрасли «Образование» функционируют 15 образовательных организаций дополнительного образования детей, из них типовое здание имеет только Дворец творчества детей и молодёжи, остальные организации находятся в приспособленных помещениях. 
Существует проблема строительства организаций дополнительного образования в новых микрорайонах муниципального образования «Город Томск», а также размещения организаций дополнительного образования на базе общеобразовательных школ;
- отставание темпов развития материально-технической базы организаций от темпов развития современных технологических процессов;
- ограниченность финансирования основных муниципальных мероприятий, а также участия обучающихся в региональных и всероссийских мероприятиях.
          Реализация подпрограммы позволит решить основные задачи муниципальной системы дополнительного образования:
1. Обеспечить количество детей в возрасте от 5 до 18 лет, проживающих в муниципальном образовании «Город Томск», охваченных дополнительным образованием до 80 %, в том числе охваченных программами технической и естественнонаучной направленности (25%);
2. Обеспечить охват 70 % детей муниципального образовании «Город Томск» с ограниченными возможностями здоровья дополнительными общеобразовательными программами, в том числе с использованием дистанционных технологий;
3. Обеспечить достаточное финансирование основных муниципальных мероприятий, а также участия обучающихся в региональных и всероссийских мероприятиях.
          При реализации мероприятий подпрограммы могут возникнуть следующие риски:
1. Недостаточность площадей, специализированных зданий для организаций дополнительного образования детей;
2. Привлечение молодых специалистов из-за увеличения интенсивности труда, недостаточной материальной базы для развития современных востребованных видов деятельности.</t>
  </si>
  <si>
    <t xml:space="preserve">          Порядок формирования перечня мероприятий (объектов мероприятий).
                                                                                                                                                             Критерии приоритетности мероприятий подпрограммы:
          I. Первый уровень приоритетности:
А. Объекты и мероприятия, направленные на исполнение судебных актов либо предупреждение их появления (при наличии финансовой возможности реализации мероприятий по предупреждению).
Б. Объекты и мероприятия, направленные на исполнение предписаний (постановлений, представлений, решений) органов (должностных лиц), осуществляющих государственный надзор (контроль).
В. Объекты и мероприятия, направленные на достижение показателей национальных и региональных проектов.
Г. Незавершенные объекты капитального строительства и мероприятия, неисполнение (незавершение) которых в предлагаемые сроки не позволит выполнить стратегические цели, установленные в Стратегии социально-экономического развития муниципального образования «Город Томск» до 2030 года (далее – Стратегия), и цели муниципальных программ, обеспеченные софинансированием из бюджетов вышестоящих уровней.
Д. Объекты и мероприятия, по которым имеются заключенные муниципальные контракты.
Е. Объекты и мероприятия, финансируемые из внебюджетных источников, без привлечения средств бюджета муниципального образования «Город Томск» или вышестоящих бюджетов.
Ж. Объекты и мероприятия, финансируемые за счет доведения муниципального задания на оказание муниципальных услуг (выполнение работ) муниципальным учреждениям.
З. Укрепление материально-технической базы.
И. Обеспечение требований пожарной безопасности.
К.  Организация системы выявления, сопровождения одаренных детей.
          II. Второй уровень приоритетности:
А. Мероприятия, реализация которых определена в рамках протокольных поручений по итогам совещаний с участием Мэра Города Томска, протокольных поручений заместителей Мэра Города Томска, решений комитетов Думы Города Томска и Согласительной комиссии для рассмотрения проекта бюджета муниципального образования «Город Томск».
          III. Третий уровень приоритетности:
А. Объекты и мероприятия, не обеспеченные софинансированием из бюджетов вышестоящих уровней.
В случае если мероприятию Подпрограммы может быть присвоено одновременно несколько уровней приоритетности, то ответственный исполнитель устанавливает в перечне мероприятий наивысший уровень приоритетности мероприятия исходя из соответствующих критериев определения уровней приоритетности мероприятий Подпрограммы.</t>
  </si>
  <si>
    <t>не менее 55</t>
  </si>
  <si>
    <t>не менее 60</t>
  </si>
  <si>
    <t>не менее 70</t>
  </si>
  <si>
    <t>г. Иркутск</t>
  </si>
  <si>
    <t>Мероприятие 1.1: предоставление образовательными учреждениями дошкольного образования в соответствии с требованиями ФГОС ДО</t>
  </si>
  <si>
    <t xml:space="preserve">          Порядок формирования перечня мероприятий (объектов мероприятий).
          Критерии приоритетности мероприятий Подпрограммы:
          I. Первый уровень приоритетности:
А. Объекты и мероприятия, направленные на исполнение судебных актов либо предупреждение их появления (при наличии финансовой возможности реализации мероприятий по предупреждению).
Б. Объекты и мероприятия, направленные на исполнение предписаний (постановлений, представлений, решений) органов (должностных лиц), осуществляющих государственный надзор (контроль).
В. Объекты и мероприятия, направленные на достижение показателей национальных и региональных проектов.
Г. Незавершенные объекты капитального строительства и мероприятия, неисполнение (незавершение) которых в предлагаемые сроки не позволит выполнить стратегические цели, установленные в Стратегии социально-экономического развития муниципального образования «Город Томск» до 2030 года (далее – Стратегия), и цели муниципальных программ, обеспеченные софинансированием из бюджетов вышестоящих уровней.
Д. Объекты и мероприятия, по которым имеются заключенные муниципальные контракты.
Е. Объекты и мероприятия, финансируемые из внебюджетных источников, без привлечения средств бюджета муниципального образования «Город Томск» или вышестоящих бюджетов.
Ж. Объекты и мероприятия, финансируемые за счет доведения муниципального задания на оказание муниципальных услуг (выполнение работ) муниципальным учреждениям.
З. Исполнение публичных нормативных обязательств.
И. Финансовое обеспечение государственных полномочий путем предоставления бюджетам муниципальных образований субвенций из областного бюджета.
К. Обеспечение бесплатным питанием обучающихся муниципальных образовательных учреждений.
Л. Субсидии на иные цели бюджетным и автономным учреждениям, за исключением субсидий, отнесенных к другим критериям.
          II.  Второй уровень приоритетности:
А. Вновь начинаемые объекты капитального строительства, по которым имеется проектная документация и положительное заключение экспертизы проектной документации, получено заключение о достоверности определения сметной стоимости, обеспеченные софинансированием из бюджетов вышестоящих уровней.
Б. Мероприятия, реализация которых определена в рамках протокольных поручений по итогам совещаний с участием Мэра Города Томска, протокольных поручений заместителей Мэра Города Томска, решений комитетов Думы Города Томска и Согласительной комиссии для рассмотрения проекта бюджета муниципального образования «Город Томск».
          III. Третий уровень приоритетности:
А. Объекты и мероприятия, не обеспеченные софинансированием из бюджетов вышестоящих уровней.
          В случае если мероприятию Подпрограммы может быть присвоено одновременно несколько уровней приоритетности, то ответственный исполнитель устанавливает в перечне мероприятий наивысший уровень приоритетности мероприятия исходя из соответствующих критериев определения уровней приоритетности мероприятий Подпрограммы.</t>
  </si>
  <si>
    <t>Доля обучающихся, принимающих участие в конкурсах, выставках, фестивалях, спортивных мероприятиях различного уровня, %</t>
  </si>
  <si>
    <t>**При расчете значения данного показателя учитывается информация по запросу о количестве детей, принявших участие в программах каникулярного отдыха, в возрасте от 7 до 17 лет, получивших услуги от организаций, которым предоставлена льгота по земельному налогу, указанная в п. 2. раздела V. МУНИЦИПАЛЬНОЙ ПРОГРАММЫ «РАЗВИТИЕ ОБРАЗОВАНИЯ» НА 2024-2030 ГОДЫ. В случае отсутствия информации по запросу, эти данные не учитываются при расчете значения показателя.</t>
  </si>
  <si>
    <r>
      <t xml:space="preserve">          С учетом роста числа детей школьного возраста и застройки территории города, требуется строительство не менее одной-двух новых школ в год. Имеющийся ресурс зданий муниципальных общеобразовательных учреждений позволяет обучать в одну смену до 35 000 школьников. Для сохранения возможности к 2025 году обучать первую смену не менее 60% детей, необходимо создать еще порядка 7000 ученических мест.   
          Вместе с тем, остаются микрорайоны и территории, где участки для строительства новых школ на сегодняшний день отсутствуют, а существующие общеобразовательные учреждения фактически не могут справиться с возрастающим числом школьников. В их числе:
- территория микрорайонов Солнечный и Подсолнухи;
- территория микрорайона Зеленые горки;
- территория в районе Пушкинской развязки;
- территория в районе Белого озера;
- район Иркутского тракта от путепровода до ул. Суворова;
- территория села Дзержинское;
- территория ул. Московский тракт – ул. Учебная. 
           На основании изложенного, указанные микрорайоны в настоящее время не обеспечены объектами социальной инфраструктуры - общеобразовательным учреждением, дошкольным образовательным учреждением.
           Для обеспечения доступности дошкольного образования в муниципальных дошкольных образовательных учреждениях по месту жительства, требуется строительство новых зданий детских садов на территориях вышеуказанных микрорайонов, а также на территории районов новой жилой застройки.  
           Капитальный ремонт:
2016 г. – комплексный капитальный ремонт зданий МАОУ СОШ № 32 г. Томска (ул. Пирогова, 2) и МАОУ лицей № 51 г. Томска (ул. Карташова, 47).
2017 г. – капитальный ремонт спортивного зала и системы электроснабжения в МАОУ СОШ № 64 г. Томска.
В связи с неудовлетворительным состоянием выведено первое строение корпуса  МАДОУ № 11 г. Томска по адресу: ул. Иркутский тракт, 166.
2018 г. – комплексный капитальный ремонт МАОУ СОШ № 15 г. Томска (ул. Челюскинцев, 20а); капитальный ремонт кровли МАОУ СОШ № 22 г. Томска.
2019 г. – комплексный капитальный ремонт МАОУ СОШ № 53 г. Томска (ул. Бела Куна, 1); капитальный ремонт кровли МАОУ гимназия № 13 г. Томска; капитальный ремонт кровли МАОУ СОШ № 14 г. Томска;
2020 г. – капитальный ремонт систем отопления, водоснабжения и водоотведения в МАОУ СОШ № 11 г. Томска; капитальный ремонт входных узлов в МАДОУ № 45 г. Томска, капитальный ремонт МАОУ СОШ № 19 г. Томска (ул. Центральная, 4а). Начат капитальный ремонт спортивного зала МАОУ лицей № 8 г. Томска (пр. Кирова, 12).
2021 г.– капитальный ремонт кровли МАДОУ № 95, МАДОУ № 63, МАДОУ № 40, капитальный ремонт АПС МБДОУ № 21, МАДОУ № 85;
Разработана ПСД на капитальный ремонт: пристройка с учебными кабинетами и спортивным залом МАОУ СОШ № 16 г. Томска (пер. Сухоозерный, 6), стоимость работ в ценах 2021 г. составляет 18 577,0 тыс. руб.; спортивный зал МАОУ СОШ№ 47 г. Томска (ул. Пушкина, 54/1), стоимость работ составляет 43761,4 тыс. руб.
2022 г. – капитальный ремонт пристройки с учебными кабинетами и спортивным залом МАОУ СОШ № 41 г. Томска (ул. Тверская, 74а), пристройки с учебными кабинетами и спортивным залом МАОУ СОШ № 16 г. Томска (пер. Сухоозерный, 6), МАОУ лицей № 8 им. Н.Н. Рукавишникова г. Томска – окончание ремонтных работ в июне 2023 года. Разработана ПСД на капитальный ремонт спортивного зала МАОУ СОШ № 47 г. Томска (ул. Пушкина, 54/1). Выполнен капитальный ремонт кровли МБДОУ № 89 г. Томска (ул. Никитина, 62).
           В рамках реализации федерального проекта «Модернизация школьных систем образования» выполнен капитальный ремонт - пристройка с учебными кабинетами и спортивным залом МАОУ СОШ № 16 г. Томска (пер. Сухоозерный, 6), пристройка с учебными кабинетами и спортивным залом МАОУ СОШ № 41 г. Томска (ул. Тверская, 74а), начат капитальный ремонт зданий МАОУ лицей № 8 г. Томска (пр. Кирова, 12). В связи с неудовлетворительным техническим состоянием, выведены из эксплуатации: - корпус МАОУ СОШ № 12 г. Томска по адресу: г. Томск, ул. М. Горького, 55; - 2 строение корпуса МАДОУ № 11 г. Томска по адресу: ул. Иркутский тракт, 166.
           В 2023 году в рамках мероприятий по модернизации школьных систем образования запланировано выполнить капитальный ремонт общеобразовательных организаций №№ 5, 14, 22, 30, 38, 49. На эти цели в бюджете 2023 года предусмотрено 1 019 793,4 тыс. руб., в том числе 635 610,6 тыс. руб. - федеральный бюджет; 347 371,7 тыс. руб. - областной бюджет; 36 811,1 тыс. руб. – местный бюджет.
          В 2023 году в бюджете МО «Город Томск» на разработку проектно-сметной документации на капитальный ремонт следующих образовательных объектов предусмотрено 136 676,1 тыс. руб., в том числе 71 365,0 тыс. руб. – областной бюджет, 65 311,1 тыс. руб. – местный бюджет. (общеобразовательные организации № 11, 33, 34, 3, 25, школа-интернат 1, гимназия 26, 23, 67, 56, 40. Данные объекты запланировано отремонтировать в период 2024-2025 годов. Также в 2023 году запланировано выполнить работы по капитальному ремонту спортивного зала МАОУ СОШ № 47 г. Томска по адресу: г. Томск, ул. Пушкина, 54/1 (решение судов). На эти цели в бюджете муниципального образования «Город Томск» предусмотрены средства в размере 46 587,0 тыс. руб.
           Требуют капитального ремонта для обеспечения здоровых и безопасных условий организации образовательного процесса, приведения в соответствие современным требованиям 34 общеобразовательных учреждений: 19-ДОУ, 2 - УДО.
           </t>
    </r>
    <r>
      <rPr>
        <b/>
        <i/>
        <sz val="12"/>
        <rFont val="Times New Roman"/>
        <family val="1"/>
        <charset val="204"/>
      </rPr>
      <t>Безопасность образовательного процесса</t>
    </r>
    <r>
      <rPr>
        <sz val="12"/>
        <rFont val="Times New Roman"/>
        <family val="1"/>
        <charset val="204"/>
      </rPr>
      <t xml:space="preserve"> 
           Во всех образовательных учреждениях, подведомственных департаменту образования администрации Города Томска установлены камеры видеонаблюдения и кнопки экстренного вызова с выходом на ФГКУ «УВО ВНГ России».
           В 2023 году в 105 учреждениях были заключены договоры на физическую охрану сотрудниками ЧОП. При отсутствии физической охраны охрану образовательных организаций осуществляют в дневное время вахтер, согласно штатному расписанию, техники и дежурный администратор, в ночное время сторож. 
           В 2022 году на выполнение противопожарных мероприятий в 25 образовательных учреждениях потрачено 10 182,74 тыс. В 2023 году на эти цели выделено 14 205,3 тыс. для 52 ОУ.
           Таким образом, муниципальной системой образования города Томска проведена и проводится масштабная работа по обеспечению качественного и доступного общего и дополнительного образования, улучшению условий предоставления образования. 
           </t>
    </r>
    <r>
      <rPr>
        <b/>
        <i/>
        <sz val="12"/>
        <rFont val="Times New Roman"/>
        <family val="1"/>
        <charset val="204"/>
      </rPr>
      <t>К проблемным вопросам</t>
    </r>
    <r>
      <rPr>
        <sz val="12"/>
        <rFont val="Times New Roman"/>
        <family val="1"/>
        <charset val="204"/>
      </rPr>
      <t>, требующим первоочередного решения программным методом, и перспективным направлениям работы департамента образования относятся:
1. Обеспечение доступности и равных возможностей получения общего и дополнительного образования для каждого ребенка Города Томска;
2. Предоставление качественного общего и дополнительного образования в соответствии с запросами населения и перспективами развития Города Томска, Томской области и Российской Федерации
3. Обеспечение безопасности участников образовательно – воспитательного процесса. 
           В соответствии с целями развития Российской Федерации Город Томск должен вести активную политику, ориентированную на внедрение инновационных методов во все этапы образовательного процесса, обеспечивающих освоение обучающимися базовых навыков и умений, повышение их мотивации к обучению и вовлеченности в образовательный процесс.
           Содействие развитию муниципальной системы образования Города Томска будут способствовать мероприятия муниципальной программы, предусматривающие:
- сохранение и развитие единого образовательного пространства на основе преемственности общего и дополнительного образования;
- обеспечение квалифицированными кадрами системы образования и информационно-методическая поддержка образовательных организаций; 
- развитие инфраструктуры общего и дополнительного образования, создание условий для отдыха детей;
- организация каникулярного отдыха и занятости детей;
- обеспечение специальных условий для получения образования детьми с ограниченными возможностями здоровья;
- обеспечение условий для раскрытия интеллектуальных и творческих возможностей детей;
- эффективное использование модернизированной материально-технической базы системы образования в целях достижения высоких образовательных результатов;
- создание условий для сохранения здоровья детей и обеспечения безопасности образовательного процесса.
           Результаты выполнения мероприятий муниципальной программы характеризуются эффектами социальной значимости: максимальное удовлетворение потребностей населения в доступном и качественном общем и дополнительном образовании при оптимальном использовании выделяемых и привлекаемых ресурсов; создание наилучших условий для развития творческого потенциала детей; развитие системы взаимодействия обучающихся, педагогов и руководителей муниципальных образовательных учреждений муниципального образования «Город Томск»; развитие инклюзивного образования в учреждениях муниципального образования «Город Томск», инклюзивной культуры у участников образовательного процесса; увеличение сети дошкольных и школьных образовательных учреждений, отвечающих современным требованиям к организации образовательного процесса, создание условий для сохранения здоровья детей и обеспечения безопасности образовательного процесса.
           Показатели цели, задач и мероприятий муниципальной программы приведены в приложении 1 к настоящей программе. 
           Ресурсное обеспечение муниципальной программы приведены в приложении 2 к настоящей программе.
           Подпрограммы муниципальной программы приведены в разделах IV.I - IV.VII настоящей программы.</t>
    </r>
  </si>
  <si>
    <t>Количество зданий, в которых выполнены мероприятия по оснащению и ремонту в целях модернизации школьных систем образования, шт.</t>
  </si>
  <si>
    <t>Количество, введённых ставок советников директора по воспитанию и взаимодействию с детскими общественными объединениями и обеспечена их деятельность, шт.</t>
  </si>
  <si>
    <t>Cсубсидия на укрепление МТБ в общеобразовательных организациях</t>
  </si>
  <si>
    <t>Приложение 1 к Подпрограмме 2 «Функционирование и развитие начального общего, основного общего, среднего общего образования»</t>
  </si>
  <si>
    <t>Количество муниципальных образовательных учреждений, где выполнены мероприятия по приведению объектов в соответствие требованиям пожарной безопасности, шт.</t>
  </si>
  <si>
    <t>Повышение качества ведения региональной информационной системы доступности дошкольного образования</t>
  </si>
  <si>
    <t>Количество детей, отдохнувших в стационарных загородных лагерях и школах с круглосуточным пребыванием, в соответствии с муниципальными заданиями учреждений, чел.</t>
  </si>
  <si>
    <t>Количество участников походов и экспедиций, в соответствии с муниципальными заданиями учреждений, чел.</t>
  </si>
  <si>
    <t>Количество детей, отдохнувших в палаточных лагерях, в соответствии с муниципальными заданиями учреждений, чел.</t>
  </si>
  <si>
    <t>** При расчете значения данного показателя учитывается информация по запросу о количестве детей, принявших участие в программах каникулярного отдыха, в возрасте от 7 до 17 лет, получивших услуги от организаций, которым предоставлена льгота по земельному налогу, указанная в п. 2. раздела V. МУНИЦИПАЛЬНОЙ ПРОГРАММЫ «РАЗВИТИЕ ОБРАЗОВАНИЯ» НА 2024-2030 ГОДЫ. В случае отсутствия информации по запросу, эти данные не учитываются при расчете значения показателя.</t>
  </si>
  <si>
    <t>Приложение 2 к Подпрограмме 2 «Функционирование и развитие начального общего, основного общего, среднего общего образования»</t>
  </si>
  <si>
    <t>Мероприятие 1.1: предоставление образовательными учреждениями дошкольного образования в соответствии с требованиями ФГОС ДО.</t>
  </si>
  <si>
    <t>Стратегия социально-экономического развития муниципального образования «Город Томск» до 2030 года</t>
  </si>
  <si>
    <t>Томская область</t>
  </si>
  <si>
    <t xml:space="preserve">          Анализ текущего положения муниципального образования «Город Томск» с указанием динамики показателей социально-экономического развития, в том числе показателей, установленных в Стратегии социально-экономического развития муниципального образования «Город Томск» до 2030 года, за предшествующие три года, и в сравнении с показателями основных административных центров Сибирского федерального округа и с показателями Томской области представлен в таблице «Сравнительный анализ показателей в соответствии со Стратегией социально-экономического развития муниципального образования «Город Томск» до 2030 года, Томской областью и административными центрами Сибирских федеральных округов».</t>
  </si>
  <si>
    <t xml:space="preserve"> Сравнительный анализ показателей в соответствии со Стратегией социально-экономического развития муниципального образования «Город Томск» до 2030 года,
 Томской областью и административными центрами Сибирских федеральных округов</t>
  </si>
  <si>
    <t xml:space="preserve"> Сравнительный анализ показателей в соответствии со Стратегией социально-экономического развития муниципального образования «Город Томск» до 2030 года, 
Томской областью и административными центрами Сибирских федеральных округов</t>
  </si>
  <si>
    <t xml:space="preserve">          Анализ текущего положения муниципального образования «Город Томск» с указанием динамики показателей социально-экономического развития, в том числе показателей, установленных в Стратегии социально-экономического развития муниципального образования «Город Томск» до 2030 года, за предшествующие три года, и в сравнении с показателями основных административных центров Сибирского федерального округа и с показателями Томской области представлен в таблице  «Сравнительный анализ показателей в соответствии со Стратегией социально-экономического развития муниципального образования «Город Томск» до 2030 года, Томской областью и административными центрами Сибирских федеральных округов».</t>
  </si>
  <si>
    <t>Доля детей-сирот и детей, оставшихся без попечения родителей, отдохнувших в детских лагерях всех типов, от общего количества детей, оставшихся без попечения родителей, обучающихся в муниципальных общеобразовательных учреждениях, %</t>
  </si>
  <si>
    <t xml:space="preserve">           Анализ текущего положения муниципального образования «Город Томск» с указанием динамики показателей социально-экономического развития, в том числе показателей, установленных в Стратегии социально-экономического развития муниципального образования «Город Томск» до 2030 года, за предшествующие три года, и в сравнении с показателями основных административных центров Сибирского федерального округа и с показателями Томской области представлен в таблице «Сравнительный анализ показателей в соответствии со Стратегией социально-экономического развития муниципального образования «Город Томск» до 2030 года, Томской областью и административными центрами Сибирских федеральных округов».</t>
  </si>
  <si>
    <t>Доля детей в возрасте от 7 до 17 лет включительно, принявших участие в программах каникулярного отдыха в общей численности детей данного возраста, %</t>
  </si>
  <si>
    <t xml:space="preserve">          Департамент образования администрации Города Томска осуществляет руководство и текущее управление реализацией подпрограммы, координирует деятельность ее участников (муниципальные общеобразовательные учреждения, муниципальные образовательные учреждения дополнительного образования детей, муниципальные общеобразовательные организации, осуществляющие образовательную деятельность по адаптированным основным общеобразовательным программам, в отношении которых функции и полномочия учредителя осуществляют департамент образования администрации Города Томска), своевременно (в соответствии с условиями и в сроки, установленные постановлением администрации Города Томска от 15.07.2014 №677 «Об утверждении порядка принятия решений о разработке муниципальных программ муниципального образования «Город Томск», их формирования, реализации, корректировки, мониторинга и контроля») разрабатывает проекты муниципальных правовых актов, необходимых для ее реализации, проводит анализ и формирует предложения по рациональному использованию финансовых ресурсов подпрограммы.
          Департамент образования администрации Города Томска организует взаимодействие с соответствующими структурными подразделениями Администрации Томской области, иными исполнительными органами государственной власти Томской области для обеспечения участия в государственных программах Российской Федерации и Томской области, реализации иных проектов и программ в целях исполнения настоящей подпрограммы. Порядок привлечения средств из бюджетов вышестоящих уровней определяется заключенными соглашениями о порядке и условиях предоставления соответствующих субсидий. Участниками подпрограммы могут привлекаться средства из внебюджетных источников, направляемые в том числе на достижение целей и задач подпрограммы. Порядок привлечения и расходования внебюджетных средств участниками подпрограммы определяется муниципальными нормативными актами, а также локальными актами участников.
          Мониторинг за ходом реализации подпрограммы со стороны департамента образования администрации Города Томска осуществляется через ежемесячные отчеты об исполнении муниципального задания на оказание муниципальных услуг, утверждаемые подведомственным муниципальным образовательным учреждениям, а также через ежеквартальную и годовую отчетность. Кроме того, инструментом контроля со стороны департамента образования администрации Города Томска по показателю «Численность детей в возрасте от 5 до 18 лет, получающих услуги по дополнительному образованию в учреждениях дополнительного образования, в отношении которых функции и полномочия учредителя осуществляет департамент образования администрации Города Томска», является система персонифицированного финансирования дополнительного образования детей (Навигатор ПФДО).
          Ответственность за реализацию подпрограммы, достижение показателей цели и задач несет департамент образования администрации Города Томска.
</t>
  </si>
  <si>
    <t xml:space="preserve">          Муниципальная система дошкольного образования муниципального образования «Город Томск» является составной частью системы муниципального образования «Город Томск» и способствует реализации ключевой задачи Стратегии социально-экономического развития муниципального образования «Город Томск» до 2030 года, утвержденной решением Думы Города Томска от 27.06.2006 № 224, в части предоставления обеспечивать доступного и современного уровня качества образования для детей в возрасте от 2 месяцев до 7 лет.
          Настоящая подпрограмма (далее - Подпрограмма) направлена на усиление роли образования в социально-экономическом развитии муниципального образования «Город Томск». Доступность дошкольного образования для детей в возрасте от 2 месяцев обеспечивает:   
- возможность устройства на работу и минимальные перерывы в карьере для наиболее социально активной группы молодых женщин; 
- достойный уровень материального благосостояния семьи;
- высокую степень социализации детей, получающих дошкольное образование;
- подготовленность детей дошкольного возраста к получению образования в школе.
          Главной целью реализации Подпрограммы является обеспечение реализации конституционного права граждан, проживающих на территории муниципального образования «Город Томск», на предоставление общедоступного и бесплатного образования в образовательных учреждениях муниципального образования «Город Томск» в соответствии с федеральными законами, указами и распоряжениями Президента Российской Федерации, постановлениями и распоряжениями Правительства Российской Федерации, нормативно-правовыми актами департамента образования администрации Города Томска, Уставом образовательного учреждения, утвержденного учредителем, на принципах демократии, гуманизма, приоритета общечеловеческих ценностей, жизни и здоровья человека, гражданственности, свободного развития личности, автономности и светского характера образования.
          Система дошкольного образования является вариативной, представлена следующими дошкольными образовательными организациями (по состоянию на 01.01.2023):
- 61 муниципальный детский сад (25060 детей);
- 2 государственных (ведомственных) дошкольных образовательных учреждений (далее - ДОУ) (352 ребенка);
- 13 негосударственных частных дошкольных образовательных организаций (далее - ЧДОО) (1631 ребёнок);
- 6 индивидуальных предпринимателей (далее - ИП) (198 детей);                                                                                                                                                                                        
          Кроме того, в систему дошкольного образования входят следующие учреждения и группы, предоставляющие дошкольное образование:
- МАОУ прогимназия «Кристина» – 1 учреждение (245 воспитанников);
- 4 дошкольных отделения при муниципальных общеобразовательных учреждениях (353 воспитанника);
- группы дошкольной подготовки – 5 общеобразовательных учреждения (19 воспитанников).
         Доступность дошкольного образования для детей в возрасте от 0 до 8 лет на конец 2022 года в муниципальном образовании «Город Томск» составила 100%. 
В МДОУ г. Томска достаточное количество мест для детей дошкольного возраста. 
         Ежегодно растет процент охвата дошкольным образованием детей раннего возраста. Полностью ликвидирована очередность, в том числе среди детей раннего возраста в Кировском районе, в отдельных микрорайонах Ленинского, Октябрьского районов.    
          В 2022 г. получили лицензию на осуществление образовательной деятельности и начали функционировать 8 новых корпусов муниципальных детских садов, построенных в рамках национального проекта «Демография» (1385 мест, из них 402 для детей до 3-х лет).
          Однако, муниципальные детские сады в г. Томске территориально неравномерно расположены и не всегда соответствуют демографической ситуации и плотности населения микрорайонов города.
          Сохраняется напряженная ситуация в следующих микрорайонах г. Томска: 
- Ленинский район (микрорайон «Радонежский»), 
- Октябрьский район (микрорайон «Телецентр», «Солнечный», «Зеленые горки»), 
- Советский район (микрорайон «Овражный», «Центральный»). 
          Результатом реализации подпрограммы будет сохранение 100% доступности качественного дошкольного образования для детей от 1,5 до 7 лет включительно, в том числе для детей с ОВЗ.
          С целью достижения данного результата администрацией Города Томска прорабатывается возможность строительства дошкольного образовательных учреждений:
- на пер. Просторный в рамках комплексного развития территории (микрорайон «Радонежский», «Войков», «1604»);
- в микрорайоне «Зеленые горки» (в рамках строительства микрорайона № 8) имеются три земельных участка: ул. Крячкова, 5 (220 мест), ул. Крячкова, 9 (145 мест), ул. Крячкова, 11 (145 мест). В 2023 году в бюджете МО «Город Томск» на разработку ПСД на строительство здания ДОУ по ул. Андрея Крячкова, 9 предусмотрено 2 341,8 тыс.руб.;
- в микрорайоне ул. Красноармейская – пер. Нечевский, имеется земельный участок на ул. Гоголя, 36 (220 мест). В 2023 году в бюджете МО «Город Томск» на разработку ПСД на строительство здания ДОУ по ул. Гоголя, 36 предусмотрено 2 123,0 тыс. руб.;
- в микрорайоне «Телецентр» планируется принятие в муниципальную собственность ДОУ ТГАСУ, который не функционирует с октября 2022 года (140 мест). 
          Органами администрации Города Томска подготовлена и направлена в Департамент общего образования Томской области бюджетная заявка на финансирование из областного бюджета в 2024-2026 годах в рамках государственной программы «Развитие образования в Томской области», включающая в себя потребность в разработке проектно-сметной документации на строительство и выполнение строительно-монтажных работ по 7 образовательным объектам в период 2024-2026 гг.: ул. Андрея Крячкова, 5, ул. Андрея Крячкова, 9, ул. Андрея Крячкова, 11, ул. Гоголя, 36, мкр. Радонежский, ул. Войкова, ул. Белозерская, 11.
          В связи с отсутствием свободных мест в МДОУ по месту жительства семьи, родителям предлагается рассмотреть возможность посещения ребенком МДОУ, в которых имеются свободные места (удаленные от места жительства, в другом районе г. Томска). Однако, часть родителей (законных представителей) по разным причинам отказываются от предложенных вариантов предоставления дошкольного образования (самая распространенная причина отказа от направления в МДОУ г. Томска – удаленность детского сада от места проживания семьи), дети, родителям которых предлагались данные варианты, переносятся в учет.
          Все дети, родители которых согласились на предложенное место в МДОУ, в том числе не по месту жительства семьи, либо воспользовались альтернативными формами, имеют возможность получать дошкольное образование. В течение 2022 года имелось в среднем в месяц 774 свободных места в частных детских садах и у индивидуальных предпринимателей, из них 450 мест для детей до 3-х лет.
          В связи с уменьшение количества детей дошкольного возраста в МДОУ г. Томска началась работа по сокращению численности детей в группах и приведению в соответствие с санитарными нормами наполняемости групп в действующих МДОУ г. Томска, в том числе на основании предписаний Роспотребнадзора. А также в связи с отсутствием потребности в дошкольных местах в отдельных районах (микрорайонах) г. Томска (микрорайон «Каштак» Ленинского района, микрорайон «Авангвард» Октябрьского района, Кировский район) в муниципальных детских садах началась работа по закрытию рациональных групп с целью повышения комфортности пребывания детей в муниципальных детских садах (восстановление спален). С 2021г. закрыто 30 групп в 18 МДОУ (21 корпус). С 01.09.2023г. данная работа будет продолжена.
          По состоянию на 01.01.2023 г. на учете по предоставлению места в МДОУ г. Томска числилось – 8525 детей от 0 до 8 лет, из них от 0 до 3-х лет – 7565 детей (с 1,5 до 3-х лет – 3010), старше 3-х лет – 960 детей.</t>
  </si>
  <si>
    <t xml:space="preserve"> Ж</t>
  </si>
  <si>
    <t>Мероприятие 1.1: предоставление дополнительного образования детям</t>
  </si>
  <si>
    <t>Мероприятие 1.1: организационное обеспечение вопросов подготовки и проведения общегородских (отраслевых) программ и мероприятий для детей, молодежи и работников образовательных учреждений</t>
  </si>
  <si>
    <t>Мероприятие 1.1: оказание муниципальных услуг (выполнение работ) по обеспечению организации отдыха детей в каникулярное время, включая мероприятия по обеспечению безопасности их жизни и здоровья, в лагерях с дневным пребыванием, загородных оздоровительных лагерях, школах с круглосуточным пребыванием, специализированных (профильных) палаточных лагерях, походах и экспедициях,    в т.ч. субсидии автономным и бюджетным учреждениям на финансовое обеспечение муниципального задания на оказание муниципальных услуг (выполнение работ)</t>
  </si>
  <si>
    <t>Мероприятие 1.2: укрепление материально - технической базы загородных лагерей</t>
  </si>
  <si>
    <t>Мероприятие 2.1: создание условий для  функционирования и  развития системы общего образования в городе Томске</t>
  </si>
  <si>
    <t>Мероприятие 2.1: приведение условий предоставления дошкольного образования к требованиям ФГОС ДО, санитарных правил, правил пожарной безопасности, требованиям антитеррористической защищенности</t>
  </si>
  <si>
    <t>Доля детей в возрасте от 2 месяцев до 3 лет (включительно), получающих услуги дошкольного образования, а также услуги по присмотру и уходу (от общей численности детей данного возраста), %</t>
  </si>
  <si>
    <t>Доля детей в возрасте от 2-х месяцев до 7 лет (включительно), получающих услуги дошкольного образования, а также услуги по присмотру и уходу (от общей численности детей данного возраста), %</t>
  </si>
  <si>
    <t>Доля образовательных организаций, реализующих программы дошкольного образования, достигших уровня качества дошкольного образования выше базового (от общей численности образовательных организаций, реализующих программы дошкольного образования), %</t>
  </si>
  <si>
    <t>Доля образовательных организаций, реализующих программы дошкольного образования, имеющих базовый уровень качества дошкольного образования (от общей численности образовательных организаций, реализующих программы дошкольного образования), %</t>
  </si>
  <si>
    <t>Доля дошкольных образовательных учреждений, признанных подготовленными к новому учебному году (от общей численности дошкольных образовательных учреждений), %</t>
  </si>
  <si>
    <t>Доля выпускников муниципальных общеобразовательных организаций, закончивших школу с медалью (от общего количества выпускников муниципальных общеобразовательных организаций), %</t>
  </si>
  <si>
    <t>Доля мероприятий муниципальной программы, которые выполнены в полном объеме (от общего количества мероприятий муниципальной программы), %</t>
  </si>
  <si>
    <t>Доступность дошкольного образования для детей в возрасте от 2 месяцев до 7 лет (включительно) по месту жительства, (отложенный спрос), %</t>
  </si>
  <si>
    <t>Доля детей в возрасте от 2-х месяцев до 7 лет (включительно), получающих услуги дошкольного образования, а также услуги по присмотру и уходу, %</t>
  </si>
  <si>
    <t>Доступность дошкольного образования для детей в возрасте от 2 месяцев до 7 лет (включительно) по месту жительства (отложенный спрос), %</t>
  </si>
  <si>
    <t>Количество дошкольных образовательных учреждений, где осуществлен текущий ремонт асфальтового покрытия территорий, шт.</t>
  </si>
  <si>
    <t>Количество обучающихся с ограниченными возможностями здоровья, не проживающих в муниципальных образовательных организациях, осуществляющих образовательную деятельность по основным общеобразовательным программам, обеспеченных бесплатным двухразовым питанием, чел.</t>
  </si>
  <si>
    <t>Цель подпрограммы: обеспечение доступности и равных возможностей на начальное общее, основное общее, среднее общее образование в пределах Федеральных государственных образовательных стандартов.</t>
  </si>
  <si>
    <t>Задача 2 : организация занятости детей в каникулярное время путем трудоустройства подростков на рабочие места, создаваемые в  муниципальных образовательных учреждениях города Томска.</t>
  </si>
  <si>
    <t>Мероприятие 5.1: оснащение (обновление материально-технической базы)  оборудованием, средствами обучения и воспитания общеобразовательных организаций, в том числе осуществляющих образовательную деятельность по адаптированным основным образовательным программам</t>
  </si>
  <si>
    <t>уточнить это касается дошколят?</t>
  </si>
  <si>
    <t xml:space="preserve">Задача 6:  эффективная организация предоставления общедоступного и бесплатного дошкольного, начального общего, основного общего, среднего общего образования, дополнительного образования детей по основным образовательным программам в муниципальных образовательных учреждениях. </t>
  </si>
  <si>
    <t>Департамент капитального строительства администрации Города Томска, управление физической культуры и спорта администрации Города Томска, департамент управления муниципальной собственностью администрации Города Томска</t>
  </si>
  <si>
    <t>Доля детей-сирот и детей, оставшихся без попечения родителей, отдохнувших в детских лагерях всех типов, от общего количества детей-сирот и детей, оставшихся без попечения родителей, обучающихся в муниципальных общеобразовательных учреждениях, %</t>
  </si>
  <si>
    <t>Задача 5 подпрограммы: обновление содержания и технологий преподавания образовательных программ начального общего, основного общего, среднего общего образования, в том числе обновление материально-технической базы.</t>
  </si>
  <si>
    <t>Мероприятие 4.1: оснащение новых построенных (приобретенных) зданий учреждений, реализующих образовательные программы начального общего, основного общего и среднего общего образования, в том числе средствами обучения и воспитания</t>
  </si>
  <si>
    <t xml:space="preserve">Количество оснащенных новых построенных (приобретенных) зданий учреждений, реализующих  образовательные программы начального общего, основного общего и среднего общего образования, шт. </t>
  </si>
  <si>
    <t>Мероприятие 4.1:  оснащение новых построенных (приобретенных) зданий учреждений, реализующих образовательные программы начального общего, основного общего и среднего общего образования, в том числе средствами обучения и воспитания</t>
  </si>
  <si>
    <t>Гармоничное развитие личности. Укрепление здоровья и долголетие. Повышение уровня жизни населени</t>
  </si>
  <si>
    <t>Обеспечение качественного образования.    Порфилактика заболеваний.   Системная поддержка отдельных категорий граждан.</t>
  </si>
  <si>
    <r>
      <t>Количество обучающихся с ограниченными возможностями здоровья, не проживающих в муниципальных образовательных организациях, осуществляющих образовательную деятельность по основным образовательным</t>
    </r>
    <r>
      <rPr>
        <u/>
        <sz val="10"/>
        <rFont val="Times New Roman"/>
        <family val="1"/>
        <charset val="204"/>
      </rPr>
      <t xml:space="preserve"> программам дошкольного образования</t>
    </r>
    <r>
      <rPr>
        <sz val="10"/>
        <rFont val="Times New Roman"/>
        <family val="1"/>
        <charset val="204"/>
      </rPr>
      <t>, обеспеченных бесплатным двухразовым питанием, чел.</t>
    </r>
  </si>
  <si>
    <t>Задача 1 подпрограммы: обеспечение качества предоставления начального общего, основного общего, среднего общего образования в соответствии с Федеральными государственными образовательными стандартами.</t>
  </si>
  <si>
    <t>Задача 2 подпрограммы: создание  условий для реализации образовательных программ  начального общего, основного общего, среднего общего образования.</t>
  </si>
  <si>
    <t>Задача 1 подпрограммы: обеспечение качества предоставления  начального общего, основного общего, среднего общего образования в соответствии с Федеральными государственными образовательными стандартами.</t>
  </si>
  <si>
    <t>Обеспечение обучающихся с ограниченными возможностями здоровья, не проживающих в образовательных организациях, осуществляющих образовательную деятельность по основным образовательным программам начального общего, основного общего, среднего общего образования  , бесплатным двухразовым питанием, чел.</t>
  </si>
  <si>
    <t>укрепление материально-технической базы новых построенных (приобретенных) зданий учреждений, реализующих программы общего образования, в т.ч. предоставление субсидии автономным учреждениям на оснащение зданий средствами обучения и воспитания для размещения общеобразовательных организаций и субсидии автономным учреждениям на оснащение зданий для размещения общеобразовательных организаций оборудованием, предусмотренным проектной документацией</t>
  </si>
  <si>
    <t>Основное мероприятие «Организация и обеспечение эффективного функционирования сети учреждений образования»</t>
  </si>
  <si>
    <t>от 26.09.2023 № 813</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</si>
</sst>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4" formatCode="_-* #,##0.00\ &quot;₽&quot;_-;\-* #,##0.00\ &quot;₽&quot;_-;_-* &quot;-&quot;??\ &quot;₽&quot;_-;_-@_-"/>
    <numFmt numFmtId="43" formatCode="_-* #,##0.00\ _₽_-;\-* #,##0.00\ _₽_-;_-* &quot;-&quot;??\ _₽_-;_-@_-"/>
    <numFmt numFmtId="164" formatCode="_-* #,##0.00_-;\-* #,##0.00_-;_-* &quot;-&quot;??_-;_-@_-"/>
    <numFmt numFmtId="165" formatCode="#,##0.0"/>
    <numFmt numFmtId="166" formatCode="0.0"/>
    <numFmt numFmtId="167" formatCode="#,##0.000"/>
    <numFmt numFmtId="168" formatCode="#,##0.0_ ;[Red]\-#,##0.0\ "/>
    <numFmt numFmtId="169" formatCode="0.0000"/>
    <numFmt numFmtId="170" formatCode="_-* #,##0.00_р_._-;\-* #,##0.00_р_._-;_-* &quot;-&quot;??_р_._-;_-@_-"/>
  </numFmts>
  <fonts count="37"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sz val="11"/>
      <name val="Calibri"/>
      <family val="2"/>
      <scheme val="minor"/>
    </font>
    <font>
      <sz val="12"/>
      <name val="Times New Roman"/>
      <family val="1"/>
      <charset val="204"/>
    </font>
    <font>
      <u/>
      <sz val="12"/>
      <name val="Times New Roman"/>
      <family val="1"/>
      <charset val="204"/>
    </font>
    <font>
      <b/>
      <sz val="12"/>
      <name val="Times New Roman"/>
      <family val="1"/>
      <charset val="204"/>
    </font>
    <font>
      <b/>
      <sz val="11"/>
      <name val="Calibri"/>
      <family val="2"/>
    </font>
    <font>
      <i/>
      <sz val="12"/>
      <name val="Times New Roman"/>
      <family val="1"/>
      <charset val="204"/>
    </font>
    <font>
      <sz val="10"/>
      <name val="Times New Roman"/>
      <family val="1"/>
      <charset val="204"/>
    </font>
    <font>
      <i/>
      <sz val="10"/>
      <name val="Times New Roman"/>
      <family val="1"/>
      <charset val="204"/>
    </font>
    <font>
      <sz val="11"/>
      <color indexed="8"/>
      <name val="Calibri"/>
      <family val="2"/>
      <charset val="204"/>
    </font>
    <font>
      <sz val="11"/>
      <name val="Calibri"/>
      <family val="2"/>
      <charset val="204"/>
    </font>
    <font>
      <sz val="11"/>
      <name val="Times New Roman"/>
      <family val="1"/>
      <charset val="204"/>
    </font>
    <font>
      <sz val="10"/>
      <name val="Arial"/>
      <family val="2"/>
      <charset val="204"/>
    </font>
    <font>
      <sz val="8"/>
      <name val="Times New Roman"/>
      <family val="1"/>
      <charset val="204"/>
    </font>
    <font>
      <sz val="9"/>
      <name val="Times New Roman"/>
      <family val="1"/>
      <charset val="204"/>
    </font>
    <font>
      <sz val="11"/>
      <color theme="1"/>
      <name val="Calibri"/>
      <family val="2"/>
      <scheme val="minor"/>
    </font>
    <font>
      <sz val="11"/>
      <name val="Calibri"/>
      <family val="2"/>
    </font>
    <font>
      <sz val="12"/>
      <name val="Calibri"/>
      <family val="2"/>
    </font>
    <font>
      <sz val="12"/>
      <name val="Calibri"/>
      <family val="2"/>
      <charset val="204"/>
    </font>
    <font>
      <sz val="8"/>
      <name val="Calibri"/>
      <family val="2"/>
      <scheme val="minor"/>
    </font>
    <font>
      <b/>
      <i/>
      <sz val="12"/>
      <name val="Times New Roman"/>
      <family val="1"/>
      <charset val="204"/>
    </font>
    <font>
      <b/>
      <sz val="10"/>
      <name val="Arial"/>
      <family val="2"/>
      <charset val="204"/>
    </font>
    <font>
      <b/>
      <sz val="11"/>
      <name val="Calibri"/>
      <family val="2"/>
      <charset val="204"/>
      <scheme val="minor"/>
    </font>
    <font>
      <b/>
      <sz val="14"/>
      <name val="Calibri"/>
      <family val="2"/>
      <charset val="204"/>
      <scheme val="minor"/>
    </font>
    <font>
      <b/>
      <sz val="16"/>
      <name val="Calibri"/>
      <family val="2"/>
      <charset val="204"/>
    </font>
    <font>
      <sz val="9"/>
      <color indexed="81"/>
      <name val="Tahoma"/>
      <family val="2"/>
      <charset val="204"/>
    </font>
    <font>
      <b/>
      <sz val="9"/>
      <color indexed="81"/>
      <name val="Tahoma"/>
      <family val="2"/>
      <charset val="204"/>
    </font>
    <font>
      <sz val="11"/>
      <color rgb="FF9C6500"/>
      <name val="Calibri"/>
      <family val="2"/>
      <charset val="204"/>
      <scheme val="minor"/>
    </font>
    <font>
      <sz val="11"/>
      <color indexed="8"/>
      <name val="Calibri"/>
      <family val="2"/>
    </font>
    <font>
      <sz val="10"/>
      <name val="Arial Cyr"/>
      <charset val="204"/>
    </font>
    <font>
      <sz val="16"/>
      <name val="Calibri"/>
      <family val="2"/>
      <scheme val="minor"/>
    </font>
    <font>
      <u/>
      <sz val="10"/>
      <name val="Times New Roman"/>
      <family val="1"/>
      <charset val="204"/>
    </font>
    <font>
      <b/>
      <sz val="10"/>
      <name val="Times New Roman"/>
      <family val="1"/>
      <charset val="204"/>
    </font>
    <font>
      <sz val="16"/>
      <name val="Times New Roman"/>
      <family val="1"/>
      <charset val="204"/>
    </font>
    <font>
      <b/>
      <sz val="16"/>
      <name val="Calibri"/>
      <family val="2"/>
      <charset val="204"/>
      <scheme val="minor"/>
    </font>
  </fonts>
  <fills count="3">
    <fill>
      <patternFill patternType="none"/>
    </fill>
    <fill>
      <patternFill patternType="gray125"/>
    </fill>
    <fill>
      <patternFill patternType="solid">
        <fgColor rgb="FFFFEB9C"/>
      </patternFill>
    </fill>
  </fills>
  <borders count="2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style="thin">
        <color theme="0"/>
      </left>
      <right/>
      <top/>
      <bottom/>
      <diagonal/>
    </border>
    <border>
      <left style="thin">
        <color theme="0"/>
      </left>
      <right style="thin">
        <color theme="0"/>
      </right>
      <top/>
      <bottom style="thin">
        <color theme="0"/>
      </bottom>
      <diagonal/>
    </border>
    <border>
      <left/>
      <right/>
      <top style="thin">
        <color theme="0"/>
      </top>
      <bottom/>
      <diagonal/>
    </border>
    <border>
      <left style="thin">
        <color theme="0"/>
      </left>
      <right/>
      <top/>
      <bottom style="thin">
        <color theme="0"/>
      </bottom>
      <diagonal/>
    </border>
    <border>
      <left/>
      <right/>
      <top/>
      <bottom style="thin">
        <color theme="0"/>
      </bottom>
      <diagonal/>
    </border>
    <border>
      <left style="thin">
        <color theme="0"/>
      </left>
      <right/>
      <top style="thin">
        <color theme="0"/>
      </top>
      <bottom/>
      <diagonal/>
    </border>
    <border>
      <left/>
      <right style="thin">
        <color theme="0"/>
      </right>
      <top style="thin">
        <color theme="0"/>
      </top>
      <bottom style="thin">
        <color theme="0"/>
      </bottom>
      <diagonal/>
    </border>
    <border>
      <left style="thin">
        <color indexed="64"/>
      </left>
      <right/>
      <top style="thin">
        <color theme="0"/>
      </top>
      <bottom style="thin">
        <color theme="0"/>
      </bottom>
      <diagonal/>
    </border>
    <border>
      <left/>
      <right/>
      <top style="thin">
        <color theme="0"/>
      </top>
      <bottom style="thin">
        <color theme="0"/>
      </bottom>
      <diagonal/>
    </border>
  </borders>
  <cellStyleXfs count="23">
    <xf numFmtId="0" fontId="0" fillId="0" borderId="0"/>
    <xf numFmtId="0" fontId="11" fillId="0" borderId="0"/>
    <xf numFmtId="0" fontId="14" fillId="0" borderId="0"/>
    <xf numFmtId="0" fontId="11" fillId="0" borderId="0"/>
    <xf numFmtId="164" fontId="17" fillId="0" borderId="0" applyFont="0" applyFill="0" applyBorder="0" applyAlignment="0" applyProtection="0"/>
    <xf numFmtId="0" fontId="29" fillId="2" borderId="0" applyNumberFormat="0" applyBorder="0" applyAlignment="0" applyProtection="0"/>
    <xf numFmtId="170" fontId="17" fillId="0" borderId="0" applyFont="0" applyFill="0" applyBorder="0" applyAlignment="0" applyProtection="0"/>
    <xf numFmtId="43" fontId="30" fillId="0" borderId="0" applyFont="0" applyFill="0" applyBorder="0" applyAlignment="0" applyProtection="0"/>
    <xf numFmtId="44" fontId="30" fillId="0" borderId="0" applyFont="0" applyFill="0" applyBorder="0" applyAlignment="0" applyProtection="0"/>
    <xf numFmtId="0" fontId="31" fillId="0" borderId="0"/>
    <xf numFmtId="0" fontId="14" fillId="0" borderId="0"/>
    <xf numFmtId="0" fontId="14" fillId="0" borderId="0"/>
    <xf numFmtId="43" fontId="14" fillId="0" borderId="0" applyFont="0" applyFill="0" applyBorder="0" applyAlignment="0" applyProtection="0"/>
    <xf numFmtId="0" fontId="14" fillId="0" borderId="0"/>
    <xf numFmtId="0" fontId="2" fillId="0" borderId="0"/>
    <xf numFmtId="170" fontId="2" fillId="0" borderId="0" applyFont="0" applyFill="0" applyBorder="0" applyAlignment="0" applyProtection="0"/>
    <xf numFmtId="170" fontId="17" fillId="0" borderId="0" applyFont="0" applyFill="0" applyBorder="0" applyAlignment="0" applyProtection="0"/>
    <xf numFmtId="0" fontId="2" fillId="0" borderId="0"/>
    <xf numFmtId="164" fontId="17" fillId="0" borderId="0" applyFont="0" applyFill="0" applyBorder="0" applyAlignment="0" applyProtection="0"/>
    <xf numFmtId="44" fontId="30" fillId="0" borderId="0" applyFont="0" applyFill="0" applyBorder="0" applyAlignment="0" applyProtection="0"/>
    <xf numFmtId="0" fontId="1" fillId="0" borderId="0"/>
    <xf numFmtId="170" fontId="1" fillId="0" borderId="0" applyFont="0" applyFill="0" applyBorder="0" applyAlignment="0" applyProtection="0"/>
    <xf numFmtId="0" fontId="1" fillId="0" borderId="0"/>
  </cellStyleXfs>
  <cellXfs count="564">
    <xf numFmtId="0" fontId="0" fillId="0" borderId="0" xfId="0"/>
    <xf numFmtId="164" fontId="3" fillId="0" borderId="0" xfId="4" applyFont="1" applyFill="1"/>
    <xf numFmtId="0" fontId="3" fillId="0" borderId="0" xfId="0" applyFont="1" applyFill="1"/>
    <xf numFmtId="49" fontId="3" fillId="0" borderId="0" xfId="0" applyNumberFormat="1" applyFont="1" applyFill="1" applyBorder="1"/>
    <xf numFmtId="0" fontId="3" fillId="0" borderId="0" xfId="0" applyFont="1" applyFill="1" applyBorder="1"/>
    <xf numFmtId="0" fontId="9" fillId="0" borderId="0" xfId="0" applyFont="1" applyFill="1"/>
    <xf numFmtId="49" fontId="3" fillId="0" borderId="0" xfId="0" applyNumberFormat="1" applyFont="1" applyFill="1" applyBorder="1" applyAlignment="1">
      <alignment horizontal="center" vertical="center"/>
    </xf>
    <xf numFmtId="0" fontId="3" fillId="0" borderId="0" xfId="0" applyFont="1" applyFill="1" applyBorder="1" applyAlignment="1">
      <alignment horizontal="center" vertical="center"/>
    </xf>
    <xf numFmtId="0" fontId="3" fillId="0" borderId="0" xfId="0" applyFont="1" applyFill="1" applyAlignment="1">
      <alignment horizontal="center" vertical="center"/>
    </xf>
    <xf numFmtId="49" fontId="3" fillId="0" borderId="0" xfId="0" applyNumberFormat="1" applyFont="1" applyFill="1" applyAlignment="1">
      <alignment horizontal="center" vertical="center"/>
    </xf>
    <xf numFmtId="165" fontId="9" fillId="0" borderId="1" xfId="0" applyNumberFormat="1" applyFont="1" applyFill="1" applyBorder="1" applyAlignment="1">
      <alignment horizontal="center" vertical="center" wrapText="1"/>
    </xf>
    <xf numFmtId="168" fontId="3" fillId="0" borderId="0" xfId="0" applyNumberFormat="1" applyFont="1" applyFill="1"/>
    <xf numFmtId="165" fontId="3" fillId="0" borderId="0" xfId="0" applyNumberFormat="1" applyFont="1" applyFill="1"/>
    <xf numFmtId="0" fontId="3" fillId="0" borderId="9" xfId="0" applyFont="1" applyFill="1" applyBorder="1"/>
    <xf numFmtId="165" fontId="9" fillId="0" borderId="6" xfId="0" applyNumberFormat="1" applyFont="1" applyFill="1" applyBorder="1" applyAlignment="1">
      <alignment horizontal="center" vertical="center" wrapText="1"/>
    </xf>
    <xf numFmtId="0" fontId="9" fillId="0" borderId="0" xfId="0" applyFont="1" applyFill="1" applyBorder="1" applyAlignment="1">
      <alignment horizontal="center" vertical="center" wrapText="1"/>
    </xf>
    <xf numFmtId="165" fontId="9" fillId="0" borderId="0" xfId="0" applyNumberFormat="1" applyFont="1" applyFill="1" applyBorder="1" applyAlignment="1">
      <alignment horizontal="center" vertical="center" wrapText="1"/>
    </xf>
    <xf numFmtId="49" fontId="9" fillId="0" borderId="0" xfId="0" applyNumberFormat="1" applyFont="1" applyFill="1" applyBorder="1" applyAlignment="1">
      <alignment horizontal="center" vertical="center" wrapText="1"/>
    </xf>
    <xf numFmtId="0" fontId="9" fillId="0" borderId="11" xfId="0" applyFont="1" applyFill="1" applyBorder="1" applyAlignment="1">
      <alignment horizontal="center" vertical="center" wrapText="1"/>
    </xf>
    <xf numFmtId="49" fontId="3" fillId="0" borderId="0" xfId="0" applyNumberFormat="1" applyFont="1" applyFill="1"/>
    <xf numFmtId="49" fontId="12" fillId="0" borderId="0" xfId="1" applyNumberFormat="1" applyFont="1" applyFill="1"/>
    <xf numFmtId="0" fontId="12" fillId="0" borderId="0" xfId="1" applyFont="1" applyFill="1"/>
    <xf numFmtId="0" fontId="12" fillId="0" borderId="0" xfId="3" applyFont="1" applyFill="1"/>
    <xf numFmtId="49" fontId="18" fillId="0" borderId="0" xfId="0" applyNumberFormat="1" applyFont="1" applyFill="1" applyAlignment="1">
      <alignment horizontal="center" vertical="center"/>
    </xf>
    <xf numFmtId="0" fontId="18" fillId="0" borderId="0" xfId="0" applyFont="1" applyFill="1" applyAlignment="1">
      <alignment horizontal="center" vertical="center"/>
    </xf>
    <xf numFmtId="0" fontId="18" fillId="0" borderId="0" xfId="0" applyFont="1" applyFill="1"/>
    <xf numFmtId="165" fontId="18" fillId="0" borderId="0" xfId="0" applyNumberFormat="1" applyFont="1" applyFill="1"/>
    <xf numFmtId="168" fontId="12" fillId="0" borderId="0" xfId="0" applyNumberFormat="1" applyFont="1" applyFill="1"/>
    <xf numFmtId="3" fontId="9" fillId="0" borderId="1" xfId="0" applyNumberFormat="1" applyFont="1" applyFill="1" applyBorder="1" applyAlignment="1">
      <alignment horizontal="center" vertical="center" wrapText="1"/>
    </xf>
    <xf numFmtId="3" fontId="9" fillId="0" borderId="1" xfId="0" applyNumberFormat="1" applyFont="1" applyFill="1" applyBorder="1" applyAlignment="1">
      <alignment vertical="center" wrapText="1"/>
    </xf>
    <xf numFmtId="3" fontId="13" fillId="0" borderId="1" xfId="5" applyNumberFormat="1" applyFont="1" applyFill="1" applyBorder="1" applyAlignment="1">
      <alignment horizontal="center" vertical="center" wrapText="1"/>
    </xf>
    <xf numFmtId="3" fontId="13" fillId="0" borderId="1" xfId="5" applyNumberFormat="1" applyFont="1" applyFill="1" applyBorder="1" applyAlignment="1">
      <alignment vertical="center" wrapText="1"/>
    </xf>
    <xf numFmtId="0" fontId="13" fillId="0" borderId="1" xfId="5" applyFont="1" applyFill="1" applyBorder="1" applyAlignment="1">
      <alignment horizontal="center" vertical="center" wrapText="1"/>
    </xf>
    <xf numFmtId="0" fontId="24" fillId="0" borderId="4" xfId="0" applyFont="1" applyFill="1" applyBorder="1" applyAlignment="1">
      <alignment vertical="center" wrapText="1"/>
    </xf>
    <xf numFmtId="0" fontId="24" fillId="0" borderId="0" xfId="0" applyFont="1" applyFill="1" applyAlignment="1">
      <alignment vertical="center" wrapText="1"/>
    </xf>
    <xf numFmtId="0" fontId="24" fillId="0" borderId="0" xfId="0" applyFont="1" applyFill="1" applyBorder="1" applyAlignment="1">
      <alignment vertical="center" wrapText="1"/>
    </xf>
    <xf numFmtId="0" fontId="24" fillId="0" borderId="4" xfId="0" applyFont="1" applyFill="1" applyBorder="1" applyAlignment="1">
      <alignment horizontal="center" vertical="center" wrapText="1"/>
    </xf>
    <xf numFmtId="0" fontId="24" fillId="0" borderId="0" xfId="0" applyFont="1" applyFill="1" applyAlignment="1">
      <alignment horizontal="center" vertical="center" wrapText="1"/>
    </xf>
    <xf numFmtId="4" fontId="9" fillId="0" borderId="1" xfId="0" applyNumberFormat="1" applyFont="1" applyFill="1" applyBorder="1" applyAlignment="1">
      <alignment horizontal="center" vertical="center"/>
    </xf>
    <xf numFmtId="3" fontId="9" fillId="0" borderId="1" xfId="0" applyNumberFormat="1" applyFont="1" applyFill="1" applyBorder="1" applyAlignment="1">
      <alignment vertical="center"/>
    </xf>
    <xf numFmtId="0" fontId="4" fillId="0" borderId="1" xfId="0" applyFont="1" applyFill="1" applyBorder="1" applyAlignment="1">
      <alignment horizontal="center" vertical="center" textRotation="90" wrapText="1"/>
    </xf>
    <xf numFmtId="165" fontId="9" fillId="0" borderId="3" xfId="0" applyNumberFormat="1" applyFont="1" applyFill="1" applyBorder="1" applyAlignment="1">
      <alignment horizontal="center" vertical="center" wrapText="1"/>
    </xf>
    <xf numFmtId="166" fontId="4" fillId="0" borderId="1" xfId="0" applyNumberFormat="1" applyFont="1" applyFill="1" applyBorder="1" applyAlignment="1">
      <alignment horizontal="center" vertical="center" textRotation="90"/>
    </xf>
    <xf numFmtId="0" fontId="4" fillId="0" borderId="0" xfId="0" applyFont="1" applyFill="1" applyAlignment="1">
      <alignment horizontal="center" vertical="center" wrapText="1"/>
    </xf>
    <xf numFmtId="0" fontId="9" fillId="0" borderId="3" xfId="0" applyFont="1" applyFill="1" applyBorder="1" applyAlignment="1">
      <alignment horizontal="left" vertical="center" wrapText="1"/>
    </xf>
    <xf numFmtId="0" fontId="9" fillId="0" borderId="6" xfId="0" applyFont="1" applyFill="1" applyBorder="1" applyAlignment="1">
      <alignment horizontal="left" vertical="center" wrapText="1"/>
    </xf>
    <xf numFmtId="49" fontId="9" fillId="0" borderId="3" xfId="0" applyNumberFormat="1" applyFont="1" applyFill="1" applyBorder="1" applyAlignment="1">
      <alignment horizontal="center" vertical="center" wrapText="1"/>
    </xf>
    <xf numFmtId="49" fontId="9" fillId="0" borderId="6" xfId="0" applyNumberFormat="1" applyFont="1" applyFill="1" applyBorder="1" applyAlignment="1">
      <alignment horizontal="center" vertical="center" wrapText="1"/>
    </xf>
    <xf numFmtId="49" fontId="9" fillId="0" borderId="1" xfId="0" applyNumberFormat="1" applyFont="1" applyFill="1" applyBorder="1" applyAlignment="1">
      <alignment horizontal="center" vertical="center" wrapText="1"/>
    </xf>
    <xf numFmtId="0" fontId="9" fillId="0" borderId="3" xfId="0" applyFont="1" applyFill="1" applyBorder="1" applyAlignment="1">
      <alignment horizontal="center" vertical="center" wrapText="1"/>
    </xf>
    <xf numFmtId="0" fontId="9" fillId="0" borderId="15" xfId="0" applyFont="1" applyFill="1" applyBorder="1" applyAlignment="1">
      <alignment horizontal="center" vertical="center" wrapText="1"/>
    </xf>
    <xf numFmtId="0" fontId="9" fillId="0" borderId="1" xfId="0" applyFont="1" applyFill="1" applyBorder="1" applyAlignment="1">
      <alignment horizontal="center" vertical="center" wrapText="1"/>
    </xf>
    <xf numFmtId="49" fontId="9" fillId="0" borderId="15" xfId="0" applyNumberFormat="1" applyFont="1" applyFill="1" applyBorder="1" applyAlignment="1">
      <alignment horizontal="center" vertical="center" wrapText="1"/>
    </xf>
    <xf numFmtId="0" fontId="9" fillId="0" borderId="3" xfId="1" applyFont="1" applyFill="1" applyBorder="1" applyAlignment="1">
      <alignment horizontal="center" vertical="center" wrapText="1"/>
    </xf>
    <xf numFmtId="0" fontId="9" fillId="0" borderId="6" xfId="0" applyFont="1" applyFill="1" applyBorder="1" applyAlignment="1">
      <alignment horizontal="center" vertical="center" wrapText="1"/>
    </xf>
    <xf numFmtId="0" fontId="9" fillId="0" borderId="0" xfId="0" applyFont="1" applyFill="1" applyAlignment="1">
      <alignment horizontal="left" vertical="center" wrapText="1"/>
    </xf>
    <xf numFmtId="0" fontId="13" fillId="0" borderId="0" xfId="0" applyFont="1" applyFill="1" applyAlignment="1">
      <alignment horizontal="center" vertical="center"/>
    </xf>
    <xf numFmtId="0" fontId="13" fillId="0" borderId="1" xfId="0" applyFont="1" applyFill="1" applyBorder="1" applyAlignment="1">
      <alignment horizontal="center" vertical="center" wrapText="1"/>
    </xf>
    <xf numFmtId="0" fontId="9" fillId="0" borderId="1" xfId="0" applyFont="1" applyFill="1" applyBorder="1" applyAlignment="1">
      <alignment horizontal="left" vertical="center" wrapText="1"/>
    </xf>
    <xf numFmtId="0" fontId="4" fillId="0" borderId="0" xfId="0" applyFont="1" applyFill="1" applyAlignment="1">
      <alignment vertical="top" wrapText="1"/>
    </xf>
    <xf numFmtId="0" fontId="4" fillId="0" borderId="1" xfId="0" applyFont="1" applyFill="1" applyBorder="1" applyAlignment="1">
      <alignment vertical="center" wrapText="1"/>
    </xf>
    <xf numFmtId="0" fontId="4" fillId="0" borderId="1" xfId="0" applyFont="1" applyFill="1" applyBorder="1" applyAlignment="1">
      <alignment horizontal="justify" vertical="center" wrapText="1"/>
    </xf>
    <xf numFmtId="3" fontId="4" fillId="0" borderId="1" xfId="0" applyNumberFormat="1" applyFont="1" applyFill="1" applyBorder="1" applyAlignment="1">
      <alignment horizontal="center" vertical="center" wrapText="1"/>
    </xf>
    <xf numFmtId="166" fontId="4" fillId="0" borderId="1" xfId="0" applyNumberFormat="1" applyFont="1" applyFill="1" applyBorder="1" applyAlignment="1">
      <alignment horizontal="center" vertical="center" wrapText="1"/>
    </xf>
    <xf numFmtId="1" fontId="4" fillId="0" borderId="1" xfId="0"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0" fontId="3" fillId="0" borderId="0" xfId="0" applyFont="1" applyFill="1" applyAlignment="1">
      <alignment wrapText="1"/>
    </xf>
    <xf numFmtId="3" fontId="4" fillId="0" borderId="1" xfId="0" applyNumberFormat="1" applyFont="1" applyFill="1" applyBorder="1" applyAlignment="1">
      <alignment vertical="center" wrapText="1"/>
    </xf>
    <xf numFmtId="3" fontId="3" fillId="0" borderId="0" xfId="0" applyNumberFormat="1" applyFont="1" applyFill="1"/>
    <xf numFmtId="0" fontId="7" fillId="0" borderId="0" xfId="0" applyFont="1" applyFill="1"/>
    <xf numFmtId="0" fontId="4" fillId="0" borderId="1" xfId="0" applyFont="1" applyFill="1" applyBorder="1" applyAlignment="1">
      <alignment horizontal="left" vertical="center" wrapText="1"/>
    </xf>
    <xf numFmtId="4" fontId="9" fillId="0" borderId="1" xfId="0" applyNumberFormat="1" applyFont="1" applyFill="1" applyBorder="1" applyAlignment="1">
      <alignment horizontal="center" vertical="center" wrapText="1"/>
    </xf>
    <xf numFmtId="1" fontId="9" fillId="0" borderId="1" xfId="0" applyNumberFormat="1" applyFont="1" applyFill="1" applyBorder="1" applyAlignment="1">
      <alignment horizontal="center" vertical="center" wrapText="1"/>
    </xf>
    <xf numFmtId="166" fontId="9" fillId="0" borderId="1" xfId="0" applyNumberFormat="1" applyFont="1" applyFill="1" applyBorder="1" applyAlignment="1">
      <alignment horizontal="center" vertical="center" wrapText="1"/>
    </xf>
    <xf numFmtId="0" fontId="4" fillId="0" borderId="2" xfId="0" applyFont="1" applyFill="1" applyBorder="1" applyAlignment="1">
      <alignment vertical="center" wrapText="1"/>
    </xf>
    <xf numFmtId="165" fontId="4" fillId="0" borderId="1" xfId="0" applyNumberFormat="1" applyFont="1" applyFill="1" applyBorder="1" applyAlignment="1">
      <alignment horizontal="center" vertical="center" wrapText="1"/>
    </xf>
    <xf numFmtId="165" fontId="9" fillId="0" borderId="1" xfId="0" applyNumberFormat="1" applyFont="1" applyFill="1" applyBorder="1" applyAlignment="1">
      <alignment horizontal="center" vertical="center"/>
    </xf>
    <xf numFmtId="0" fontId="4" fillId="0" borderId="3" xfId="0" applyFont="1" applyFill="1" applyBorder="1" applyAlignment="1">
      <alignment vertical="center" wrapText="1"/>
    </xf>
    <xf numFmtId="0" fontId="4" fillId="0" borderId="6" xfId="0" applyFont="1" applyFill="1" applyBorder="1" applyAlignment="1">
      <alignment vertical="center" wrapText="1"/>
    </xf>
    <xf numFmtId="0" fontId="13" fillId="0" borderId="0" xfId="0" applyFont="1" applyFill="1" applyAlignment="1">
      <alignment horizontal="left" wrapText="1"/>
    </xf>
    <xf numFmtId="0" fontId="32" fillId="0" borderId="0" xfId="0" applyFont="1" applyFill="1" applyAlignment="1">
      <alignment vertical="top"/>
    </xf>
    <xf numFmtId="0" fontId="5" fillId="0" borderId="0" xfId="0" applyFont="1" applyFill="1" applyAlignment="1">
      <alignment horizontal="center" vertical="center"/>
    </xf>
    <xf numFmtId="0" fontId="25" fillId="0" borderId="4" xfId="0" applyFont="1" applyFill="1" applyBorder="1" applyAlignment="1">
      <alignment horizontal="center" vertical="center" wrapText="1"/>
    </xf>
    <xf numFmtId="0" fontId="25" fillId="0" borderId="0" xfId="0" applyFont="1" applyFill="1" applyBorder="1" applyAlignment="1">
      <alignment horizontal="center" vertical="center" wrapText="1"/>
    </xf>
    <xf numFmtId="4" fontId="4" fillId="0" borderId="15" xfId="0" applyNumberFormat="1" applyFont="1" applyFill="1" applyBorder="1" applyAlignment="1">
      <alignment horizontal="center" vertical="center" wrapText="1"/>
    </xf>
    <xf numFmtId="0" fontId="25" fillId="0" borderId="4" xfId="0" applyFont="1" applyFill="1" applyBorder="1" applyAlignment="1">
      <alignment vertical="center" wrapText="1"/>
    </xf>
    <xf numFmtId="0" fontId="25" fillId="0" borderId="0" xfId="0" applyFont="1" applyFill="1" applyAlignment="1">
      <alignment vertical="center" wrapText="1"/>
    </xf>
    <xf numFmtId="0" fontId="25" fillId="0" borderId="0" xfId="0" applyFont="1" applyFill="1" applyAlignment="1">
      <alignment horizontal="center" vertical="center" wrapText="1"/>
    </xf>
    <xf numFmtId="0" fontId="4" fillId="0" borderId="0" xfId="0" applyFont="1" applyFill="1" applyAlignment="1">
      <alignment vertical="justify"/>
    </xf>
    <xf numFmtId="0" fontId="4" fillId="0" borderId="0" xfId="0" applyFont="1" applyFill="1" applyAlignment="1">
      <alignment horizontal="left" vertical="justify" wrapText="1"/>
    </xf>
    <xf numFmtId="0" fontId="4" fillId="0" borderId="0" xfId="0" applyFont="1" applyFill="1" applyBorder="1" applyAlignment="1">
      <alignment vertical="top" wrapText="1"/>
    </xf>
    <xf numFmtId="0" fontId="4" fillId="0" borderId="0" xfId="0" applyFont="1" applyFill="1" applyBorder="1" applyAlignment="1">
      <alignment horizontal="left" vertical="justify" wrapText="1"/>
    </xf>
    <xf numFmtId="0" fontId="4" fillId="0" borderId="1" xfId="0" applyFont="1" applyFill="1" applyBorder="1" applyAlignment="1">
      <alignment horizontal="left" vertical="top" wrapText="1"/>
    </xf>
    <xf numFmtId="0" fontId="4" fillId="0" borderId="4" xfId="0" applyFont="1" applyFill="1" applyBorder="1" applyAlignment="1">
      <alignment horizontal="left" vertical="justify" wrapText="1"/>
    </xf>
    <xf numFmtId="0" fontId="4" fillId="0" borderId="0" xfId="0" applyFont="1" applyFill="1" applyAlignment="1">
      <alignment horizontal="left" vertical="justify"/>
    </xf>
    <xf numFmtId="0" fontId="4" fillId="0" borderId="0" xfId="0" applyFont="1" applyFill="1" applyAlignment="1">
      <alignment vertical="center" wrapText="1"/>
    </xf>
    <xf numFmtId="1" fontId="4" fillId="0" borderId="1" xfId="0" applyNumberFormat="1" applyFont="1" applyFill="1" applyBorder="1" applyAlignment="1">
      <alignment horizontal="center" textRotation="90" wrapText="1"/>
    </xf>
    <xf numFmtId="1" fontId="4" fillId="0" borderId="0" xfId="0" applyNumberFormat="1" applyFont="1" applyFill="1" applyAlignment="1">
      <alignment horizontal="center" textRotation="90" wrapText="1"/>
    </xf>
    <xf numFmtId="49" fontId="4" fillId="0" borderId="1" xfId="0" applyNumberFormat="1" applyFont="1" applyFill="1" applyBorder="1" applyAlignment="1">
      <alignment vertical="center" wrapText="1"/>
    </xf>
    <xf numFmtId="3" fontId="4" fillId="0" borderId="1" xfId="1" applyNumberFormat="1" applyFont="1" applyFill="1" applyBorder="1" applyAlignment="1">
      <alignment horizontal="center" vertical="center" textRotation="90" wrapText="1"/>
    </xf>
    <xf numFmtId="165" fontId="4" fillId="0" borderId="1" xfId="1" applyNumberFormat="1" applyFont="1" applyFill="1" applyBorder="1" applyAlignment="1">
      <alignment horizontal="center" vertical="center" textRotation="90" wrapText="1"/>
    </xf>
    <xf numFmtId="2" fontId="4" fillId="0" borderId="0" xfId="0" applyNumberFormat="1" applyFont="1" applyFill="1" applyAlignment="1">
      <alignment horizontal="center" vertical="center" textRotation="90"/>
    </xf>
    <xf numFmtId="165" fontId="4" fillId="0" borderId="0" xfId="1" applyNumberFormat="1" applyFont="1" applyFill="1" applyAlignment="1">
      <alignment horizontal="center" vertical="center" textRotation="90" wrapText="1"/>
    </xf>
    <xf numFmtId="2" fontId="4" fillId="0" borderId="0" xfId="0" applyNumberFormat="1" applyFont="1" applyFill="1" applyBorder="1" applyAlignment="1">
      <alignment vertical="center" wrapText="1"/>
    </xf>
    <xf numFmtId="2" fontId="4" fillId="0" borderId="0" xfId="0" applyNumberFormat="1" applyFont="1" applyFill="1" applyAlignment="1">
      <alignment vertical="center"/>
    </xf>
    <xf numFmtId="0" fontId="3" fillId="0" borderId="17" xfId="0" applyFont="1" applyFill="1" applyBorder="1"/>
    <xf numFmtId="0" fontId="4" fillId="0" borderId="1" xfId="0" applyFont="1" applyFill="1" applyBorder="1" applyAlignment="1">
      <alignment horizontal="center" vertical="center"/>
    </xf>
    <xf numFmtId="0" fontId="4" fillId="0" borderId="0" xfId="0" applyFont="1" applyFill="1" applyAlignment="1">
      <alignment horizontal="center" vertical="center"/>
    </xf>
    <xf numFmtId="0" fontId="4" fillId="0" borderId="2" xfId="0" applyFont="1" applyFill="1" applyBorder="1" applyAlignment="1">
      <alignment horizontal="center" vertical="center"/>
    </xf>
    <xf numFmtId="0" fontId="4" fillId="0" borderId="1" xfId="0" applyNumberFormat="1" applyFont="1" applyFill="1" applyBorder="1" applyAlignment="1">
      <alignment horizontal="center" vertical="center"/>
    </xf>
    <xf numFmtId="0" fontId="4" fillId="0" borderId="6" xfId="0" applyFont="1" applyFill="1" applyBorder="1" applyAlignment="1">
      <alignment horizontal="center" vertical="center"/>
    </xf>
    <xf numFmtId="0" fontId="3" fillId="0" borderId="16" xfId="0" applyFont="1" applyFill="1" applyBorder="1"/>
    <xf numFmtId="0" fontId="12" fillId="0" borderId="0" xfId="1" applyFont="1" applyFill="1" applyAlignment="1">
      <alignment horizontal="center"/>
    </xf>
    <xf numFmtId="0" fontId="12" fillId="0" borderId="0" xfId="1" applyFont="1" applyFill="1" applyAlignment="1">
      <alignment horizontal="center" vertical="center"/>
    </xf>
    <xf numFmtId="0" fontId="9" fillId="0" borderId="0" xfId="0" applyFont="1" applyFill="1" applyAlignment="1">
      <alignment horizontal="center" vertical="center"/>
    </xf>
    <xf numFmtId="0" fontId="12" fillId="0" borderId="0" xfId="1" applyFont="1" applyFill="1" applyAlignment="1"/>
    <xf numFmtId="3" fontId="12" fillId="0" borderId="0" xfId="1" applyNumberFormat="1" applyFont="1" applyFill="1" applyAlignment="1">
      <alignment horizontal="center" vertical="center"/>
    </xf>
    <xf numFmtId="49" fontId="14" fillId="0" borderId="0" xfId="0" applyNumberFormat="1" applyFont="1" applyFill="1"/>
    <xf numFmtId="0" fontId="14" fillId="0" borderId="0" xfId="0" applyFont="1" applyFill="1"/>
    <xf numFmtId="0" fontId="14" fillId="0" borderId="0" xfId="0" applyFont="1" applyFill="1" applyAlignment="1">
      <alignment horizontal="center"/>
    </xf>
    <xf numFmtId="0" fontId="14" fillId="0" borderId="0" xfId="0" applyFont="1" applyFill="1" applyAlignment="1">
      <alignment horizontal="center" vertical="center"/>
    </xf>
    <xf numFmtId="0" fontId="9" fillId="0" borderId="0" xfId="0" applyFont="1" applyFill="1" applyAlignment="1">
      <alignment horizontal="center" vertical="center" wrapText="1"/>
    </xf>
    <xf numFmtId="3" fontId="14" fillId="0" borderId="0" xfId="0" applyNumberFormat="1" applyFont="1" applyFill="1" applyAlignment="1">
      <alignment horizontal="center" vertical="center"/>
    </xf>
    <xf numFmtId="167" fontId="14" fillId="0" borderId="0" xfId="0" applyNumberFormat="1" applyFont="1" applyFill="1"/>
    <xf numFmtId="3" fontId="14" fillId="0" borderId="0" xfId="0" applyNumberFormat="1" applyFont="1" applyFill="1"/>
    <xf numFmtId="49" fontId="9" fillId="0" borderId="1" xfId="0" applyNumberFormat="1" applyFont="1" applyFill="1" applyBorder="1" applyAlignment="1">
      <alignment horizontal="center" vertical="center"/>
    </xf>
    <xf numFmtId="3" fontId="9" fillId="0" borderId="15" xfId="0" applyNumberFormat="1" applyFont="1" applyFill="1" applyBorder="1" applyAlignment="1">
      <alignment horizontal="center" vertical="center" wrapText="1"/>
    </xf>
    <xf numFmtId="0" fontId="9" fillId="0" borderId="1" xfId="0" applyFont="1" applyFill="1" applyBorder="1" applyAlignment="1">
      <alignment horizontal="center" vertical="center"/>
    </xf>
    <xf numFmtId="0" fontId="23" fillId="0" borderId="0" xfId="0" applyFont="1" applyFill="1" applyAlignment="1"/>
    <xf numFmtId="0" fontId="14" fillId="0" borderId="0" xfId="0" applyFont="1" applyFill="1" applyAlignment="1"/>
    <xf numFmtId="0" fontId="9" fillId="0" borderId="1" xfId="1" applyFont="1" applyFill="1" applyBorder="1" applyAlignment="1">
      <alignment horizontal="center" vertical="center" wrapText="1"/>
    </xf>
    <xf numFmtId="165" fontId="9" fillId="0" borderId="1" xfId="1" applyNumberFormat="1" applyFont="1" applyFill="1" applyBorder="1" applyAlignment="1">
      <alignment horizontal="center" vertical="center" wrapText="1"/>
    </xf>
    <xf numFmtId="49" fontId="9" fillId="0" borderId="1" xfId="1" applyNumberFormat="1" applyFont="1" applyFill="1" applyBorder="1" applyAlignment="1">
      <alignment horizontal="center" vertical="center" wrapText="1"/>
    </xf>
    <xf numFmtId="167" fontId="9" fillId="0" borderId="1" xfId="1" applyNumberFormat="1" applyFont="1" applyFill="1" applyBorder="1" applyAlignment="1">
      <alignment horizontal="center" vertical="center" wrapText="1"/>
    </xf>
    <xf numFmtId="165" fontId="9" fillId="0" borderId="6" xfId="1" applyNumberFormat="1" applyFont="1" applyFill="1" applyBorder="1" applyAlignment="1">
      <alignment horizontal="center" vertical="center" wrapText="1"/>
    </xf>
    <xf numFmtId="165" fontId="9" fillId="0" borderId="3" xfId="1" applyNumberFormat="1" applyFont="1" applyFill="1" applyBorder="1" applyAlignment="1">
      <alignment horizontal="center" vertical="center" wrapText="1"/>
    </xf>
    <xf numFmtId="165" fontId="9" fillId="0" borderId="15" xfId="1" applyNumberFormat="1" applyFont="1" applyFill="1" applyBorder="1" applyAlignment="1">
      <alignment horizontal="center" vertical="center" wrapText="1"/>
    </xf>
    <xf numFmtId="49" fontId="9" fillId="0" borderId="6" xfId="1" applyNumberFormat="1" applyFont="1" applyFill="1" applyBorder="1" applyAlignment="1">
      <alignment horizontal="center" vertical="center" wrapText="1"/>
    </xf>
    <xf numFmtId="1" fontId="4" fillId="0" borderId="2" xfId="0" applyNumberFormat="1" applyFont="1" applyFill="1" applyBorder="1" applyAlignment="1">
      <alignment horizontal="center" vertical="center" wrapText="1"/>
    </xf>
    <xf numFmtId="0" fontId="4" fillId="0" borderId="0" xfId="0" applyFont="1" applyFill="1" applyAlignment="1">
      <alignment horizontal="justify" vertical="top" wrapText="1"/>
    </xf>
    <xf numFmtId="0" fontId="4" fillId="0" borderId="0" xfId="0" applyFont="1" applyFill="1" applyAlignment="1">
      <alignment horizontal="left" vertical="center"/>
    </xf>
    <xf numFmtId="0" fontId="4" fillId="0" borderId="17" xfId="0" applyFont="1" applyFill="1" applyBorder="1" applyAlignment="1">
      <alignment horizontal="left" vertical="top" wrapText="1"/>
    </xf>
    <xf numFmtId="0" fontId="4" fillId="0" borderId="24" xfId="0" applyFont="1" applyFill="1" applyBorder="1" applyAlignment="1">
      <alignment horizontal="left" vertical="top" wrapText="1"/>
    </xf>
    <xf numFmtId="0" fontId="4" fillId="0" borderId="16" xfId="0" applyFont="1" applyFill="1" applyBorder="1" applyAlignment="1">
      <alignment horizontal="left" vertical="top" wrapText="1"/>
    </xf>
    <xf numFmtId="0" fontId="4" fillId="0" borderId="18" xfId="0" applyFont="1" applyFill="1" applyBorder="1" applyAlignment="1">
      <alignment horizontal="left" vertical="top" wrapText="1"/>
    </xf>
    <xf numFmtId="0" fontId="4" fillId="0" borderId="23" xfId="0" applyFont="1" applyFill="1" applyBorder="1" applyAlignment="1">
      <alignment horizontal="left" vertical="top" wrapText="1"/>
    </xf>
    <xf numFmtId="0" fontId="4" fillId="0" borderId="1" xfId="0" applyFont="1" applyFill="1" applyBorder="1" applyAlignment="1">
      <alignment vertical="top" wrapText="1"/>
    </xf>
    <xf numFmtId="0" fontId="4" fillId="0" borderId="21" xfId="0" applyFont="1" applyFill="1" applyBorder="1" applyAlignment="1">
      <alignment horizontal="left" vertical="top" wrapText="1"/>
    </xf>
    <xf numFmtId="0" fontId="4" fillId="0" borderId="16" xfId="0" applyFont="1" applyFill="1" applyBorder="1" applyAlignment="1">
      <alignment vertical="top" wrapText="1"/>
    </xf>
    <xf numFmtId="0" fontId="4" fillId="0" borderId="19" xfId="0" applyFont="1" applyFill="1" applyBorder="1" applyAlignment="1">
      <alignment vertical="top" wrapText="1"/>
    </xf>
    <xf numFmtId="0" fontId="4" fillId="0" borderId="20" xfId="0" applyFont="1" applyFill="1" applyBorder="1" applyAlignment="1">
      <alignment vertical="justify" wrapText="1"/>
    </xf>
    <xf numFmtId="0" fontId="9" fillId="0" borderId="0" xfId="0" applyFont="1" applyFill="1" applyAlignment="1">
      <alignment vertical="center" wrapText="1"/>
    </xf>
    <xf numFmtId="1" fontId="4" fillId="0" borderId="2" xfId="0" applyNumberFormat="1" applyFont="1" applyFill="1" applyBorder="1" applyAlignment="1">
      <alignment horizontal="center" textRotation="90" wrapText="1"/>
    </xf>
    <xf numFmtId="3" fontId="4" fillId="0" borderId="1" xfId="0" applyNumberFormat="1" applyFont="1" applyFill="1" applyBorder="1" applyAlignment="1">
      <alignment horizontal="center" vertical="center" textRotation="90" wrapText="1"/>
    </xf>
    <xf numFmtId="165" fontId="4" fillId="0" borderId="1" xfId="0" applyNumberFormat="1" applyFont="1" applyFill="1" applyBorder="1" applyAlignment="1">
      <alignment horizontal="center" vertical="center" textRotation="90" wrapText="1"/>
    </xf>
    <xf numFmtId="165" fontId="4" fillId="0" borderId="1" xfId="0" applyNumberFormat="1" applyFont="1" applyFill="1" applyBorder="1" applyAlignment="1">
      <alignment horizontal="center" vertical="center" textRotation="90"/>
    </xf>
    <xf numFmtId="165" fontId="4" fillId="0" borderId="2" xfId="0" applyNumberFormat="1" applyFont="1" applyFill="1" applyBorder="1" applyAlignment="1">
      <alignment horizontal="center" vertical="center" textRotation="90"/>
    </xf>
    <xf numFmtId="166" fontId="4" fillId="0" borderId="1" xfId="0" applyNumberFormat="1" applyFont="1" applyFill="1" applyBorder="1" applyAlignment="1">
      <alignment horizontal="center" vertical="center" textRotation="90" wrapText="1"/>
    </xf>
    <xf numFmtId="166" fontId="4" fillId="0" borderId="2" xfId="0" applyNumberFormat="1" applyFont="1" applyFill="1" applyBorder="1" applyAlignment="1">
      <alignment horizontal="center" vertical="center" textRotation="90"/>
    </xf>
    <xf numFmtId="166" fontId="4" fillId="0" borderId="2" xfId="0" applyNumberFormat="1" applyFont="1" applyFill="1" applyBorder="1" applyAlignment="1">
      <alignment horizontal="center" vertical="center" textRotation="90" wrapText="1"/>
    </xf>
    <xf numFmtId="0" fontId="4" fillId="0" borderId="4" xfId="0" applyFont="1" applyFill="1" applyBorder="1" applyAlignment="1">
      <alignment vertical="center" wrapText="1"/>
    </xf>
    <xf numFmtId="2" fontId="4" fillId="0" borderId="1" xfId="0" applyNumberFormat="1" applyFont="1" applyFill="1" applyBorder="1" applyAlignment="1">
      <alignment horizontal="center" vertical="center" textRotation="90"/>
    </xf>
    <xf numFmtId="2" fontId="4" fillId="0" borderId="2" xfId="0" applyNumberFormat="1" applyFont="1" applyFill="1" applyBorder="1" applyAlignment="1">
      <alignment horizontal="center" vertical="center" textRotation="90"/>
    </xf>
    <xf numFmtId="4" fontId="4" fillId="0" borderId="1" xfId="0" applyNumberFormat="1" applyFont="1" applyFill="1" applyBorder="1" applyAlignment="1">
      <alignment horizontal="center" vertical="center" textRotation="90" wrapText="1"/>
    </xf>
    <xf numFmtId="1" fontId="4" fillId="0" borderId="1" xfId="0" applyNumberFormat="1" applyFont="1" applyFill="1" applyBorder="1" applyAlignment="1">
      <alignment horizontal="center" vertical="center" textRotation="90" wrapText="1"/>
    </xf>
    <xf numFmtId="0" fontId="4" fillId="0" borderId="0" xfId="0" applyFont="1" applyFill="1" applyAlignment="1">
      <alignment vertical="top"/>
    </xf>
    <xf numFmtId="0" fontId="4" fillId="0" borderId="0" xfId="0" applyFont="1" applyFill="1" applyAlignment="1">
      <alignment vertical="justify" wrapText="1"/>
    </xf>
    <xf numFmtId="1" fontId="4" fillId="0" borderId="1" xfId="0" applyNumberFormat="1" applyFont="1" applyFill="1" applyBorder="1" applyAlignment="1">
      <alignment horizontal="center" vertical="center"/>
    </xf>
    <xf numFmtId="0" fontId="8" fillId="0" borderId="1" xfId="0" applyFont="1" applyFill="1" applyBorder="1" applyAlignment="1">
      <alignment horizontal="center" vertical="center"/>
    </xf>
    <xf numFmtId="0" fontId="12" fillId="0" borderId="0" xfId="1" applyFont="1" applyFill="1" applyAlignment="1">
      <alignment horizontal="left"/>
    </xf>
    <xf numFmtId="0" fontId="3" fillId="0" borderId="0" xfId="0" applyFont="1" applyFill="1" applyAlignment="1">
      <alignment horizontal="left"/>
    </xf>
    <xf numFmtId="0" fontId="9" fillId="0" borderId="0" xfId="0" applyFont="1" applyFill="1" applyAlignment="1">
      <alignment wrapText="1"/>
    </xf>
    <xf numFmtId="49" fontId="9" fillId="0" borderId="0" xfId="0" applyNumberFormat="1" applyFont="1" applyFill="1" applyAlignment="1">
      <alignment horizontal="center"/>
    </xf>
    <xf numFmtId="49" fontId="9" fillId="0" borderId="0" xfId="0" applyNumberFormat="1" applyFont="1" applyFill="1" applyAlignment="1">
      <alignment horizontal="left"/>
    </xf>
    <xf numFmtId="0" fontId="9" fillId="0" borderId="1" xfId="0" applyFont="1" applyFill="1" applyBorder="1" applyAlignment="1">
      <alignment vertical="center" wrapText="1"/>
    </xf>
    <xf numFmtId="2" fontId="9" fillId="0" borderId="1" xfId="0" applyNumberFormat="1" applyFont="1" applyFill="1" applyBorder="1" applyAlignment="1">
      <alignment horizontal="center" vertical="center" wrapText="1"/>
    </xf>
    <xf numFmtId="0" fontId="4" fillId="0" borderId="0" xfId="0" applyFont="1" applyFill="1" applyAlignment="1">
      <alignment horizontal="left" vertical="center" wrapText="1"/>
    </xf>
    <xf numFmtId="0" fontId="9" fillId="0" borderId="15" xfId="0" applyFont="1" applyFill="1" applyBorder="1" applyAlignment="1">
      <alignment horizontal="left" vertical="center" wrapText="1"/>
    </xf>
    <xf numFmtId="0" fontId="9" fillId="0" borderId="0" xfId="0" applyFont="1" applyFill="1" applyAlignment="1">
      <alignment vertical="top"/>
    </xf>
    <xf numFmtId="0" fontId="23" fillId="0" borderId="0" xfId="0" applyFont="1" applyFill="1" applyAlignment="1">
      <alignment horizontal="left"/>
    </xf>
    <xf numFmtId="0" fontId="14" fillId="0" borderId="0" xfId="0" applyFont="1" applyFill="1" applyAlignment="1">
      <alignment horizontal="left"/>
    </xf>
    <xf numFmtId="166" fontId="9" fillId="0" borderId="0" xfId="0" applyNumberFormat="1" applyFont="1" applyFill="1" applyAlignment="1">
      <alignment horizontal="center" vertical="center" wrapText="1"/>
    </xf>
    <xf numFmtId="166" fontId="3" fillId="0" borderId="0" xfId="0" applyNumberFormat="1" applyFont="1" applyFill="1"/>
    <xf numFmtId="164" fontId="12" fillId="0" borderId="0" xfId="4" applyFont="1" applyFill="1"/>
    <xf numFmtId="0" fontId="4" fillId="0" borderId="0" xfId="0" applyFont="1" applyFill="1" applyBorder="1" applyAlignment="1">
      <alignment horizontal="left" vertical="top" wrapText="1"/>
    </xf>
    <xf numFmtId="49" fontId="4" fillId="0" borderId="1" xfId="0" applyNumberFormat="1" applyFont="1" applyFill="1" applyBorder="1" applyAlignment="1">
      <alignment horizontal="left" vertical="center" wrapText="1"/>
    </xf>
    <xf numFmtId="0" fontId="4" fillId="0" borderId="1" xfId="0" applyFont="1" applyFill="1" applyBorder="1" applyAlignment="1">
      <alignment horizontal="center" vertical="center" textRotation="90"/>
    </xf>
    <xf numFmtId="0" fontId="4" fillId="0" borderId="0" xfId="0" applyFont="1" applyFill="1" applyAlignment="1">
      <alignment horizontal="center" vertical="center" textRotation="90"/>
    </xf>
    <xf numFmtId="0" fontId="35" fillId="0" borderId="0" xfId="0" applyFont="1" applyFill="1" applyAlignment="1">
      <alignment vertical="top"/>
    </xf>
    <xf numFmtId="0" fontId="3" fillId="0" borderId="24" xfId="0" applyFont="1" applyFill="1" applyBorder="1"/>
    <xf numFmtId="2" fontId="4" fillId="0" borderId="1" xfId="0" applyNumberFormat="1" applyFont="1" applyFill="1" applyBorder="1" applyAlignment="1">
      <alignment horizontal="center" vertical="center"/>
    </xf>
    <xf numFmtId="0" fontId="4" fillId="0" borderId="0" xfId="0" applyFont="1" applyFill="1" applyBorder="1" applyAlignment="1">
      <alignment horizontal="center" vertical="center"/>
    </xf>
    <xf numFmtId="0" fontId="9" fillId="0" borderId="1" xfId="0" applyFont="1" applyFill="1" applyBorder="1" applyAlignment="1">
      <alignment horizontal="center" wrapText="1"/>
    </xf>
    <xf numFmtId="0" fontId="3" fillId="0" borderId="0" xfId="0" applyFont="1" applyFill="1" applyAlignment="1">
      <alignment horizontal="center"/>
    </xf>
    <xf numFmtId="0" fontId="4" fillId="0" borderId="0" xfId="0" applyFont="1" applyFill="1" applyAlignment="1">
      <alignment vertical="center"/>
    </xf>
    <xf numFmtId="0" fontId="3" fillId="0" borderId="4" xfId="0" applyFont="1" applyFill="1" applyBorder="1" applyAlignment="1">
      <alignment wrapText="1"/>
    </xf>
    <xf numFmtId="0" fontId="24" fillId="0" borderId="4" xfId="0" applyFont="1" applyFill="1" applyBorder="1" applyAlignment="1">
      <alignment wrapText="1"/>
    </xf>
    <xf numFmtId="0" fontId="24" fillId="0" borderId="0" xfId="0" applyFont="1" applyFill="1" applyAlignment="1">
      <alignment wrapText="1"/>
    </xf>
    <xf numFmtId="0" fontId="3" fillId="0" borderId="0" xfId="0" applyFont="1" applyFill="1" applyAlignment="1">
      <alignment vertical="top" wrapText="1"/>
    </xf>
    <xf numFmtId="0" fontId="3" fillId="0" borderId="0" xfId="0" applyFont="1" applyFill="1" applyAlignment="1">
      <alignment vertical="top"/>
    </xf>
    <xf numFmtId="0" fontId="4" fillId="0" borderId="0" xfId="0" applyFont="1" applyFill="1" applyAlignment="1">
      <alignment horizontal="center" vertical="justify" wrapText="1"/>
    </xf>
    <xf numFmtId="0" fontId="4" fillId="0" borderId="24" xfId="0" applyFont="1" applyFill="1" applyBorder="1" applyAlignment="1">
      <alignment horizontal="center" vertical="justify" wrapText="1"/>
    </xf>
    <xf numFmtId="0" fontId="4" fillId="0" borderId="16" xfId="0" applyFont="1" applyFill="1" applyBorder="1" applyAlignment="1">
      <alignment horizontal="center" vertical="justify" wrapText="1"/>
    </xf>
    <xf numFmtId="3" fontId="4" fillId="0" borderId="1" xfId="0" applyNumberFormat="1" applyFont="1" applyFill="1" applyBorder="1" applyAlignment="1">
      <alignment horizontal="center" vertical="center" textRotation="90"/>
    </xf>
    <xf numFmtId="4" fontId="4" fillId="0" borderId="0" xfId="0" applyNumberFormat="1" applyFont="1" applyFill="1" applyAlignment="1">
      <alignment horizontal="center" vertical="center" textRotation="90"/>
    </xf>
    <xf numFmtId="165" fontId="4" fillId="0" borderId="0" xfId="0" applyNumberFormat="1" applyFont="1" applyFill="1" applyAlignment="1">
      <alignment horizontal="center" vertical="center" textRotation="90"/>
    </xf>
    <xf numFmtId="2" fontId="4" fillId="0" borderId="0" xfId="0" applyNumberFormat="1" applyFont="1" applyFill="1" applyAlignment="1">
      <alignment horizontal="left" vertical="center"/>
    </xf>
    <xf numFmtId="3" fontId="4" fillId="0" borderId="1" xfId="0" applyNumberFormat="1" applyFont="1" applyFill="1" applyBorder="1" applyAlignment="1">
      <alignment horizontal="center" vertical="center"/>
    </xf>
    <xf numFmtId="49" fontId="12" fillId="0" borderId="0" xfId="3" applyNumberFormat="1" applyFont="1" applyFill="1"/>
    <xf numFmtId="0" fontId="24" fillId="0" borderId="0" xfId="0" applyFont="1" applyFill="1" applyBorder="1" applyAlignment="1">
      <alignment horizontal="center" vertical="center" wrapText="1"/>
    </xf>
    <xf numFmtId="0" fontId="3" fillId="0" borderId="4" xfId="0" applyFont="1" applyFill="1" applyBorder="1" applyAlignment="1"/>
    <xf numFmtId="0" fontId="3" fillId="0" borderId="0" xfId="0" applyFont="1" applyFill="1" applyAlignment="1"/>
    <xf numFmtId="0" fontId="9" fillId="0" borderId="3" xfId="0" applyFont="1" applyFill="1" applyBorder="1" applyAlignment="1">
      <alignment vertical="center" wrapText="1"/>
    </xf>
    <xf numFmtId="49" fontId="9" fillId="0" borderId="0" xfId="0" applyNumberFormat="1" applyFont="1" applyFill="1"/>
    <xf numFmtId="0" fontId="12" fillId="0" borderId="0" xfId="0" applyFont="1" applyFill="1"/>
    <xf numFmtId="0" fontId="19" fillId="0" borderId="0" xfId="0" applyFont="1" applyFill="1"/>
    <xf numFmtId="166" fontId="19" fillId="0" borderId="0" xfId="0" applyNumberFormat="1" applyFont="1" applyFill="1"/>
    <xf numFmtId="166" fontId="19" fillId="0" borderId="0" xfId="4" applyNumberFormat="1" applyFont="1" applyFill="1"/>
    <xf numFmtId="0" fontId="6" fillId="0" borderId="1" xfId="0" applyFont="1" applyFill="1" applyBorder="1" applyAlignment="1">
      <alignment horizontal="center" vertical="center" wrapText="1"/>
    </xf>
    <xf numFmtId="166" fontId="20" fillId="0" borderId="0" xfId="0" applyNumberFormat="1" applyFont="1" applyFill="1"/>
    <xf numFmtId="169" fontId="19" fillId="0" borderId="0" xfId="0" applyNumberFormat="1" applyFont="1" applyFill="1"/>
    <xf numFmtId="43" fontId="19" fillId="0" borderId="0" xfId="0" applyNumberFormat="1" applyFont="1" applyFill="1"/>
    <xf numFmtId="166" fontId="4" fillId="0" borderId="0" xfId="0" applyNumberFormat="1" applyFont="1" applyFill="1"/>
    <xf numFmtId="0" fontId="4" fillId="0" borderId="0" xfId="0" applyFont="1" applyFill="1"/>
    <xf numFmtId="0" fontId="19" fillId="0" borderId="0" xfId="0" applyFont="1" applyFill="1" applyAlignment="1">
      <alignment horizontal="center" vertical="center"/>
    </xf>
    <xf numFmtId="0" fontId="4" fillId="0" borderId="0" xfId="0" applyFont="1" applyFill="1" applyAlignment="1"/>
    <xf numFmtId="0" fontId="4" fillId="0" borderId="0" xfId="0" applyFont="1" applyFill="1" applyBorder="1" applyAlignment="1">
      <alignment horizontal="justify" vertical="justify" wrapText="1"/>
    </xf>
    <xf numFmtId="0" fontId="4" fillId="0" borderId="0" xfId="0" applyFont="1" applyFill="1" applyAlignment="1">
      <alignment horizontal="justify" vertical="justify" wrapText="1"/>
    </xf>
    <xf numFmtId="165" fontId="4" fillId="0" borderId="0" xfId="0" applyNumberFormat="1" applyFont="1" applyFill="1" applyAlignment="1">
      <alignment horizontal="center" vertical="center" textRotation="90" wrapText="1"/>
    </xf>
    <xf numFmtId="49" fontId="4" fillId="0" borderId="0" xfId="0" applyNumberFormat="1" applyFont="1" applyFill="1" applyAlignment="1">
      <alignment vertical="center" wrapText="1"/>
    </xf>
    <xf numFmtId="0" fontId="4" fillId="0" borderId="0" xfId="0" applyFont="1" applyFill="1" applyAlignment="1">
      <alignment horizontal="center" vertical="center" textRotation="90" wrapText="1"/>
    </xf>
    <xf numFmtId="9" fontId="4" fillId="0" borderId="1" xfId="0" applyNumberFormat="1" applyFont="1" applyFill="1" applyBorder="1" applyAlignment="1">
      <alignment horizontal="center" vertical="center"/>
    </xf>
    <xf numFmtId="49" fontId="4" fillId="0" borderId="0" xfId="1" applyNumberFormat="1" applyFont="1" applyFill="1"/>
    <xf numFmtId="0" fontId="4" fillId="0" borderId="0" xfId="1" applyFont="1" applyFill="1"/>
    <xf numFmtId="49" fontId="4" fillId="0" borderId="0" xfId="0" applyNumberFormat="1" applyFont="1" applyFill="1"/>
    <xf numFmtId="49" fontId="4" fillId="0" borderId="0" xfId="0" applyNumberFormat="1" applyFont="1" applyFill="1" applyAlignment="1">
      <alignment horizontal="center"/>
    </xf>
    <xf numFmtId="49" fontId="4" fillId="0" borderId="1" xfId="0" applyNumberFormat="1" applyFont="1" applyFill="1" applyBorder="1" applyAlignment="1">
      <alignment horizontal="center" vertical="center" wrapText="1"/>
    </xf>
    <xf numFmtId="49" fontId="4" fillId="0" borderId="6" xfId="0" applyNumberFormat="1" applyFont="1" applyFill="1" applyBorder="1" applyAlignment="1">
      <alignment horizontal="center" vertical="center" wrapText="1"/>
    </xf>
    <xf numFmtId="0" fontId="4" fillId="0" borderId="6" xfId="0" applyFont="1" applyFill="1" applyBorder="1" applyAlignment="1">
      <alignment horizontal="left" vertical="center" wrapText="1"/>
    </xf>
    <xf numFmtId="0" fontId="24" fillId="0" borderId="4" xfId="0" applyFont="1" applyFill="1" applyBorder="1" applyAlignment="1">
      <alignment vertical="center"/>
    </xf>
    <xf numFmtId="0" fontId="24" fillId="0" borderId="0" xfId="0" applyFont="1" applyFill="1" applyAlignment="1">
      <alignment vertical="center"/>
    </xf>
    <xf numFmtId="0" fontId="4" fillId="0" borderId="11" xfId="0" applyFont="1" applyFill="1" applyBorder="1" applyAlignment="1">
      <alignment horizontal="left" vertical="center" wrapText="1"/>
    </xf>
    <xf numFmtId="0" fontId="4" fillId="0" borderId="3" xfId="0" applyFont="1" applyFill="1" applyBorder="1" applyAlignment="1">
      <alignment horizontal="center" vertical="center" wrapText="1"/>
    </xf>
    <xf numFmtId="0" fontId="10" fillId="0" borderId="0" xfId="0" applyFont="1" applyFill="1" applyBorder="1" applyAlignment="1">
      <alignment horizontal="center" vertical="center" wrapText="1"/>
    </xf>
    <xf numFmtId="0" fontId="4" fillId="0" borderId="1" xfId="0" applyFont="1" applyFill="1" applyBorder="1"/>
    <xf numFmtId="0" fontId="4" fillId="0" borderId="1" xfId="0" applyFont="1" applyFill="1" applyBorder="1" applyAlignment="1">
      <alignment vertical="center"/>
    </xf>
    <xf numFmtId="0" fontId="9" fillId="0" borderId="1" xfId="0" applyFont="1" applyFill="1" applyBorder="1" applyAlignment="1">
      <alignment horizontal="center"/>
    </xf>
    <xf numFmtId="3" fontId="9" fillId="0" borderId="1" xfId="0" applyNumberFormat="1" applyFont="1" applyFill="1" applyBorder="1" applyAlignment="1">
      <alignment horizontal="left" vertical="center" wrapText="1"/>
    </xf>
    <xf numFmtId="3" fontId="9" fillId="0" borderId="3" xfId="0" applyNumberFormat="1" applyFont="1" applyFill="1" applyBorder="1" applyAlignment="1">
      <alignment horizontal="center" vertical="center" wrapText="1"/>
    </xf>
    <xf numFmtId="3" fontId="9" fillId="0" borderId="6" xfId="0" applyNumberFormat="1" applyFont="1" applyFill="1" applyBorder="1" applyAlignment="1">
      <alignment horizontal="center" vertical="center" wrapText="1"/>
    </xf>
    <xf numFmtId="49" fontId="10" fillId="0" borderId="1" xfId="0" applyNumberFormat="1" applyFont="1" applyFill="1" applyBorder="1" applyAlignment="1">
      <alignment horizontal="center" vertical="center" wrapText="1"/>
    </xf>
    <xf numFmtId="166" fontId="9" fillId="0" borderId="0" xfId="0" applyNumberFormat="1" applyFont="1" applyFill="1"/>
    <xf numFmtId="165" fontId="12" fillId="0" borderId="0" xfId="1" applyNumberFormat="1" applyFont="1" applyFill="1"/>
    <xf numFmtId="49" fontId="12" fillId="0" borderId="0" xfId="1" applyNumberFormat="1" applyFont="1" applyFill="1" applyAlignment="1">
      <alignment horizontal="center" vertical="center"/>
    </xf>
    <xf numFmtId="165" fontId="12" fillId="0" borderId="0" xfId="1" applyNumberFormat="1" applyFont="1" applyFill="1" applyAlignment="1">
      <alignment horizontal="center" vertical="center"/>
    </xf>
    <xf numFmtId="3" fontId="9" fillId="0" borderId="1" xfId="1" applyNumberFormat="1" applyFont="1" applyFill="1" applyBorder="1" applyAlignment="1">
      <alignment horizontal="center" vertical="center" wrapText="1"/>
    </xf>
    <xf numFmtId="49" fontId="10" fillId="0" borderId="1" xfId="1" applyNumberFormat="1" applyFont="1" applyFill="1" applyBorder="1" applyAlignment="1">
      <alignment horizontal="center" vertical="center" wrapText="1"/>
    </xf>
    <xf numFmtId="49" fontId="10" fillId="0" borderId="3" xfId="1" applyNumberFormat="1" applyFont="1" applyFill="1" applyBorder="1" applyAlignment="1">
      <alignment horizontal="center" vertical="center" wrapText="1"/>
    </xf>
    <xf numFmtId="0" fontId="4" fillId="0" borderId="9" xfId="0" applyFont="1" applyFill="1" applyBorder="1" applyAlignment="1">
      <alignment horizontal="justify" vertical="center" wrapText="1"/>
    </xf>
    <xf numFmtId="0" fontId="4" fillId="0" borderId="10" xfId="0" applyFont="1" applyFill="1" applyBorder="1" applyAlignment="1">
      <alignment horizontal="justify" vertical="center" wrapText="1"/>
    </xf>
    <xf numFmtId="0" fontId="4" fillId="0" borderId="0" xfId="0" applyFont="1" applyFill="1" applyAlignment="1">
      <alignment horizontal="center" vertical="center"/>
    </xf>
    <xf numFmtId="165" fontId="9" fillId="0" borderId="1" xfId="0" applyNumberFormat="1" applyFont="1" applyFill="1" applyBorder="1" applyAlignment="1">
      <alignment horizontal="center" vertical="center" wrapText="1"/>
    </xf>
    <xf numFmtId="0" fontId="4" fillId="0" borderId="1" xfId="0" applyFont="1" applyFill="1" applyBorder="1" applyAlignment="1">
      <alignment horizontal="center" vertical="center"/>
    </xf>
    <xf numFmtId="165" fontId="9" fillId="0" borderId="2" xfId="0" applyNumberFormat="1" applyFont="1" applyFill="1" applyBorder="1" applyAlignment="1">
      <alignment horizontal="center"/>
    </xf>
    <xf numFmtId="165" fontId="9" fillId="0" borderId="11" xfId="0" applyNumberFormat="1" applyFont="1" applyFill="1" applyBorder="1" applyAlignment="1">
      <alignment horizontal="center"/>
    </xf>
    <xf numFmtId="0" fontId="4" fillId="0" borderId="2" xfId="0" applyFont="1" applyFill="1" applyBorder="1" applyAlignment="1">
      <alignment vertical="center" wrapText="1"/>
    </xf>
    <xf numFmtId="0" fontId="4" fillId="0" borderId="12" xfId="0" applyFont="1" applyFill="1" applyBorder="1" applyAlignment="1">
      <alignment vertical="center" wrapText="1"/>
    </xf>
    <xf numFmtId="0" fontId="4" fillId="0" borderId="4" xfId="0" applyFont="1" applyFill="1" applyBorder="1" applyAlignment="1">
      <alignment horizontal="justify" vertical="center" wrapText="1"/>
    </xf>
    <xf numFmtId="0" fontId="4" fillId="0" borderId="0" xfId="0" applyFont="1" applyFill="1" applyAlignment="1">
      <alignment horizontal="justify" vertical="center" wrapText="1"/>
    </xf>
    <xf numFmtId="165" fontId="9" fillId="0" borderId="1" xfId="0" applyNumberFormat="1" applyFont="1" applyFill="1" applyBorder="1" applyAlignment="1">
      <alignment horizontal="center"/>
    </xf>
    <xf numFmtId="0" fontId="4" fillId="0" borderId="3" xfId="0" applyFont="1" applyFill="1" applyBorder="1" applyAlignment="1">
      <alignment horizontal="justify" vertical="center" wrapText="1"/>
    </xf>
    <xf numFmtId="0" fontId="4" fillId="0" borderId="12" xfId="0" applyFont="1" applyFill="1" applyBorder="1" applyAlignment="1">
      <alignment horizontal="justify" vertical="center" wrapText="1"/>
    </xf>
    <xf numFmtId="0" fontId="4" fillId="0" borderId="13" xfId="0" applyFont="1" applyFill="1" applyBorder="1" applyAlignment="1">
      <alignment horizontal="justify" vertical="center" wrapText="1"/>
    </xf>
    <xf numFmtId="0" fontId="4" fillId="0" borderId="6" xfId="0" applyFont="1" applyFill="1" applyBorder="1" applyAlignment="1">
      <alignment horizontal="justify" vertical="center" wrapText="1"/>
    </xf>
    <xf numFmtId="0" fontId="4" fillId="0" borderId="1" xfId="0" applyFont="1" applyFill="1" applyBorder="1" applyAlignment="1">
      <alignment horizontal="justify" vertical="center" wrapText="1"/>
    </xf>
    <xf numFmtId="0" fontId="8" fillId="0" borderId="13" xfId="0" applyFont="1" applyFill="1" applyBorder="1" applyAlignment="1">
      <alignment horizontal="justify" vertical="center" wrapText="1"/>
    </xf>
    <xf numFmtId="0" fontId="8" fillId="0" borderId="14" xfId="0" applyFont="1" applyFill="1" applyBorder="1" applyAlignment="1">
      <alignment horizontal="justify" vertical="center" wrapText="1"/>
    </xf>
    <xf numFmtId="0" fontId="4" fillId="0" borderId="5" xfId="0" applyFont="1" applyFill="1" applyBorder="1" applyAlignment="1">
      <alignment horizontal="justify" vertical="center" wrapText="1"/>
    </xf>
    <xf numFmtId="0" fontId="4" fillId="0" borderId="11" xfId="0" applyFont="1" applyFill="1" applyBorder="1" applyAlignment="1">
      <alignment horizontal="justify" vertical="center" wrapText="1"/>
    </xf>
    <xf numFmtId="165" fontId="9" fillId="0" borderId="2" xfId="0" applyNumberFormat="1" applyFont="1" applyFill="1" applyBorder="1" applyAlignment="1">
      <alignment horizontal="center" vertical="center" wrapText="1"/>
    </xf>
    <xf numFmtId="165" fontId="9" fillId="0" borderId="11" xfId="0" applyNumberFormat="1" applyFont="1" applyFill="1" applyBorder="1" applyAlignment="1">
      <alignment horizontal="center" vertical="center" wrapText="1"/>
    </xf>
    <xf numFmtId="0" fontId="6" fillId="0" borderId="2" xfId="0" applyFont="1" applyFill="1" applyBorder="1" applyAlignment="1">
      <alignment horizontal="left" vertical="center" wrapText="1"/>
    </xf>
    <xf numFmtId="0" fontId="6" fillId="0" borderId="5" xfId="0" applyFont="1" applyFill="1" applyBorder="1" applyAlignment="1">
      <alignment horizontal="left" vertical="center" wrapText="1"/>
    </xf>
    <xf numFmtId="0" fontId="6" fillId="0" borderId="11" xfId="0" applyFont="1" applyFill="1" applyBorder="1" applyAlignment="1">
      <alignment horizontal="left" vertical="center" wrapText="1"/>
    </xf>
    <xf numFmtId="0" fontId="4" fillId="0" borderId="1" xfId="0" applyFont="1" applyFill="1" applyBorder="1" applyAlignment="1">
      <alignment horizontal="center" vertical="center" wrapText="1"/>
    </xf>
    <xf numFmtId="0" fontId="4" fillId="0" borderId="1" xfId="0" applyFont="1" applyFill="1" applyBorder="1" applyAlignment="1">
      <alignment vertical="center" wrapText="1"/>
    </xf>
    <xf numFmtId="0" fontId="6" fillId="0" borderId="1" xfId="0" applyFont="1" applyFill="1" applyBorder="1" applyAlignment="1">
      <alignment horizontal="left" vertical="center" wrapText="1"/>
    </xf>
    <xf numFmtId="0" fontId="4" fillId="0" borderId="2" xfId="0" applyFont="1" applyFill="1" applyBorder="1" applyAlignment="1">
      <alignment horizontal="center" vertical="center" wrapText="1"/>
    </xf>
    <xf numFmtId="0" fontId="4" fillId="0" borderId="0" xfId="0" applyFont="1" applyFill="1" applyAlignment="1">
      <alignment horizontal="left" vertical="top" wrapText="1"/>
    </xf>
    <xf numFmtId="0" fontId="4" fillId="0" borderId="0" xfId="0" applyFont="1" applyFill="1" applyAlignment="1">
      <alignment horizontal="center"/>
    </xf>
    <xf numFmtId="0" fontId="5" fillId="0" borderId="0" xfId="0" applyFont="1" applyFill="1" applyAlignment="1">
      <alignment horizontal="center" vertical="center"/>
    </xf>
    <xf numFmtId="0" fontId="13" fillId="0" borderId="0" xfId="0" applyFont="1" applyFill="1" applyAlignment="1">
      <alignment horizontal="left" wrapText="1"/>
    </xf>
    <xf numFmtId="0" fontId="13" fillId="0" borderId="1" xfId="0" applyFont="1" applyFill="1" applyBorder="1" applyAlignment="1">
      <alignment horizontal="center" vertical="center" wrapText="1"/>
    </xf>
    <xf numFmtId="0" fontId="4" fillId="0" borderId="0" xfId="0" applyFont="1" applyFill="1" applyAlignment="1">
      <alignment horizontal="center" vertical="center" wrapText="1"/>
    </xf>
    <xf numFmtId="0" fontId="4" fillId="0" borderId="2"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0" xfId="0" applyFont="1" applyFill="1" applyAlignment="1">
      <alignment horizontal="left"/>
    </xf>
    <xf numFmtId="0" fontId="4" fillId="0" borderId="0" xfId="0" applyFont="1" applyFill="1" applyAlignment="1">
      <alignment horizontal="justify" vertical="top" wrapText="1"/>
    </xf>
    <xf numFmtId="0" fontId="4" fillId="0" borderId="1" xfId="0" applyFont="1" applyFill="1" applyBorder="1" applyAlignment="1">
      <alignment horizontal="left" vertical="center" wrapText="1"/>
    </xf>
    <xf numFmtId="0" fontId="3" fillId="0" borderId="1" xfId="0" applyFont="1" applyFill="1" applyBorder="1" applyAlignment="1">
      <alignment vertical="center" wrapText="1"/>
    </xf>
    <xf numFmtId="2" fontId="4" fillId="0" borderId="4" xfId="0" applyNumberFormat="1" applyFont="1" applyFill="1" applyBorder="1" applyAlignment="1">
      <alignment horizontal="center" vertical="center" wrapText="1"/>
    </xf>
    <xf numFmtId="2" fontId="4" fillId="0" borderId="0" xfId="0" applyNumberFormat="1" applyFont="1" applyFill="1" applyAlignment="1">
      <alignment horizontal="center" vertical="center" wrapText="1"/>
    </xf>
    <xf numFmtId="2" fontId="4" fillId="0" borderId="0" xfId="0" applyNumberFormat="1" applyFont="1" applyFill="1" applyBorder="1" applyAlignment="1">
      <alignment horizontal="center" vertical="center" wrapText="1"/>
    </xf>
    <xf numFmtId="0" fontId="4" fillId="0" borderId="2" xfId="0" applyFont="1" applyFill="1" applyBorder="1" applyAlignment="1">
      <alignment horizontal="left" vertical="center" wrapText="1"/>
    </xf>
    <xf numFmtId="0" fontId="4" fillId="0" borderId="11" xfId="0" applyFont="1" applyFill="1" applyBorder="1" applyAlignment="1">
      <alignment horizontal="left" vertical="center" wrapText="1"/>
    </xf>
    <xf numFmtId="0" fontId="4" fillId="0" borderId="0" xfId="0" applyFont="1" applyFill="1" applyAlignment="1">
      <alignment horizontal="left" vertical="justify" wrapText="1"/>
    </xf>
    <xf numFmtId="0" fontId="4" fillId="0" borderId="0" xfId="0" applyFont="1" applyFill="1" applyAlignment="1">
      <alignment horizontal="left" vertical="justify"/>
    </xf>
    <xf numFmtId="0" fontId="3" fillId="0" borderId="1" xfId="0" applyFont="1" applyFill="1" applyBorder="1" applyAlignment="1">
      <alignment horizontal="center" vertical="center" wrapText="1"/>
    </xf>
    <xf numFmtId="0" fontId="3" fillId="0" borderId="1" xfId="0" applyFont="1" applyFill="1" applyBorder="1" applyAlignment="1">
      <alignment horizontal="center"/>
    </xf>
    <xf numFmtId="0" fontId="4" fillId="0" borderId="0" xfId="0" applyFont="1" applyFill="1" applyAlignment="1">
      <alignment horizontal="left" vertical="center" wrapText="1"/>
    </xf>
    <xf numFmtId="0" fontId="4" fillId="0" borderId="18" xfId="0" applyFont="1" applyFill="1" applyBorder="1" applyAlignment="1">
      <alignment horizontal="left" vertical="top" wrapText="1"/>
    </xf>
    <xf numFmtId="0" fontId="4" fillId="0" borderId="0" xfId="0" applyFont="1" applyFill="1" applyBorder="1" applyAlignment="1">
      <alignment horizontal="left" vertical="top" wrapText="1"/>
    </xf>
    <xf numFmtId="0" fontId="4" fillId="0" borderId="0" xfId="0" applyFont="1" applyFill="1" applyAlignment="1">
      <alignment horizontal="justify" vertical="justify" wrapText="1"/>
    </xf>
    <xf numFmtId="0" fontId="4" fillId="0" borderId="3" xfId="0" applyFont="1" applyFill="1" applyBorder="1" applyAlignment="1">
      <alignment horizontal="center" vertical="center"/>
    </xf>
    <xf numFmtId="0" fontId="4" fillId="0" borderId="6" xfId="0" applyFont="1" applyFill="1" applyBorder="1" applyAlignment="1">
      <alignment horizontal="center" vertical="center"/>
    </xf>
    <xf numFmtId="0" fontId="4" fillId="0" borderId="5"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9" fillId="0" borderId="0" xfId="0" applyFont="1" applyFill="1" applyAlignment="1">
      <alignment horizontal="left" vertical="top" wrapText="1"/>
    </xf>
    <xf numFmtId="0" fontId="4" fillId="0" borderId="3" xfId="0" applyFont="1" applyFill="1" applyBorder="1" applyAlignment="1">
      <alignment vertical="center"/>
    </xf>
    <xf numFmtId="0" fontId="4" fillId="0" borderId="15" xfId="0" applyFont="1" applyFill="1" applyBorder="1" applyAlignment="1">
      <alignment vertical="center"/>
    </xf>
    <xf numFmtId="0" fontId="4" fillId="0" borderId="12"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12"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4" fillId="0" borderId="14" xfId="0" applyFont="1" applyFill="1" applyBorder="1" applyAlignment="1">
      <alignment horizontal="left" vertical="center" wrapText="1"/>
    </xf>
    <xf numFmtId="165" fontId="9" fillId="0" borderId="2" xfId="0" applyNumberFormat="1" applyFont="1" applyFill="1" applyBorder="1" applyAlignment="1">
      <alignment horizontal="center" vertical="center"/>
    </xf>
    <xf numFmtId="165" fontId="9" fillId="0" borderId="11" xfId="0" applyNumberFormat="1" applyFont="1" applyFill="1" applyBorder="1" applyAlignment="1">
      <alignment horizontal="center" vertical="center"/>
    </xf>
    <xf numFmtId="165" fontId="9" fillId="0" borderId="5" xfId="0" applyNumberFormat="1" applyFont="1" applyFill="1" applyBorder="1" applyAlignment="1">
      <alignment horizontal="center" vertical="center"/>
    </xf>
    <xf numFmtId="0" fontId="4" fillId="0" borderId="14"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13" fillId="0" borderId="12" xfId="0" applyFont="1" applyFill="1" applyBorder="1" applyAlignment="1">
      <alignment horizontal="center" vertical="center" wrapText="1"/>
    </xf>
    <xf numFmtId="0" fontId="13" fillId="0" borderId="13" xfId="0" applyFont="1" applyFill="1" applyBorder="1" applyAlignment="1">
      <alignment horizontal="center" vertical="center" wrapText="1"/>
    </xf>
    <xf numFmtId="0" fontId="13" fillId="0" borderId="14"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13" fillId="0" borderId="9" xfId="0" applyFont="1" applyFill="1" applyBorder="1" applyAlignment="1">
      <alignment horizontal="center" vertical="center" wrapText="1"/>
    </xf>
    <xf numFmtId="0" fontId="13" fillId="0" borderId="10" xfId="0" applyFont="1" applyFill="1" applyBorder="1" applyAlignment="1">
      <alignment horizontal="center" vertical="center" wrapText="1"/>
    </xf>
    <xf numFmtId="0" fontId="9" fillId="0" borderId="2" xfId="0" applyFont="1" applyFill="1" applyBorder="1" applyAlignment="1">
      <alignment horizontal="center" vertical="center"/>
    </xf>
    <xf numFmtId="0" fontId="9" fillId="0" borderId="5" xfId="0" applyFont="1" applyFill="1" applyBorder="1" applyAlignment="1">
      <alignment horizontal="center" vertical="center"/>
    </xf>
    <xf numFmtId="0" fontId="9" fillId="0" borderId="11" xfId="0" applyFont="1" applyFill="1" applyBorder="1" applyAlignment="1">
      <alignment horizontal="center" vertical="center"/>
    </xf>
    <xf numFmtId="49" fontId="4" fillId="0" borderId="2" xfId="0" applyNumberFormat="1" applyFont="1" applyFill="1" applyBorder="1" applyAlignment="1">
      <alignment horizontal="center" vertical="center" wrapText="1"/>
    </xf>
    <xf numFmtId="0" fontId="4" fillId="0" borderId="11" xfId="0" applyNumberFormat="1" applyFont="1" applyFill="1" applyBorder="1" applyAlignment="1">
      <alignment horizontal="center" vertical="center" wrapText="1"/>
    </xf>
    <xf numFmtId="3" fontId="4" fillId="0" borderId="2" xfId="0" applyNumberFormat="1" applyFont="1" applyFill="1" applyBorder="1" applyAlignment="1">
      <alignment horizontal="center" vertical="center" wrapText="1"/>
    </xf>
    <xf numFmtId="3" fontId="4" fillId="0" borderId="11" xfId="0" applyNumberFormat="1" applyFont="1" applyFill="1" applyBorder="1" applyAlignment="1">
      <alignment horizontal="center" vertical="center" wrapText="1"/>
    </xf>
    <xf numFmtId="0" fontId="13" fillId="0" borderId="2" xfId="0" applyFont="1" applyFill="1" applyBorder="1" applyAlignment="1">
      <alignment horizontal="center" vertical="center" wrapText="1"/>
    </xf>
    <xf numFmtId="0" fontId="13" fillId="0" borderId="11" xfId="0" applyFont="1" applyFill="1" applyBorder="1" applyAlignment="1">
      <alignment horizontal="center" vertical="center" wrapText="1"/>
    </xf>
    <xf numFmtId="3" fontId="4" fillId="0" borderId="2" xfId="0" applyNumberFormat="1" applyFont="1" applyFill="1" applyBorder="1" applyAlignment="1">
      <alignment horizontal="left" vertical="center" wrapText="1"/>
    </xf>
    <xf numFmtId="3" fontId="4" fillId="0" borderId="11" xfId="0" applyNumberFormat="1" applyFont="1" applyFill="1" applyBorder="1" applyAlignment="1">
      <alignment horizontal="left" vertical="center" wrapText="1"/>
    </xf>
    <xf numFmtId="0" fontId="16" fillId="0" borderId="2" xfId="0" applyFont="1" applyFill="1" applyBorder="1" applyAlignment="1">
      <alignment horizontal="center" vertical="center" textRotation="90" wrapText="1"/>
    </xf>
    <xf numFmtId="0" fontId="16" fillId="0" borderId="11" xfId="0" applyFont="1" applyFill="1" applyBorder="1" applyAlignment="1">
      <alignment horizontal="center" vertical="center" textRotation="90" wrapText="1"/>
    </xf>
    <xf numFmtId="0" fontId="15" fillId="0" borderId="1" xfId="0" applyFont="1" applyFill="1" applyBorder="1" applyAlignment="1">
      <alignment horizontal="center" vertical="center" textRotation="90" wrapText="1"/>
    </xf>
    <xf numFmtId="0" fontId="9" fillId="0" borderId="0" xfId="0" applyFont="1" applyFill="1" applyAlignment="1">
      <alignment horizontal="center" vertical="center" wrapText="1"/>
    </xf>
    <xf numFmtId="0" fontId="9" fillId="0" borderId="0" xfId="0" applyFont="1" applyFill="1" applyAlignment="1">
      <alignment horizontal="left" vertical="center" wrapText="1"/>
    </xf>
    <xf numFmtId="49" fontId="9" fillId="0" borderId="0" xfId="0" applyNumberFormat="1" applyFont="1" applyFill="1" applyAlignment="1">
      <alignment horizontal="center" wrapText="1"/>
    </xf>
    <xf numFmtId="0" fontId="3" fillId="0" borderId="0" xfId="0" applyFont="1" applyFill="1" applyAlignment="1">
      <alignment wrapText="1"/>
    </xf>
    <xf numFmtId="49" fontId="9" fillId="0" borderId="0" xfId="0" applyNumberFormat="1" applyFont="1" applyFill="1" applyAlignment="1">
      <alignment horizontal="center"/>
    </xf>
    <xf numFmtId="49" fontId="9" fillId="0" borderId="1" xfId="0" applyNumberFormat="1" applyFont="1" applyFill="1" applyBorder="1" applyAlignment="1">
      <alignment horizontal="center" vertical="center" wrapText="1"/>
    </xf>
    <xf numFmtId="0" fontId="9" fillId="0" borderId="1"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9" fillId="0" borderId="15" xfId="0" applyFont="1" applyFill="1" applyBorder="1" applyAlignment="1">
      <alignment horizontal="center" vertical="center" wrapText="1"/>
    </xf>
    <xf numFmtId="0" fontId="9" fillId="0" borderId="6" xfId="0" applyFont="1" applyFill="1" applyBorder="1" applyAlignment="1">
      <alignment horizontal="center" vertical="center" wrapText="1"/>
    </xf>
    <xf numFmtId="49" fontId="9" fillId="0" borderId="3" xfId="0" applyNumberFormat="1" applyFont="1" applyFill="1" applyBorder="1" applyAlignment="1">
      <alignment horizontal="center" vertical="center" wrapText="1"/>
    </xf>
    <xf numFmtId="49" fontId="9" fillId="0" borderId="15" xfId="0" applyNumberFormat="1" applyFont="1" applyFill="1" applyBorder="1" applyAlignment="1">
      <alignment horizontal="center" vertical="center" wrapText="1"/>
    </xf>
    <xf numFmtId="49" fontId="9" fillId="0" borderId="6" xfId="0" applyNumberFormat="1" applyFont="1" applyFill="1" applyBorder="1" applyAlignment="1">
      <alignment horizontal="center" vertical="center" wrapText="1"/>
    </xf>
    <xf numFmtId="0" fontId="14" fillId="0" borderId="0" xfId="0" applyFont="1" applyFill="1" applyAlignment="1">
      <alignment horizontal="left" wrapText="1"/>
    </xf>
    <xf numFmtId="0" fontId="9" fillId="0" borderId="3" xfId="0" applyFont="1" applyFill="1" applyBorder="1" applyAlignment="1">
      <alignment horizontal="left" vertical="center" wrapText="1"/>
    </xf>
    <xf numFmtId="0" fontId="9" fillId="0" borderId="15" xfId="0" applyFont="1" applyFill="1" applyBorder="1" applyAlignment="1">
      <alignment horizontal="left" vertical="center" wrapText="1"/>
    </xf>
    <xf numFmtId="49" fontId="9" fillId="0" borderId="3" xfId="1" applyNumberFormat="1" applyFont="1" applyFill="1" applyBorder="1" applyAlignment="1">
      <alignment horizontal="center" vertical="center" wrapText="1"/>
    </xf>
    <xf numFmtId="49" fontId="9" fillId="0" borderId="15" xfId="1" applyNumberFormat="1" applyFont="1" applyFill="1" applyBorder="1" applyAlignment="1">
      <alignment horizontal="center" vertical="center" wrapText="1"/>
    </xf>
    <xf numFmtId="0" fontId="9" fillId="0" borderId="3" xfId="1" applyNumberFormat="1" applyFont="1" applyFill="1" applyBorder="1" applyAlignment="1">
      <alignment horizontal="center" vertical="center" wrapText="1"/>
    </xf>
    <xf numFmtId="0" fontId="9" fillId="0" borderId="15" xfId="1" applyNumberFormat="1" applyFont="1" applyFill="1" applyBorder="1" applyAlignment="1">
      <alignment horizontal="center" vertical="center" wrapText="1"/>
    </xf>
    <xf numFmtId="0" fontId="9" fillId="0" borderId="3" xfId="3" applyNumberFormat="1" applyFont="1" applyFill="1" applyBorder="1" applyAlignment="1">
      <alignment horizontal="center" vertical="center" wrapText="1"/>
    </xf>
    <xf numFmtId="0" fontId="9" fillId="0" borderId="15" xfId="3" applyNumberFormat="1" applyFont="1" applyFill="1" applyBorder="1" applyAlignment="1">
      <alignment horizontal="center" vertical="center" wrapText="1"/>
    </xf>
    <xf numFmtId="0" fontId="9" fillId="0" borderId="6" xfId="3" applyNumberFormat="1" applyFont="1" applyFill="1" applyBorder="1" applyAlignment="1">
      <alignment horizontal="center" vertical="center" wrapText="1"/>
    </xf>
    <xf numFmtId="0" fontId="9" fillId="0" borderId="12" xfId="1" applyFont="1" applyFill="1" applyBorder="1" applyAlignment="1">
      <alignment horizontal="center" vertical="center" wrapText="1"/>
    </xf>
    <xf numFmtId="0" fontId="9" fillId="0" borderId="14" xfId="1" applyFont="1" applyFill="1" applyBorder="1" applyAlignment="1">
      <alignment horizontal="center" vertical="center" wrapText="1"/>
    </xf>
    <xf numFmtId="0" fontId="9" fillId="0" borderId="4" xfId="1" applyFont="1" applyFill="1" applyBorder="1" applyAlignment="1">
      <alignment horizontal="center" vertical="center" wrapText="1"/>
    </xf>
    <xf numFmtId="0" fontId="9" fillId="0" borderId="7" xfId="1" applyFont="1" applyFill="1" applyBorder="1" applyAlignment="1">
      <alignment horizontal="center" vertical="center" wrapText="1"/>
    </xf>
    <xf numFmtId="0" fontId="9" fillId="0" borderId="15" xfId="1" applyFont="1" applyFill="1" applyBorder="1" applyAlignment="1">
      <alignment horizontal="center" vertical="center" wrapText="1"/>
    </xf>
    <xf numFmtId="0" fontId="9" fillId="0" borderId="3" xfId="3" applyFont="1" applyFill="1" applyBorder="1" applyAlignment="1">
      <alignment horizontal="center" vertical="center" wrapText="1"/>
    </xf>
    <xf numFmtId="0" fontId="9" fillId="0" borderId="15" xfId="3" applyFont="1" applyFill="1" applyBorder="1" applyAlignment="1">
      <alignment horizontal="center" vertical="center" wrapText="1"/>
    </xf>
    <xf numFmtId="0" fontId="9" fillId="0" borderId="6" xfId="3" applyFont="1" applyFill="1" applyBorder="1" applyAlignment="1">
      <alignment horizontal="center" vertical="center" wrapText="1"/>
    </xf>
    <xf numFmtId="0" fontId="9" fillId="0" borderId="3" xfId="1" applyFont="1" applyFill="1" applyBorder="1" applyAlignment="1">
      <alignment horizontal="center" vertical="center" wrapText="1"/>
    </xf>
    <xf numFmtId="49" fontId="34" fillId="0" borderId="1" xfId="1" applyNumberFormat="1" applyFont="1" applyFill="1" applyBorder="1" applyAlignment="1">
      <alignment horizontal="center" vertical="center" wrapText="1"/>
    </xf>
    <xf numFmtId="0" fontId="9" fillId="0" borderId="1" xfId="1" applyFont="1" applyFill="1" applyBorder="1" applyAlignment="1">
      <alignment horizontal="center" vertical="center" wrapText="1"/>
    </xf>
    <xf numFmtId="0" fontId="9" fillId="0" borderId="1" xfId="3" applyFont="1" applyFill="1" applyBorder="1" applyAlignment="1">
      <alignment horizontal="center" vertical="center" wrapText="1"/>
    </xf>
    <xf numFmtId="49" fontId="16" fillId="0" borderId="3" xfId="2" applyNumberFormat="1" applyFont="1" applyFill="1" applyBorder="1" applyAlignment="1" applyProtection="1">
      <alignment horizontal="center" vertical="center" wrapText="1"/>
      <protection locked="0"/>
    </xf>
    <xf numFmtId="49" fontId="16" fillId="0" borderId="15" xfId="2" applyNumberFormat="1" applyFont="1" applyFill="1" applyBorder="1" applyAlignment="1" applyProtection="1">
      <alignment horizontal="center" vertical="center" wrapText="1"/>
      <protection locked="0"/>
    </xf>
    <xf numFmtId="49" fontId="9" fillId="0" borderId="1" xfId="1" applyNumberFormat="1" applyFont="1" applyFill="1" applyBorder="1" applyAlignment="1">
      <alignment horizontal="center" vertical="center" wrapText="1"/>
    </xf>
    <xf numFmtId="0" fontId="9" fillId="0" borderId="8" xfId="1" applyFont="1" applyFill="1" applyBorder="1" applyAlignment="1">
      <alignment horizontal="left" vertical="center" wrapText="1"/>
    </xf>
    <xf numFmtId="0" fontId="9" fillId="0" borderId="9" xfId="1" applyFont="1" applyFill="1" applyBorder="1" applyAlignment="1">
      <alignment horizontal="left" vertical="center" wrapText="1"/>
    </xf>
    <xf numFmtId="0" fontId="9" fillId="0" borderId="10" xfId="1" applyFont="1" applyFill="1" applyBorder="1" applyAlignment="1">
      <alignment horizontal="left" vertical="center" wrapText="1"/>
    </xf>
    <xf numFmtId="0" fontId="9" fillId="0" borderId="6" xfId="1" applyFont="1" applyFill="1" applyBorder="1" applyAlignment="1">
      <alignment horizontal="center" vertical="center" wrapText="1"/>
    </xf>
    <xf numFmtId="49" fontId="16" fillId="0" borderId="1" xfId="2" applyNumberFormat="1" applyFont="1" applyFill="1" applyBorder="1" applyAlignment="1" applyProtection="1">
      <alignment horizontal="center" vertical="center" wrapText="1"/>
      <protection locked="0"/>
    </xf>
    <xf numFmtId="0" fontId="16" fillId="0" borderId="3" xfId="3" applyNumberFormat="1" applyFont="1" applyFill="1" applyBorder="1" applyAlignment="1">
      <alignment horizontal="center" vertical="center" wrapText="1"/>
    </xf>
    <xf numFmtId="0" fontId="16" fillId="0" borderId="15" xfId="3" applyNumberFormat="1" applyFont="1" applyFill="1" applyBorder="1" applyAlignment="1">
      <alignment horizontal="center" vertical="center" wrapText="1"/>
    </xf>
    <xf numFmtId="0" fontId="9" fillId="0" borderId="2" xfId="1" applyFont="1" applyFill="1" applyBorder="1" applyAlignment="1">
      <alignment horizontal="left" vertical="center" wrapText="1"/>
    </xf>
    <xf numFmtId="0" fontId="9" fillId="0" borderId="5" xfId="1" applyFont="1" applyFill="1" applyBorder="1" applyAlignment="1">
      <alignment horizontal="left" vertical="center" wrapText="1"/>
    </xf>
    <xf numFmtId="0" fontId="9" fillId="0" borderId="11" xfId="1" applyFont="1" applyFill="1" applyBorder="1" applyAlignment="1">
      <alignment horizontal="left" vertical="center" wrapText="1"/>
    </xf>
    <xf numFmtId="0" fontId="13" fillId="0" borderId="0" xfId="0" applyFont="1" applyFill="1" applyAlignment="1">
      <alignment horizontal="center" vertical="center"/>
    </xf>
    <xf numFmtId="0" fontId="9" fillId="0" borderId="15" xfId="0" applyFont="1" applyFill="1" applyBorder="1" applyAlignment="1">
      <alignment horizontal="center" vertical="center"/>
    </xf>
    <xf numFmtId="0" fontId="9" fillId="0" borderId="6" xfId="0" applyFont="1" applyFill="1" applyBorder="1" applyAlignment="1">
      <alignment horizontal="center" vertical="center"/>
    </xf>
    <xf numFmtId="0" fontId="9" fillId="0" borderId="12" xfId="0" applyFont="1" applyFill="1" applyBorder="1" applyAlignment="1">
      <alignment horizontal="center" vertical="center" wrapText="1"/>
    </xf>
    <xf numFmtId="0" fontId="9" fillId="0" borderId="14" xfId="0" applyFont="1" applyFill="1" applyBorder="1" applyAlignment="1">
      <alignment horizontal="center" vertical="center" wrapText="1"/>
    </xf>
    <xf numFmtId="0" fontId="9" fillId="0" borderId="4" xfId="0" applyFont="1" applyFill="1" applyBorder="1" applyAlignment="1">
      <alignment horizontal="center" vertical="center" wrapText="1"/>
    </xf>
    <xf numFmtId="0" fontId="9" fillId="0" borderId="7" xfId="0" applyFont="1" applyFill="1" applyBorder="1" applyAlignment="1">
      <alignment horizontal="center" vertical="center" wrapText="1"/>
    </xf>
    <xf numFmtId="0" fontId="9" fillId="0" borderId="8" xfId="0" applyFont="1" applyFill="1" applyBorder="1" applyAlignment="1">
      <alignment horizontal="center" vertical="center" wrapText="1"/>
    </xf>
    <xf numFmtId="0" fontId="9" fillId="0" borderId="10" xfId="0" applyFont="1" applyFill="1" applyBorder="1" applyAlignment="1">
      <alignment horizontal="center" vertical="center" wrapText="1"/>
    </xf>
    <xf numFmtId="0" fontId="13" fillId="0" borderId="2" xfId="0" applyFont="1" applyFill="1" applyBorder="1" applyAlignment="1">
      <alignment horizontal="left" vertical="center" wrapText="1"/>
    </xf>
    <xf numFmtId="0" fontId="13" fillId="0" borderId="5" xfId="0" applyFont="1" applyFill="1" applyBorder="1" applyAlignment="1">
      <alignment horizontal="left" vertical="center" wrapText="1"/>
    </xf>
    <xf numFmtId="0" fontId="13" fillId="0" borderId="11" xfId="0" applyFont="1" applyFill="1" applyBorder="1" applyAlignment="1">
      <alignment horizontal="left" vertical="center" wrapText="1"/>
    </xf>
    <xf numFmtId="0" fontId="10" fillId="0" borderId="1" xfId="0" applyFont="1" applyFill="1" applyBorder="1" applyAlignment="1">
      <alignment horizontal="center" vertical="center" wrapText="1"/>
    </xf>
    <xf numFmtId="3" fontId="4" fillId="0" borderId="5" xfId="0" applyNumberFormat="1" applyFont="1" applyFill="1" applyBorder="1" applyAlignment="1">
      <alignment horizontal="center" vertical="center" wrapText="1"/>
    </xf>
    <xf numFmtId="165" fontId="4" fillId="0" borderId="1" xfId="0" applyNumberFormat="1" applyFont="1" applyFill="1" applyBorder="1" applyAlignment="1">
      <alignment horizontal="center" vertical="center"/>
    </xf>
    <xf numFmtId="1" fontId="4" fillId="0" borderId="2" xfId="0" applyNumberFormat="1" applyFont="1" applyFill="1" applyBorder="1" applyAlignment="1">
      <alignment horizontal="center" vertical="center" wrapText="1"/>
    </xf>
    <xf numFmtId="1" fontId="4" fillId="0" borderId="11" xfId="0" applyNumberFormat="1" applyFont="1" applyFill="1" applyBorder="1" applyAlignment="1">
      <alignment horizontal="center" vertical="center" wrapText="1"/>
    </xf>
    <xf numFmtId="0" fontId="5" fillId="0" borderId="0" xfId="0" applyFont="1" applyFill="1" applyAlignment="1">
      <alignment horizontal="center" vertical="center" wrapText="1"/>
    </xf>
    <xf numFmtId="0" fontId="4" fillId="0" borderId="13" xfId="0" applyFont="1" applyFill="1" applyBorder="1" applyAlignment="1">
      <alignment vertical="center" wrapText="1"/>
    </xf>
    <xf numFmtId="0" fontId="4" fillId="0" borderId="14" xfId="0" applyFont="1" applyFill="1" applyBorder="1" applyAlignment="1">
      <alignment vertical="center" wrapText="1"/>
    </xf>
    <xf numFmtId="0" fontId="4" fillId="0" borderId="4" xfId="0" applyFont="1" applyFill="1" applyBorder="1" applyAlignment="1">
      <alignment vertical="center" wrapText="1"/>
    </xf>
    <xf numFmtId="0" fontId="4" fillId="0" borderId="0" xfId="0" applyFont="1" applyFill="1" applyBorder="1" applyAlignment="1">
      <alignment vertical="center" wrapText="1"/>
    </xf>
    <xf numFmtId="0" fontId="4" fillId="0" borderId="7" xfId="0" applyFont="1" applyFill="1" applyBorder="1" applyAlignment="1">
      <alignment vertical="center" wrapText="1"/>
    </xf>
    <xf numFmtId="0" fontId="4" fillId="0" borderId="8" xfId="0" applyFont="1" applyFill="1" applyBorder="1" applyAlignment="1">
      <alignment vertical="center" wrapText="1"/>
    </xf>
    <xf numFmtId="0" fontId="4" fillId="0" borderId="9" xfId="0" applyFont="1" applyFill="1" applyBorder="1" applyAlignment="1">
      <alignment vertical="center" wrapText="1"/>
    </xf>
    <xf numFmtId="0" fontId="4" fillId="0" borderId="10" xfId="0" applyFont="1" applyFill="1" applyBorder="1" applyAlignment="1">
      <alignment vertical="center" wrapText="1"/>
    </xf>
    <xf numFmtId="0" fontId="9" fillId="0" borderId="1" xfId="0" applyFont="1" applyFill="1" applyBorder="1" applyAlignment="1">
      <alignment horizontal="center" vertical="center" textRotation="90" wrapText="1"/>
    </xf>
    <xf numFmtId="0" fontId="13" fillId="0" borderId="1" xfId="0" applyFont="1" applyFill="1" applyBorder="1" applyAlignment="1">
      <alignment horizontal="center" vertical="center" textRotation="90" wrapText="1"/>
    </xf>
    <xf numFmtId="166" fontId="4" fillId="0" borderId="2" xfId="0" applyNumberFormat="1" applyFont="1" applyFill="1" applyBorder="1" applyAlignment="1">
      <alignment horizontal="center" vertical="center" wrapText="1"/>
    </xf>
    <xf numFmtId="166" fontId="4" fillId="0" borderId="11" xfId="0" applyNumberFormat="1" applyFont="1" applyFill="1" applyBorder="1" applyAlignment="1">
      <alignment horizontal="center" vertical="center" wrapText="1"/>
    </xf>
    <xf numFmtId="165" fontId="4" fillId="0" borderId="2" xfId="0" applyNumberFormat="1" applyFont="1" applyFill="1" applyBorder="1" applyAlignment="1">
      <alignment horizontal="center" vertical="center" wrapText="1"/>
    </xf>
    <xf numFmtId="165" fontId="4" fillId="0" borderId="11" xfId="0" applyNumberFormat="1" applyFont="1" applyFill="1" applyBorder="1" applyAlignment="1">
      <alignment horizontal="center" vertical="center" wrapText="1"/>
    </xf>
    <xf numFmtId="0" fontId="16" fillId="0" borderId="0" xfId="0" applyFont="1" applyFill="1" applyAlignment="1">
      <alignment horizontal="center" vertical="center" wrapText="1"/>
    </xf>
    <xf numFmtId="165" fontId="16" fillId="0" borderId="0" xfId="0" applyNumberFormat="1" applyFont="1" applyFill="1" applyAlignment="1">
      <alignment horizontal="center" vertical="center"/>
    </xf>
    <xf numFmtId="1" fontId="4" fillId="0" borderId="12" xfId="0" applyNumberFormat="1" applyFont="1" applyFill="1" applyBorder="1" applyAlignment="1">
      <alignment horizontal="center" vertical="center" wrapText="1"/>
    </xf>
    <xf numFmtId="1" fontId="4" fillId="0" borderId="13" xfId="0" applyNumberFormat="1" applyFont="1" applyFill="1" applyBorder="1" applyAlignment="1">
      <alignment horizontal="center" vertical="center" wrapText="1"/>
    </xf>
    <xf numFmtId="1" fontId="4" fillId="0" borderId="14" xfId="0" applyNumberFormat="1" applyFont="1" applyFill="1" applyBorder="1" applyAlignment="1">
      <alignment horizontal="center" vertical="center" wrapText="1"/>
    </xf>
    <xf numFmtId="1" fontId="4" fillId="0" borderId="8" xfId="0" applyNumberFormat="1" applyFont="1" applyFill="1" applyBorder="1" applyAlignment="1">
      <alignment horizontal="center" vertical="center" wrapText="1"/>
    </xf>
    <xf numFmtId="1" fontId="4" fillId="0" borderId="9" xfId="0" applyNumberFormat="1" applyFont="1" applyFill="1" applyBorder="1" applyAlignment="1">
      <alignment horizontal="center" vertical="center" wrapText="1"/>
    </xf>
    <xf numFmtId="1" fontId="4" fillId="0" borderId="10" xfId="0" applyNumberFormat="1"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0" xfId="0" applyFont="1" applyFill="1" applyAlignment="1">
      <alignment horizontal="left" wrapText="1"/>
    </xf>
    <xf numFmtId="0" fontId="4" fillId="0" borderId="22" xfId="0" applyFont="1" applyFill="1" applyBorder="1" applyAlignment="1">
      <alignment horizontal="left" vertical="top" wrapText="1"/>
    </xf>
    <xf numFmtId="0" fontId="4" fillId="0" borderId="25" xfId="0" applyFont="1" applyFill="1" applyBorder="1" applyAlignment="1">
      <alignment horizontal="left" vertical="top" wrapText="1"/>
    </xf>
    <xf numFmtId="0" fontId="4" fillId="0" borderId="20" xfId="0" applyFont="1" applyFill="1" applyBorder="1" applyAlignment="1">
      <alignment horizontal="left" vertical="top" wrapText="1"/>
    </xf>
    <xf numFmtId="0" fontId="4" fillId="0" borderId="26" xfId="0" applyFont="1" applyFill="1" applyBorder="1" applyAlignment="1">
      <alignment horizontal="left" vertical="top" wrapText="1"/>
    </xf>
    <xf numFmtId="0" fontId="4" fillId="0" borderId="5" xfId="0" applyFont="1" applyFill="1" applyBorder="1" applyAlignment="1">
      <alignment vertical="center" wrapText="1"/>
    </xf>
    <xf numFmtId="0" fontId="4" fillId="0" borderId="11" xfId="0" applyFont="1" applyFill="1" applyBorder="1" applyAlignment="1">
      <alignment vertical="center" wrapText="1"/>
    </xf>
    <xf numFmtId="0" fontId="4" fillId="0" borderId="5" xfId="0" applyFont="1" applyFill="1" applyBorder="1" applyAlignment="1">
      <alignment horizontal="left" vertical="center" wrapText="1"/>
    </xf>
    <xf numFmtId="0" fontId="3" fillId="0" borderId="5" xfId="0" applyFont="1" applyFill="1" applyBorder="1" applyAlignment="1">
      <alignment vertical="center" wrapText="1"/>
    </xf>
    <xf numFmtId="0" fontId="3" fillId="0" borderId="11" xfId="0" applyFont="1" applyFill="1" applyBorder="1" applyAlignment="1">
      <alignment vertical="center" wrapText="1"/>
    </xf>
    <xf numFmtId="0" fontId="4" fillId="0" borderId="23" xfId="0" applyFont="1" applyFill="1" applyBorder="1" applyAlignment="1">
      <alignment horizontal="center" vertical="center"/>
    </xf>
    <xf numFmtId="0" fontId="4" fillId="0" borderId="20" xfId="0" applyFont="1" applyFill="1" applyBorder="1" applyAlignment="1">
      <alignment horizontal="center" vertical="center"/>
    </xf>
    <xf numFmtId="0" fontId="3" fillId="0" borderId="1" xfId="0" applyFont="1" applyFill="1" applyBorder="1"/>
    <xf numFmtId="0" fontId="3" fillId="0" borderId="2" xfId="0" applyFont="1" applyFill="1" applyBorder="1"/>
    <xf numFmtId="0" fontId="4" fillId="0" borderId="18"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18" xfId="0" applyFont="1" applyFill="1" applyBorder="1" applyAlignment="1">
      <alignment horizontal="left" vertical="distributed" wrapText="1"/>
    </xf>
    <xf numFmtId="0" fontId="4" fillId="0" borderId="0" xfId="0" applyFont="1" applyFill="1" applyBorder="1" applyAlignment="1">
      <alignment horizontal="left" vertical="distributed" wrapText="1"/>
    </xf>
    <xf numFmtId="0" fontId="4" fillId="0" borderId="21" xfId="0" applyFont="1" applyFill="1" applyBorder="1" applyAlignment="1">
      <alignment horizontal="left" vertical="distributed" wrapText="1"/>
    </xf>
    <xf numFmtId="0" fontId="4" fillId="0" borderId="22" xfId="0" applyFont="1" applyFill="1" applyBorder="1" applyAlignment="1">
      <alignment horizontal="left" vertical="distributed" wrapText="1"/>
    </xf>
    <xf numFmtId="0" fontId="4" fillId="0" borderId="20" xfId="0" applyFont="1" applyFill="1" applyBorder="1" applyAlignment="1">
      <alignment horizontal="left" vertical="justify" wrapText="1"/>
    </xf>
    <xf numFmtId="0" fontId="9" fillId="0" borderId="0" xfId="0" applyFont="1" applyFill="1" applyAlignment="1">
      <alignment horizontal="left"/>
    </xf>
    <xf numFmtId="0" fontId="9" fillId="0" borderId="0" xfId="0" applyFont="1" applyFill="1" applyAlignment="1">
      <alignment vertical="top" wrapText="1"/>
    </xf>
    <xf numFmtId="0" fontId="3" fillId="0" borderId="0" xfId="0" applyFont="1" applyFill="1" applyAlignment="1">
      <alignment vertical="top" wrapText="1"/>
    </xf>
    <xf numFmtId="0" fontId="9" fillId="0" borderId="1" xfId="0" applyFont="1" applyFill="1" applyBorder="1" applyAlignment="1">
      <alignment horizontal="left" vertical="center" wrapText="1"/>
    </xf>
    <xf numFmtId="0" fontId="3" fillId="0" borderId="15"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15" xfId="0" applyFont="1" applyFill="1" applyBorder="1" applyAlignment="1">
      <alignment horizontal="left" vertical="center" wrapText="1"/>
    </xf>
    <xf numFmtId="0" fontId="3" fillId="0" borderId="6" xfId="0" applyFont="1" applyFill="1" applyBorder="1" applyAlignment="1">
      <alignment horizontal="left" vertical="center" wrapText="1"/>
    </xf>
    <xf numFmtId="0" fontId="9" fillId="0" borderId="6" xfId="0" applyFont="1" applyFill="1" applyBorder="1" applyAlignment="1">
      <alignment horizontal="left" vertical="center" wrapText="1"/>
    </xf>
    <xf numFmtId="0" fontId="9" fillId="0" borderId="4" xfId="0" applyFont="1" applyFill="1" applyBorder="1" applyAlignment="1">
      <alignment horizontal="left" vertical="center" wrapText="1"/>
    </xf>
    <xf numFmtId="0" fontId="9" fillId="0" borderId="0" xfId="0" applyFont="1" applyFill="1" applyBorder="1" applyAlignment="1">
      <alignment horizontal="left" vertical="center" wrapText="1"/>
    </xf>
    <xf numFmtId="0" fontId="9" fillId="0" borderId="2" xfId="0" applyFont="1" applyFill="1" applyBorder="1" applyAlignment="1">
      <alignment horizontal="left" vertical="center" wrapText="1"/>
    </xf>
    <xf numFmtId="0" fontId="9" fillId="0" borderId="5" xfId="0" applyFont="1" applyFill="1" applyBorder="1" applyAlignment="1">
      <alignment horizontal="left" vertical="center" wrapText="1"/>
    </xf>
    <xf numFmtId="0" fontId="9" fillId="0" borderId="11" xfId="0" applyFont="1" applyFill="1" applyBorder="1" applyAlignment="1">
      <alignment horizontal="left" vertical="center" wrapText="1"/>
    </xf>
    <xf numFmtId="0" fontId="9" fillId="0" borderId="3" xfId="0" applyNumberFormat="1" applyFont="1" applyFill="1" applyBorder="1" applyAlignment="1">
      <alignment horizontal="center" vertical="center" wrapText="1"/>
    </xf>
    <xf numFmtId="0" fontId="9" fillId="0" borderId="15" xfId="0" applyNumberFormat="1" applyFont="1" applyFill="1" applyBorder="1" applyAlignment="1">
      <alignment horizontal="center" vertical="center" wrapText="1"/>
    </xf>
    <xf numFmtId="0" fontId="9" fillId="0" borderId="6" xfId="0" applyNumberFormat="1" applyFont="1" applyFill="1" applyBorder="1" applyAlignment="1">
      <alignment horizontal="center" vertical="center" wrapText="1"/>
    </xf>
    <xf numFmtId="0" fontId="9" fillId="0" borderId="13" xfId="0" applyFont="1" applyFill="1" applyBorder="1" applyAlignment="1">
      <alignment horizontal="left" vertical="center" wrapText="1"/>
    </xf>
    <xf numFmtId="2" fontId="9" fillId="0" borderId="3" xfId="0" applyNumberFormat="1" applyFont="1" applyFill="1" applyBorder="1" applyAlignment="1">
      <alignment horizontal="center" vertical="center" wrapText="1"/>
    </xf>
    <xf numFmtId="2" fontId="9" fillId="0" borderId="15" xfId="0" applyNumberFormat="1" applyFont="1" applyFill="1" applyBorder="1" applyAlignment="1">
      <alignment horizontal="center" vertical="center" wrapText="1"/>
    </xf>
    <xf numFmtId="0" fontId="9" fillId="0" borderId="12" xfId="0" applyNumberFormat="1" applyFont="1" applyFill="1" applyBorder="1" applyAlignment="1">
      <alignment horizontal="center" vertical="center" wrapText="1"/>
    </xf>
    <xf numFmtId="0" fontId="9" fillId="0" borderId="4" xfId="0" applyNumberFormat="1" applyFont="1" applyFill="1" applyBorder="1" applyAlignment="1">
      <alignment horizontal="center" vertical="center" wrapText="1"/>
    </xf>
    <xf numFmtId="0" fontId="9" fillId="0" borderId="14" xfId="0" applyFont="1" applyFill="1" applyBorder="1" applyAlignment="1">
      <alignment horizontal="left" vertical="center" wrapText="1"/>
    </xf>
    <xf numFmtId="0" fontId="9" fillId="0" borderId="1" xfId="0" applyNumberFormat="1" applyFont="1" applyFill="1" applyBorder="1" applyAlignment="1">
      <alignment horizontal="center" vertical="center" wrapText="1"/>
    </xf>
    <xf numFmtId="3" fontId="4" fillId="0" borderId="1" xfId="0" applyNumberFormat="1" applyFont="1" applyFill="1" applyBorder="1" applyAlignment="1">
      <alignment horizontal="center" vertical="center" wrapText="1"/>
    </xf>
    <xf numFmtId="0" fontId="4" fillId="0" borderId="1" xfId="0" applyFont="1" applyFill="1" applyBorder="1" applyAlignment="1">
      <alignment horizontal="center" vertical="center" textRotation="90" wrapText="1"/>
    </xf>
    <xf numFmtId="0" fontId="4" fillId="0" borderId="3" xfId="0" applyFont="1" applyFill="1" applyBorder="1" applyAlignment="1">
      <alignment horizontal="center" vertical="center" wrapText="1"/>
    </xf>
    <xf numFmtId="165" fontId="4" fillId="0" borderId="2" xfId="0" applyNumberFormat="1" applyFont="1" applyFill="1" applyBorder="1" applyAlignment="1">
      <alignment horizontal="center" vertical="center"/>
    </xf>
    <xf numFmtId="165" fontId="4" fillId="0" borderId="5" xfId="0" applyNumberFormat="1" applyFont="1" applyFill="1" applyBorder="1" applyAlignment="1">
      <alignment horizontal="center" vertical="center"/>
    </xf>
    <xf numFmtId="165" fontId="4" fillId="0" borderId="11" xfId="0" applyNumberFormat="1" applyFont="1" applyFill="1" applyBorder="1" applyAlignment="1">
      <alignment horizontal="center" vertical="center"/>
    </xf>
    <xf numFmtId="0" fontId="4" fillId="0" borderId="13" xfId="0" applyFont="1" applyFill="1" applyBorder="1" applyAlignment="1">
      <alignment horizontal="left" wrapText="1"/>
    </xf>
    <xf numFmtId="0" fontId="3" fillId="0" borderId="0" xfId="0" applyFont="1" applyFill="1" applyAlignment="1">
      <alignment horizontal="justify" vertical="top" wrapText="1"/>
    </xf>
    <xf numFmtId="0" fontId="4" fillId="0" borderId="7" xfId="0" applyFont="1" applyFill="1" applyBorder="1" applyAlignment="1">
      <alignment horizontal="left" vertical="top" wrapText="1"/>
    </xf>
    <xf numFmtId="0" fontId="4" fillId="0" borderId="0" xfId="0" applyFont="1" applyFill="1" applyAlignment="1">
      <alignment horizontal="center" vertical="justify" wrapText="1"/>
    </xf>
    <xf numFmtId="0" fontId="4" fillId="0" borderId="0" xfId="0" applyFont="1" applyFill="1" applyAlignment="1">
      <alignment horizontal="justify" vertical="justify"/>
    </xf>
    <xf numFmtId="0" fontId="4" fillId="0" borderId="0" xfId="0" applyFont="1" applyFill="1" applyAlignment="1">
      <alignment horizontal="justify" vertical="top"/>
    </xf>
    <xf numFmtId="0" fontId="9" fillId="0" borderId="0" xfId="0" applyFont="1" applyFill="1" applyAlignment="1">
      <alignment horizontal="left" wrapText="1"/>
    </xf>
    <xf numFmtId="49" fontId="13" fillId="0" borderId="0" xfId="0" applyNumberFormat="1" applyFont="1" applyFill="1" applyAlignment="1">
      <alignment horizontal="left" wrapText="1"/>
    </xf>
    <xf numFmtId="0" fontId="3" fillId="0" borderId="0" xfId="0" applyFont="1" applyFill="1"/>
    <xf numFmtId="1" fontId="4" fillId="0" borderId="1" xfId="0" applyNumberFormat="1" applyFont="1" applyFill="1" applyBorder="1" applyAlignment="1">
      <alignment horizontal="center" vertical="center" wrapText="1"/>
    </xf>
    <xf numFmtId="0" fontId="4" fillId="0" borderId="12" xfId="0" applyFont="1" applyFill="1" applyBorder="1" applyAlignment="1">
      <alignment horizontal="left" vertical="top" wrapText="1"/>
    </xf>
    <xf numFmtId="0" fontId="4" fillId="0" borderId="13" xfId="0" applyFont="1" applyFill="1" applyBorder="1" applyAlignment="1">
      <alignment horizontal="left" vertical="top" wrapText="1"/>
    </xf>
    <xf numFmtId="0" fontId="4" fillId="0" borderId="14" xfId="0" applyFont="1" applyFill="1" applyBorder="1" applyAlignment="1">
      <alignment horizontal="left" vertical="top" wrapText="1"/>
    </xf>
    <xf numFmtId="0" fontId="4" fillId="0" borderId="2" xfId="0" applyFont="1" applyFill="1" applyBorder="1" applyAlignment="1">
      <alignment horizontal="left" vertical="top" wrapText="1"/>
    </xf>
    <xf numFmtId="0" fontId="4" fillId="0" borderId="5" xfId="0" applyFont="1" applyFill="1" applyBorder="1" applyAlignment="1">
      <alignment horizontal="left" vertical="top" wrapText="1"/>
    </xf>
    <xf numFmtId="0" fontId="4" fillId="0" borderId="11" xfId="0" applyFont="1" applyFill="1" applyBorder="1" applyAlignment="1">
      <alignment horizontal="left" vertical="top" wrapText="1"/>
    </xf>
    <xf numFmtId="0" fontId="3" fillId="0" borderId="0" xfId="0" applyFont="1" applyFill="1" applyAlignment="1">
      <alignment horizontal="justify" vertical="justify" wrapText="1"/>
    </xf>
    <xf numFmtId="0" fontId="4" fillId="0" borderId="2" xfId="0" applyFont="1" applyFill="1" applyBorder="1" applyAlignment="1">
      <alignment horizontal="center" wrapText="1"/>
    </xf>
    <xf numFmtId="0" fontId="4" fillId="0" borderId="5" xfId="0" applyFont="1" applyFill="1" applyBorder="1" applyAlignment="1">
      <alignment horizontal="center" wrapText="1"/>
    </xf>
    <xf numFmtId="0" fontId="4" fillId="0" borderId="11" xfId="0" applyFont="1" applyFill="1" applyBorder="1" applyAlignment="1">
      <alignment horizontal="center" wrapText="1"/>
    </xf>
    <xf numFmtId="49" fontId="13" fillId="0" borderId="0" xfId="0" applyNumberFormat="1" applyFont="1" applyFill="1" applyAlignment="1">
      <alignment horizontal="center" vertical="center"/>
    </xf>
    <xf numFmtId="166" fontId="26" fillId="0" borderId="4" xfId="0" applyNumberFormat="1" applyFont="1" applyFill="1" applyBorder="1" applyAlignment="1">
      <alignment horizontal="center" vertical="center" wrapText="1"/>
    </xf>
    <xf numFmtId="166" fontId="26" fillId="0" borderId="0" xfId="0" applyNumberFormat="1" applyFont="1" applyFill="1" applyAlignment="1">
      <alignment horizontal="center" vertical="center" wrapText="1"/>
    </xf>
    <xf numFmtId="166" fontId="36" fillId="0" borderId="4" xfId="0" applyNumberFormat="1" applyFont="1" applyFill="1" applyBorder="1" applyAlignment="1">
      <alignment horizontal="center" vertical="center"/>
    </xf>
    <xf numFmtId="166" fontId="36" fillId="0" borderId="0" xfId="0" applyNumberFormat="1" applyFont="1" applyFill="1" applyAlignment="1">
      <alignment horizontal="center" vertical="center"/>
    </xf>
    <xf numFmtId="166" fontId="36" fillId="0" borderId="4" xfId="0" applyNumberFormat="1" applyFont="1" applyFill="1" applyBorder="1" applyAlignment="1">
      <alignment horizontal="center" vertical="center" wrapText="1"/>
    </xf>
    <xf numFmtId="166" fontId="36" fillId="0" borderId="0" xfId="0" applyNumberFormat="1" applyFont="1" applyFill="1" applyAlignment="1">
      <alignment horizontal="center" vertical="center" wrapText="1"/>
    </xf>
    <xf numFmtId="0" fontId="4" fillId="0" borderId="0" xfId="0" applyFont="1" applyFill="1" applyAlignment="1">
      <alignment horizontal="center" vertical="top" wrapText="1"/>
    </xf>
    <xf numFmtId="0" fontId="4" fillId="0" borderId="12" xfId="0" applyFont="1" applyFill="1" applyBorder="1" applyAlignment="1">
      <alignment vertical="justify" wrapText="1"/>
    </xf>
    <xf numFmtId="0" fontId="4" fillId="0" borderId="13" xfId="0" applyFont="1" applyFill="1" applyBorder="1" applyAlignment="1">
      <alignment vertical="justify" wrapText="1"/>
    </xf>
    <xf numFmtId="0" fontId="4" fillId="0" borderId="14" xfId="0" applyFont="1" applyFill="1" applyBorder="1" applyAlignment="1">
      <alignment vertical="justify" wrapText="1"/>
    </xf>
    <xf numFmtId="0" fontId="4" fillId="0" borderId="9" xfId="0" applyFont="1" applyFill="1" applyBorder="1" applyAlignment="1">
      <alignment horizontal="justify" vertical="top" wrapText="1"/>
    </xf>
    <xf numFmtId="0" fontId="4" fillId="0" borderId="1" xfId="0" applyFont="1" applyFill="1" applyBorder="1" applyAlignment="1">
      <alignment vertical="center"/>
    </xf>
    <xf numFmtId="0" fontId="4" fillId="0" borderId="8" xfId="0" applyFont="1" applyFill="1" applyBorder="1" applyAlignment="1">
      <alignment horizontal="justify" vertical="center" wrapText="1"/>
    </xf>
    <xf numFmtId="0" fontId="4" fillId="0" borderId="3" xfId="0" applyFont="1" applyFill="1" applyBorder="1" applyAlignment="1">
      <alignment vertical="center" wrapText="1"/>
    </xf>
    <xf numFmtId="0" fontId="4" fillId="0" borderId="0" xfId="0" applyFont="1" applyFill="1" applyAlignment="1">
      <alignment horizontal="center" vertical="top"/>
    </xf>
    <xf numFmtId="0" fontId="4" fillId="0" borderId="1" xfId="0" applyFont="1" applyFill="1" applyBorder="1" applyAlignment="1">
      <alignment vertical="top" wrapText="1"/>
    </xf>
    <xf numFmtId="0" fontId="4" fillId="0" borderId="1" xfId="0" applyFont="1" applyFill="1" applyBorder="1" applyAlignment="1">
      <alignment horizontal="left" vertical="top" wrapText="1"/>
    </xf>
    <xf numFmtId="0" fontId="4" fillId="0" borderId="2" xfId="0" applyFont="1" applyFill="1" applyBorder="1" applyAlignment="1">
      <alignment horizontal="justify" vertical="center" wrapText="1"/>
    </xf>
    <xf numFmtId="0" fontId="4" fillId="0" borderId="3"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4" fillId="0" borderId="6" xfId="0" applyFont="1" applyFill="1" applyBorder="1" applyAlignment="1">
      <alignment horizontal="left" vertical="center" wrapText="1"/>
    </xf>
    <xf numFmtId="49" fontId="4" fillId="0" borderId="3" xfId="0" applyNumberFormat="1" applyFont="1" applyFill="1" applyBorder="1" applyAlignment="1">
      <alignment horizontal="center" vertical="center" wrapText="1"/>
    </xf>
    <xf numFmtId="49" fontId="4" fillId="0" borderId="15" xfId="0" applyNumberFormat="1" applyFont="1" applyFill="1" applyBorder="1" applyAlignment="1">
      <alignment horizontal="center" vertical="center" wrapText="1"/>
    </xf>
    <xf numFmtId="49" fontId="4" fillId="0" borderId="6" xfId="0" applyNumberFormat="1" applyFont="1" applyFill="1" applyBorder="1" applyAlignment="1">
      <alignment horizontal="center" vertical="center" wrapText="1"/>
    </xf>
    <xf numFmtId="49" fontId="4" fillId="0" borderId="3" xfId="0" applyNumberFormat="1" applyFont="1" applyFill="1" applyBorder="1" applyAlignment="1">
      <alignment horizontal="center" vertical="top" wrapText="1"/>
    </xf>
    <xf numFmtId="49" fontId="4" fillId="0" borderId="6" xfId="0" applyNumberFormat="1" applyFont="1" applyFill="1" applyBorder="1" applyAlignment="1">
      <alignment horizontal="center" vertical="top" wrapText="1"/>
    </xf>
    <xf numFmtId="0" fontId="4" fillId="0" borderId="6" xfId="0" applyFont="1" applyFill="1" applyBorder="1" applyAlignment="1">
      <alignment vertical="center" wrapText="1"/>
    </xf>
    <xf numFmtId="49" fontId="4" fillId="0" borderId="0" xfId="0" applyNumberFormat="1" applyFont="1" applyFill="1" applyAlignment="1">
      <alignment horizontal="center"/>
    </xf>
    <xf numFmtId="49" fontId="4" fillId="0" borderId="1" xfId="0" applyNumberFormat="1" applyFont="1" applyFill="1" applyBorder="1" applyAlignment="1">
      <alignment horizontal="center" vertical="center" wrapText="1"/>
    </xf>
    <xf numFmtId="0" fontId="4" fillId="0" borderId="15"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0" xfId="0" applyFont="1" applyFill="1" applyAlignment="1">
      <alignment horizontal="center" wrapText="1"/>
    </xf>
    <xf numFmtId="0" fontId="10" fillId="0" borderId="2" xfId="0" applyFont="1" applyFill="1" applyBorder="1" applyAlignment="1">
      <alignment horizontal="left" vertical="center" wrapText="1"/>
    </xf>
    <xf numFmtId="0" fontId="10" fillId="0" borderId="5" xfId="0" applyFont="1" applyFill="1" applyBorder="1" applyAlignment="1">
      <alignment horizontal="left" vertical="center" wrapText="1"/>
    </xf>
    <xf numFmtId="0" fontId="10" fillId="0" borderId="1" xfId="0" applyFont="1" applyFill="1" applyBorder="1" applyAlignment="1">
      <alignment horizontal="left" vertical="center" wrapText="1"/>
    </xf>
    <xf numFmtId="49" fontId="9" fillId="0" borderId="0" xfId="0" applyNumberFormat="1" applyFont="1" applyFill="1" applyBorder="1" applyAlignment="1">
      <alignment horizontal="left"/>
    </xf>
    <xf numFmtId="49" fontId="9" fillId="0" borderId="0" xfId="0" applyNumberFormat="1" applyFont="1" applyFill="1" applyBorder="1" applyAlignment="1">
      <alignment horizontal="left" wrapText="1"/>
    </xf>
    <xf numFmtId="0" fontId="9" fillId="0" borderId="0" xfId="0" applyFont="1" applyFill="1" applyAlignment="1">
      <alignment horizontal="center"/>
    </xf>
    <xf numFmtId="0" fontId="9" fillId="0" borderId="1" xfId="0" applyFont="1" applyFill="1" applyBorder="1" applyAlignment="1">
      <alignment horizontal="center" wrapText="1"/>
    </xf>
    <xf numFmtId="0" fontId="10" fillId="0" borderId="6" xfId="1" applyFont="1" applyFill="1" applyBorder="1" applyAlignment="1">
      <alignment horizontal="center" vertical="center" wrapText="1"/>
    </xf>
    <xf numFmtId="0" fontId="10" fillId="0" borderId="2" xfId="1" applyFont="1" applyFill="1" applyBorder="1" applyAlignment="1">
      <alignment horizontal="center" vertical="center" wrapText="1"/>
    </xf>
    <xf numFmtId="0" fontId="10" fillId="0" borderId="11" xfId="1" applyFont="1" applyFill="1" applyBorder="1" applyAlignment="1">
      <alignment horizontal="center" vertical="center" wrapText="1"/>
    </xf>
    <xf numFmtId="0" fontId="10" fillId="0" borderId="8" xfId="1" applyFont="1" applyFill="1" applyBorder="1" applyAlignment="1">
      <alignment horizontal="center" vertical="center" wrapText="1"/>
    </xf>
    <xf numFmtId="0" fontId="10" fillId="0" borderId="10" xfId="1" applyFont="1" applyFill="1" applyBorder="1" applyAlignment="1">
      <alignment horizontal="center" vertical="center" wrapText="1"/>
    </xf>
    <xf numFmtId="0" fontId="10" fillId="0" borderId="1" xfId="1" applyFont="1" applyFill="1" applyBorder="1" applyAlignment="1">
      <alignment horizontal="center" vertical="center" wrapText="1"/>
    </xf>
    <xf numFmtId="0" fontId="13" fillId="0" borderId="0" xfId="1" applyFont="1" applyFill="1" applyAlignment="1">
      <alignment horizontal="center" vertical="center"/>
    </xf>
    <xf numFmtId="0" fontId="9" fillId="0" borderId="8" xfId="1" applyFont="1" applyFill="1" applyBorder="1" applyAlignment="1">
      <alignment horizontal="center" vertical="center" wrapText="1"/>
    </xf>
    <xf numFmtId="0" fontId="9" fillId="0" borderId="10" xfId="1" applyFont="1" applyFill="1" applyBorder="1" applyAlignment="1">
      <alignment horizontal="center" vertical="center" wrapText="1"/>
    </xf>
    <xf numFmtId="165" fontId="9" fillId="0" borderId="1" xfId="1" applyNumberFormat="1" applyFont="1" applyFill="1" applyBorder="1" applyAlignment="1">
      <alignment horizontal="center" vertical="center" wrapText="1"/>
    </xf>
  </cellXfs>
  <cellStyles count="23">
    <cellStyle name="Денежный 2" xfId="8"/>
    <cellStyle name="Денежный 2 2" xfId="19"/>
    <cellStyle name="Нейтральный" xfId="5" builtinId="28"/>
    <cellStyle name="Обычный" xfId="0" builtinId="0"/>
    <cellStyle name="Обычный 2" xfId="9"/>
    <cellStyle name="Обычный 2 2" xfId="17"/>
    <cellStyle name="Обычный 2 2 2" xfId="22"/>
    <cellStyle name="Обычный 3" xfId="10"/>
    <cellStyle name="Обычный 4" xfId="11"/>
    <cellStyle name="Обычный 5" xfId="13"/>
    <cellStyle name="Обычный 6" xfId="14"/>
    <cellStyle name="Обычный 6 2" xfId="20"/>
    <cellStyle name="Обычный_Pril_6_6_1111_1" xfId="2"/>
    <cellStyle name="Обычный_прил.2 ПП 1 ДОУ 2015 - 2017" xfId="1"/>
    <cellStyle name="Обычный_прил.2 ПП 1 ДОУ 2015 - 2017 2" xfId="3"/>
    <cellStyle name="Финансовый" xfId="4" builtinId="3"/>
    <cellStyle name="Финансовый 2" xfId="7"/>
    <cellStyle name="Финансовый 3" xfId="12"/>
    <cellStyle name="Финансовый 3 2" xfId="16"/>
    <cellStyle name="Финансовый 4" xfId="15"/>
    <cellStyle name="Финансовый 4 2" xfId="21"/>
    <cellStyle name="Финансовый 5" xfId="6"/>
    <cellStyle name="Финансовый 6" xfId="18"/>
  </cellStyles>
  <dxfs count="3">
    <dxf>
      <fill>
        <patternFill>
          <bgColor theme="9" tint="0.39994506668294322"/>
        </patternFill>
      </fill>
    </dxf>
    <dxf>
      <fill>
        <patternFill>
          <bgColor theme="9" tint="0.39994506668294322"/>
        </patternFill>
      </fill>
    </dxf>
    <dxf>
      <fill>
        <patternFill>
          <bgColor theme="7" tint="0.39994506668294322"/>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externalLink" Target="externalLinks/externalLink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2.xml"/><Relationship Id="rId27"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T:\Users\savenkov\AppData\Local\Temp\notesC8B8ED\&#1047;&#1072;&#1087;&#1086;&#1083;&#1085;&#1103;&#1077;&#1084;%20&#1085;&#1086;&#1074;&#1099;&#1077;%20&#1090;&#1072;&#1073;&#1083;&#1080;&#1094;&#1099;\&#1047;&#1072;&#1087;&#1086;&#1083;&#1085;&#1103;&#1077;&#1084;%20&#1085;&#1086;&#1074;&#1099;&#1077;%20&#1090;&#1072;&#1073;&#1083;&#1080;&#1094;&#1099;\&#1055;&#1055;4.%20&#1057;&#1086;&#1087;&#1088;&#1086;&#1074;&#1086;&#1078;&#1076;&#1077;&#1085;&#1080;&#1077;.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T:\&#1053;&#1054;&#1042;&#1040;&#1071;%20&#1052;&#1059;&#1053;&#1048;&#1062;&#1048;&#1055;&#1040;&#1051;&#1068;&#1053;&#1040;&#1071;%20&#1055;&#1056;&#1054;&#1043;&#1056;&#1040;&#1052;&#1052;&#1040;\&#1053;&#1086;&#1074;&#1072;&#1103;%20&#1087;&#1072;&#1087;&#1082;&#1072;\&#1055;&#1055;7.%20&#1044;&#1086;&#1087;.%20&#1086;&#1073;&#1088;&#1072;&#1079;&#1086;&#1074;&#1072;&#1085;&#1080;&#1077;.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T:\&#1056;&#1040;&#1041;&#1054;&#1058;&#1040;\1.%20&#1055;&#1056;&#1054;&#1043;&#1056;&#1040;&#1052;&#1052;&#1067;\1.%20&#1056;&#1040;&#1047;&#1042;&#1048;&#1058;&#1048;&#1045;%20&#1054;&#1041;&#1056;&#1040;&#1047;&#1054;&#1042;&#1040;&#1053;&#1048;&#1071;\&#1053;&#1086;&#1074;&#1072;&#1103;%20&#1087;&#1088;&#1086;&#1075;&#1088;&#1072;&#1084;&#1084;&#1072;%202024-2030\&#1056;&#1072;&#1079;&#1076;&#1077;&#1083;&#1099;\&#1054;&#1073;&#1097;&#1080;&#1081;\&#1055;&#1088;&#1080;&#1083;&#1086;&#1078;&#1077;&#1085;&#1080;&#1077;%20&#1054;&#1041;&#1065;&#1048;&#1049;%20&#1056;&#1040;&#1047;&#1044;&#1045;&#1051;.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T:\&#1053;&#1054;&#1042;&#1040;&#1071;%20&#1052;&#1059;&#1053;&#1048;&#1062;&#1048;&#1055;&#1040;&#1051;&#1068;&#1053;&#1040;&#1071;%20&#1055;&#1056;&#1054;&#1043;&#1056;&#1040;&#1052;&#1052;&#1040;\&#1053;&#1086;&#1074;&#1072;&#1103;%20&#1087;&#1072;&#1087;&#1082;&#1072;\&#1057;&#1042;&#1054;&#1044;_&#1052;&#105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Без ссылок"/>
      <sheetName val="сравнение редакций (2)"/>
      <sheetName val="сравнение редакций"/>
      <sheetName val="Прил.1 к проекту Паспорт ПП (2"/>
      <sheetName val="Паспорт ПП4"/>
      <sheetName val="Прил.1 к проекту Паспорт ПП5"/>
      <sheetName val="Прил.1 к проекту Паспорт ПП8"/>
      <sheetName val="прил.1 к ПП4"/>
      <sheetName val="прил.2 к ПП4"/>
      <sheetName val="методика расчета"/>
      <sheetName val="Прил.10 к проекту прил.1 к  ПП5"/>
      <sheetName val=" Прил.11 к проекту прил.2 к ПП5"/>
      <sheetName val="Прил.12. к проекту прил.3 к ПП5"/>
      <sheetName val="Прил.15 к проекту прил.1 к ПП8"/>
      <sheetName val=" Прил.16 к проекту прил.2 к ПП8"/>
      <sheetName val="Прил. 17 к проекту прил.3 к ПП8"/>
      <sheetName val="сравнение редакций для 2022"/>
      <sheetName val="Пояснительная записка 2"/>
      <sheetName val="сравнение потребностей"/>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row r="41">
          <cell r="G41">
            <v>9983.4</v>
          </cell>
        </row>
        <row r="123">
          <cell r="M123">
            <v>0</v>
          </cell>
          <cell r="N123">
            <v>0</v>
          </cell>
        </row>
        <row r="124">
          <cell r="M124">
            <v>0</v>
          </cell>
          <cell r="N124">
            <v>0</v>
          </cell>
        </row>
      </sheetData>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Без ссылок"/>
      <sheetName val="сравнение редакций (2)"/>
      <sheetName val="сравнение редакций"/>
      <sheetName val="Прил.1 к проекту Паспорт ПП (2"/>
      <sheetName val="Прил.1 к проекту Паспорт ПП5"/>
      <sheetName val="Паспорт ПП7"/>
      <sheetName val="Прил.1 к проекту Паспорт ПП8"/>
      <sheetName val="Прил.10 к проекту прил.1 к  ПП5"/>
      <sheetName val=" Прил.11 к проекту прил.2 к ПП5"/>
      <sheetName val="Прил.12. к проекту прил.3 к ПП5"/>
      <sheetName val=" прил.1 к ПП7"/>
      <sheetName val="прил.2 к ПП7"/>
      <sheetName val="Методика расчета"/>
      <sheetName val="Прил.15 к проекту прил.1 к ПП8"/>
      <sheetName val=" Прил.16 к проекту прил.2 к ПП8"/>
      <sheetName val="Прил. 17 к проекту прил.3 к ПП8"/>
      <sheetName val="сравнение редакций для 2022"/>
      <sheetName val="Пояснительная записка 2"/>
      <sheetName val="сравнение потребностей"/>
    </sheetNames>
    <sheetDataSet>
      <sheetData sheetId="0"/>
      <sheetData sheetId="1"/>
      <sheetData sheetId="2"/>
      <sheetData sheetId="3"/>
      <sheetData sheetId="4"/>
      <sheetData sheetId="5"/>
      <sheetData sheetId="6"/>
      <sheetData sheetId="7"/>
      <sheetData sheetId="8"/>
      <sheetData sheetId="9"/>
      <sheetData sheetId="10">
        <row r="14">
          <cell r="B14" t="str">
            <v>Задача 1 подпрограммы: оказание муниципальных услуг по предоставлению дополнительного образования детям, в соответствии с утвержденными показателями качества.</v>
          </cell>
        </row>
      </sheetData>
      <sheetData sheetId="11"/>
      <sheetData sheetId="12"/>
      <sheetData sheetId="13"/>
      <sheetData sheetId="14"/>
      <sheetData sheetId="15"/>
      <sheetData sheetId="16"/>
      <sheetData sheetId="17"/>
      <sheetData sheetId="18"/>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Без ссылок"/>
      <sheetName val="сравнение редакций (2)"/>
      <sheetName val="сравнение редакций"/>
      <sheetName val="Прил.1 к проекту Паспорт МП"/>
      <sheetName val="Прил.1 к проекту Паспорт ПП1"/>
      <sheetName val="Прил.1 к проекту Паспорт ПП2"/>
      <sheetName val="Прил.1 к проекту Паспорт ПП (2"/>
      <sheetName val="Прил.1 к проекту Паспорт ПП3"/>
      <sheetName val="Прил.1 к проекту Паспорт ПП4"/>
      <sheetName val="Прил.1 к проекту Паспорт ПП5"/>
      <sheetName val="Прил.1 к проекту Паспорт ПП6"/>
      <sheetName val="Прил.1 к проекту Паспорт ПП7"/>
      <sheetName val="Прил.1 к проекту Паспорт ПП8"/>
      <sheetName val="Прил.2 к проекту прил.1 к ПП1"/>
      <sheetName val=" Прил.3 к проекту прил.2 к ПП1"/>
      <sheetName val="Прил.4 к проекту прил.1 к ПП2"/>
      <sheetName val=" Прил.5 к проекту прил.2 к ПП2"/>
      <sheetName val="Прил.6 к проекту прил.1 к ПП3"/>
      <sheetName val=" Прил.7. к проекту прил.2 к ПП3"/>
      <sheetName val="Прил.8 к проекту прил.1 к ПП4"/>
      <sheetName val=" Прил.9 к проекту прил.2 к ПП4"/>
      <sheetName val="Прил.10 к проекту прил.1 к  ПП5"/>
      <sheetName val=" Прил.11 к проекту прил.2 к ПП5"/>
      <sheetName val="Прил.12. к проекту прил.3 к ПП5"/>
      <sheetName val="Прил.13. к проекту прил.1 к ПП7"/>
      <sheetName val=" Прил.14.к проекту прил.2 к ПП7"/>
      <sheetName val="Прил.15 к проекту прил.1 к ПП8"/>
      <sheetName val=" Прил.16 к проекту прил.2 к ПП8"/>
      <sheetName val="Прил. 17 к проекту прил.3 к ПП8"/>
      <sheetName val="раздел V. Паспорт МП"/>
      <sheetName val="Прил.18.к проекту прил.1 к МП"/>
      <sheetName val="Прил.19. к проекту прил.2 к МП"/>
      <sheetName val="рабочий"/>
      <sheetName val="сравнение редакций для 2022"/>
      <sheetName val="Пояснительная записка 2"/>
      <sheetName val="сравнение потребностей"/>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row r="13">
          <cell r="C13" t="str">
            <v>Численность обучающихся    в общеобразовательных учреждениях, чел.</v>
          </cell>
          <cell r="D13" t="str">
            <v>официальные статистические сведения ФСН № ОО-1</v>
          </cell>
        </row>
        <row r="15">
          <cell r="D15" t="str">
            <v>официальные статистические сведения ФСН № ОО-1</v>
          </cell>
        </row>
      </sheetData>
      <sheetData sheetId="16" refreshError="1"/>
      <sheetData sheetId="17" refreshError="1">
        <row r="13">
          <cell r="C13" t="str">
            <v>Доля детей, принявших участие в программах каникулярного отдыха и занятости от общего числа детей в возрасте от 7 до 17 лет включительно, зарегистрированных по месту жительства в муниципальном образовании «Город Томск», %****</v>
          </cell>
          <cell r="D13" t="str">
            <v>статистический отчет</v>
          </cell>
        </row>
      </sheetData>
      <sheetData sheetId="18" refreshError="1"/>
      <sheetData sheetId="19" refreshError="1">
        <row r="13">
          <cell r="C13" t="str">
            <v>Доля муниципальных образовательных учреждений, активно*  участвовавших в мероприятиях для воспитанников, обучающихся, в том числе имеющих ограниченные возможности здоровья, и педагогов, %</v>
          </cell>
          <cell r="D13" t="str">
            <v>учет</v>
          </cell>
        </row>
        <row r="14">
          <cell r="D14" t="str">
            <v>учет</v>
          </cell>
        </row>
        <row r="15">
          <cell r="D15" t="str">
            <v>учет</v>
          </cell>
        </row>
        <row r="16">
          <cell r="D16" t="str">
            <v>учет</v>
          </cell>
        </row>
      </sheetData>
      <sheetData sheetId="20" refreshError="1"/>
      <sheetData sheetId="21" refreshError="1">
        <row r="13">
          <cell r="C13" t="str">
            <v>Обеспеченность детей в возрасте от 3 до 7 лет формами дошкольного образования, % от потребности</v>
          </cell>
          <cell r="D13" t="str">
            <v xml:space="preserve">периодическая отчетность
</v>
          </cell>
        </row>
        <row r="14">
          <cell r="D14" t="str">
            <v xml:space="preserve">периодическая отчетность
</v>
          </cell>
        </row>
        <row r="15">
          <cell r="D15" t="str">
            <v>периодическая отчетность</v>
          </cell>
        </row>
      </sheetData>
      <sheetData sheetId="22" refreshError="1"/>
      <sheetData sheetId="23" refreshError="1"/>
      <sheetData sheetId="24" refreshError="1">
        <row r="13">
          <cell r="C13" t="str">
            <v>Численность детей и молодежи 5 - 18 лет, получающих услуги дополнительного образования в организациях дополнительного образования, в отношении которых функции и полномочия учредителя осуществляет департамент образования администрации Города Томска, чел.</v>
          </cell>
        </row>
        <row r="14">
          <cell r="D14" t="str">
            <v xml:space="preserve">периодическая отчетность </v>
          </cell>
        </row>
      </sheetData>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аспорт МП"/>
      <sheetName val="Паспорт пп1"/>
      <sheetName val="Пр. 1 к пп1"/>
      <sheetName val="Пр. 2 к пп1"/>
      <sheetName val="Паспорт пп2"/>
      <sheetName val="Пр.1 к пп2"/>
      <sheetName val="Пр.2 к пп2"/>
      <sheetName val="Паспорт пп3"/>
      <sheetName val="Пр.1 к пп.3"/>
      <sheetName val="Пр. 2 к пп. 3"/>
      <sheetName val="Паспорт пп 4"/>
      <sheetName val="Пр. 1 к пп.4"/>
      <sheetName val="Пр. 2 к пп.4"/>
      <sheetName val="ПП 6"/>
      <sheetName val="Паспорт пп7"/>
      <sheetName val="Пр. 1 к пп7"/>
      <sheetName val="Пр. 2 к пп.7"/>
      <sheetName val="Налоги"/>
      <sheetName val="Показатели"/>
      <sheetName val="Финансирование"/>
    </sheetNames>
    <sheetDataSet>
      <sheetData sheetId="0"/>
      <sheetData sheetId="1"/>
      <sheetData sheetId="2"/>
      <sheetData sheetId="3">
        <row r="138">
          <cell r="I138">
            <v>1679120.2</v>
          </cell>
        </row>
      </sheetData>
      <sheetData sheetId="4"/>
      <sheetData sheetId="5">
        <row r="25">
          <cell r="G25">
            <v>90</v>
          </cell>
        </row>
      </sheetData>
      <sheetData sheetId="6">
        <row r="342">
          <cell r="I342">
            <v>846705.29999999993</v>
          </cell>
        </row>
      </sheetData>
      <sheetData sheetId="7"/>
      <sheetData sheetId="8"/>
      <sheetData sheetId="9">
        <row r="215">
          <cell r="I215">
            <v>108803.7</v>
          </cell>
        </row>
      </sheetData>
      <sheetData sheetId="10"/>
      <sheetData sheetId="11"/>
      <sheetData sheetId="12">
        <row r="123">
          <cell r="I123">
            <v>251018.7</v>
          </cell>
        </row>
      </sheetData>
      <sheetData sheetId="13">
        <row r="6">
          <cell r="J6">
            <v>44231.8</v>
          </cell>
          <cell r="K6">
            <v>0</v>
          </cell>
          <cell r="M6">
            <v>0</v>
          </cell>
          <cell r="O6">
            <v>0</v>
          </cell>
          <cell r="Q6">
            <v>0</v>
          </cell>
          <cell r="S6">
            <v>0</v>
          </cell>
          <cell r="U6">
            <v>0</v>
          </cell>
          <cell r="W6">
            <v>0</v>
          </cell>
        </row>
      </sheetData>
      <sheetData sheetId="14"/>
      <sheetData sheetId="15"/>
      <sheetData sheetId="16">
        <row r="99">
          <cell r="I99">
            <v>517090.8</v>
          </cell>
        </row>
      </sheetData>
      <sheetData sheetId="17"/>
      <sheetData sheetId="18"/>
      <sheetData sheetId="19"/>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126"/>
  <sheetViews>
    <sheetView tabSelected="1" view="pageBreakPreview" zoomScale="80" zoomScaleNormal="80" zoomScaleSheetLayoutView="80" workbookViewId="0">
      <selection activeCell="M2" sqref="M2:Q2"/>
    </sheetView>
  </sheetViews>
  <sheetFormatPr defaultRowHeight="14.4" x14ac:dyDescent="0.3"/>
  <cols>
    <col min="1" max="1" width="9.109375" style="2" customWidth="1"/>
    <col min="2" max="2" width="37.44140625" style="2" customWidth="1"/>
    <col min="3" max="3" width="10.44140625" style="2" customWidth="1"/>
    <col min="4" max="4" width="11.33203125" style="2" customWidth="1"/>
    <col min="5" max="5" width="10" style="2" customWidth="1"/>
    <col min="6" max="6" width="11.33203125" style="2" customWidth="1"/>
    <col min="7" max="7" width="9.88671875" style="2" customWidth="1"/>
    <col min="8" max="8" width="11.6640625" style="2" customWidth="1"/>
    <col min="9" max="9" width="9.6640625" style="2" customWidth="1"/>
    <col min="10" max="10" width="14.33203125" style="2" customWidth="1"/>
    <col min="11" max="11" width="12.6640625" style="2" customWidth="1"/>
    <col min="12" max="12" width="12.88671875" style="2" customWidth="1"/>
    <col min="13" max="13" width="13.5546875" style="2" customWidth="1"/>
    <col min="14" max="14" width="13.44140625" style="2" customWidth="1"/>
    <col min="15" max="15" width="13.88671875" style="2" customWidth="1"/>
    <col min="16" max="16" width="14.6640625" style="2" customWidth="1"/>
    <col min="17" max="17" width="11.88671875" style="2" customWidth="1"/>
    <col min="18" max="18" width="27.33203125" style="2" customWidth="1"/>
    <col min="19" max="19" width="52.109375" style="2" customWidth="1"/>
    <col min="20" max="20" width="12.44140625" style="2" customWidth="1"/>
    <col min="21" max="21" width="12.6640625" style="2" customWidth="1"/>
    <col min="22" max="22" width="13.5546875" style="2" customWidth="1"/>
    <col min="23" max="23" width="12.109375" style="2" customWidth="1"/>
    <col min="24" max="24" width="13.33203125" style="2" customWidth="1"/>
    <col min="25" max="25" width="13.5546875" style="2" customWidth="1"/>
    <col min="26" max="26" width="12.33203125" style="2" customWidth="1"/>
    <col min="27" max="27" width="11.6640625" style="2" customWidth="1"/>
    <col min="28" max="254" width="9.109375" style="2"/>
    <col min="255" max="255" width="9.109375" style="2" customWidth="1"/>
    <col min="256" max="256" width="37.44140625" style="2" customWidth="1"/>
    <col min="257" max="258" width="9.109375" style="2" customWidth="1"/>
    <col min="259" max="259" width="10" style="2" customWidth="1"/>
    <col min="260" max="260" width="9.109375" style="2" customWidth="1"/>
    <col min="261" max="261" width="11.44140625" style="2" customWidth="1"/>
    <col min="262" max="262" width="10.109375" style="2" customWidth="1"/>
    <col min="263" max="263" width="9.88671875" style="2" customWidth="1"/>
    <col min="264" max="264" width="8.33203125" style="2" customWidth="1"/>
    <col min="265" max="265" width="11.33203125" style="2" customWidth="1"/>
    <col min="266" max="266" width="10.6640625" style="2" customWidth="1"/>
    <col min="267" max="267" width="10.44140625" style="2" customWidth="1"/>
    <col min="268" max="268" width="9.109375" style="2"/>
    <col min="269" max="269" width="10.33203125" style="2" customWidth="1"/>
    <col min="270" max="270" width="9.109375" style="2"/>
    <col min="271" max="271" width="11" style="2" customWidth="1"/>
    <col min="272" max="272" width="11.88671875" style="2" customWidth="1"/>
    <col min="273" max="273" width="10.44140625" style="2" customWidth="1"/>
    <col min="274" max="274" width="13.109375" style="2" customWidth="1"/>
    <col min="275" max="275" width="52.109375" style="2" customWidth="1"/>
    <col min="276" max="276" width="12.44140625" style="2" customWidth="1"/>
    <col min="277" max="277" width="12.6640625" style="2" customWidth="1"/>
    <col min="278" max="278" width="13.5546875" style="2" bestFit="1" customWidth="1"/>
    <col min="279" max="279" width="12.109375" style="2" customWidth="1"/>
    <col min="280" max="280" width="13.33203125" style="2" customWidth="1"/>
    <col min="281" max="281" width="13.5546875" style="2" customWidth="1"/>
    <col min="282" max="282" width="12.33203125" style="2" customWidth="1"/>
    <col min="283" max="283" width="11.6640625" style="2" customWidth="1"/>
    <col min="284" max="510" width="9.109375" style="2"/>
    <col min="511" max="511" width="9.109375" style="2" customWidth="1"/>
    <col min="512" max="512" width="37.44140625" style="2" customWidth="1"/>
    <col min="513" max="514" width="9.109375" style="2" customWidth="1"/>
    <col min="515" max="515" width="10" style="2" customWidth="1"/>
    <col min="516" max="516" width="9.109375" style="2" customWidth="1"/>
    <col min="517" max="517" width="11.44140625" style="2" customWidth="1"/>
    <col min="518" max="518" width="10.109375" style="2" customWidth="1"/>
    <col min="519" max="519" width="9.88671875" style="2" customWidth="1"/>
    <col min="520" max="520" width="8.33203125" style="2" customWidth="1"/>
    <col min="521" max="521" width="11.33203125" style="2" customWidth="1"/>
    <col min="522" max="522" width="10.6640625" style="2" customWidth="1"/>
    <col min="523" max="523" width="10.44140625" style="2" customWidth="1"/>
    <col min="524" max="524" width="9.109375" style="2"/>
    <col min="525" max="525" width="10.33203125" style="2" customWidth="1"/>
    <col min="526" max="526" width="9.109375" style="2"/>
    <col min="527" max="527" width="11" style="2" customWidth="1"/>
    <col min="528" max="528" width="11.88671875" style="2" customWidth="1"/>
    <col min="529" max="529" width="10.44140625" style="2" customWidth="1"/>
    <col min="530" max="530" width="13.109375" style="2" customWidth="1"/>
    <col min="531" max="531" width="52.109375" style="2" customWidth="1"/>
    <col min="532" max="532" width="12.44140625" style="2" customWidth="1"/>
    <col min="533" max="533" width="12.6640625" style="2" customWidth="1"/>
    <col min="534" max="534" width="13.5546875" style="2" bestFit="1" customWidth="1"/>
    <col min="535" max="535" width="12.109375" style="2" customWidth="1"/>
    <col min="536" max="536" width="13.33203125" style="2" customWidth="1"/>
    <col min="537" max="537" width="13.5546875" style="2" customWidth="1"/>
    <col min="538" max="538" width="12.33203125" style="2" customWidth="1"/>
    <col min="539" max="539" width="11.6640625" style="2" customWidth="1"/>
    <col min="540" max="766" width="9.109375" style="2"/>
    <col min="767" max="767" width="9.109375" style="2" customWidth="1"/>
    <col min="768" max="768" width="37.44140625" style="2" customWidth="1"/>
    <col min="769" max="770" width="9.109375" style="2" customWidth="1"/>
    <col min="771" max="771" width="10" style="2" customWidth="1"/>
    <col min="772" max="772" width="9.109375" style="2" customWidth="1"/>
    <col min="773" max="773" width="11.44140625" style="2" customWidth="1"/>
    <col min="774" max="774" width="10.109375" style="2" customWidth="1"/>
    <col min="775" max="775" width="9.88671875" style="2" customWidth="1"/>
    <col min="776" max="776" width="8.33203125" style="2" customWidth="1"/>
    <col min="777" max="777" width="11.33203125" style="2" customWidth="1"/>
    <col min="778" max="778" width="10.6640625" style="2" customWidth="1"/>
    <col min="779" max="779" width="10.44140625" style="2" customWidth="1"/>
    <col min="780" max="780" width="9.109375" style="2"/>
    <col min="781" max="781" width="10.33203125" style="2" customWidth="1"/>
    <col min="782" max="782" width="9.109375" style="2"/>
    <col min="783" max="783" width="11" style="2" customWidth="1"/>
    <col min="784" max="784" width="11.88671875" style="2" customWidth="1"/>
    <col min="785" max="785" width="10.44140625" style="2" customWidth="1"/>
    <col min="786" max="786" width="13.109375" style="2" customWidth="1"/>
    <col min="787" max="787" width="52.109375" style="2" customWidth="1"/>
    <col min="788" max="788" width="12.44140625" style="2" customWidth="1"/>
    <col min="789" max="789" width="12.6640625" style="2" customWidth="1"/>
    <col min="790" max="790" width="13.5546875" style="2" bestFit="1" customWidth="1"/>
    <col min="791" max="791" width="12.109375" style="2" customWidth="1"/>
    <col min="792" max="792" width="13.33203125" style="2" customWidth="1"/>
    <col min="793" max="793" width="13.5546875" style="2" customWidth="1"/>
    <col min="794" max="794" width="12.33203125" style="2" customWidth="1"/>
    <col min="795" max="795" width="11.6640625" style="2" customWidth="1"/>
    <col min="796" max="1022" width="9.109375" style="2"/>
    <col min="1023" max="1023" width="9.109375" style="2" customWidth="1"/>
    <col min="1024" max="1024" width="37.44140625" style="2" customWidth="1"/>
    <col min="1025" max="1026" width="9.109375" style="2" customWidth="1"/>
    <col min="1027" max="1027" width="10" style="2" customWidth="1"/>
    <col min="1028" max="1028" width="9.109375" style="2" customWidth="1"/>
    <col min="1029" max="1029" width="11.44140625" style="2" customWidth="1"/>
    <col min="1030" max="1030" width="10.109375" style="2" customWidth="1"/>
    <col min="1031" max="1031" width="9.88671875" style="2" customWidth="1"/>
    <col min="1032" max="1032" width="8.33203125" style="2" customWidth="1"/>
    <col min="1033" max="1033" width="11.33203125" style="2" customWidth="1"/>
    <col min="1034" max="1034" width="10.6640625" style="2" customWidth="1"/>
    <col min="1035" max="1035" width="10.44140625" style="2" customWidth="1"/>
    <col min="1036" max="1036" width="9.109375" style="2"/>
    <col min="1037" max="1037" width="10.33203125" style="2" customWidth="1"/>
    <col min="1038" max="1038" width="9.109375" style="2"/>
    <col min="1039" max="1039" width="11" style="2" customWidth="1"/>
    <col min="1040" max="1040" width="11.88671875" style="2" customWidth="1"/>
    <col min="1041" max="1041" width="10.44140625" style="2" customWidth="1"/>
    <col min="1042" max="1042" width="13.109375" style="2" customWidth="1"/>
    <col min="1043" max="1043" width="52.109375" style="2" customWidth="1"/>
    <col min="1044" max="1044" width="12.44140625" style="2" customWidth="1"/>
    <col min="1045" max="1045" width="12.6640625" style="2" customWidth="1"/>
    <col min="1046" max="1046" width="13.5546875" style="2" bestFit="1" customWidth="1"/>
    <col min="1047" max="1047" width="12.109375" style="2" customWidth="1"/>
    <col min="1048" max="1048" width="13.33203125" style="2" customWidth="1"/>
    <col min="1049" max="1049" width="13.5546875" style="2" customWidth="1"/>
    <col min="1050" max="1050" width="12.33203125" style="2" customWidth="1"/>
    <col min="1051" max="1051" width="11.6640625" style="2" customWidth="1"/>
    <col min="1052" max="1278" width="9.109375" style="2"/>
    <col min="1279" max="1279" width="9.109375" style="2" customWidth="1"/>
    <col min="1280" max="1280" width="37.44140625" style="2" customWidth="1"/>
    <col min="1281" max="1282" width="9.109375" style="2" customWidth="1"/>
    <col min="1283" max="1283" width="10" style="2" customWidth="1"/>
    <col min="1284" max="1284" width="9.109375" style="2" customWidth="1"/>
    <col min="1285" max="1285" width="11.44140625" style="2" customWidth="1"/>
    <col min="1286" max="1286" width="10.109375" style="2" customWidth="1"/>
    <col min="1287" max="1287" width="9.88671875" style="2" customWidth="1"/>
    <col min="1288" max="1288" width="8.33203125" style="2" customWidth="1"/>
    <col min="1289" max="1289" width="11.33203125" style="2" customWidth="1"/>
    <col min="1290" max="1290" width="10.6640625" style="2" customWidth="1"/>
    <col min="1291" max="1291" width="10.44140625" style="2" customWidth="1"/>
    <col min="1292" max="1292" width="9.109375" style="2"/>
    <col min="1293" max="1293" width="10.33203125" style="2" customWidth="1"/>
    <col min="1294" max="1294" width="9.109375" style="2"/>
    <col min="1295" max="1295" width="11" style="2" customWidth="1"/>
    <col min="1296" max="1296" width="11.88671875" style="2" customWidth="1"/>
    <col min="1297" max="1297" width="10.44140625" style="2" customWidth="1"/>
    <col min="1298" max="1298" width="13.109375" style="2" customWidth="1"/>
    <col min="1299" max="1299" width="52.109375" style="2" customWidth="1"/>
    <col min="1300" max="1300" width="12.44140625" style="2" customWidth="1"/>
    <col min="1301" max="1301" width="12.6640625" style="2" customWidth="1"/>
    <col min="1302" max="1302" width="13.5546875" style="2" bestFit="1" customWidth="1"/>
    <col min="1303" max="1303" width="12.109375" style="2" customWidth="1"/>
    <col min="1304" max="1304" width="13.33203125" style="2" customWidth="1"/>
    <col min="1305" max="1305" width="13.5546875" style="2" customWidth="1"/>
    <col min="1306" max="1306" width="12.33203125" style="2" customWidth="1"/>
    <col min="1307" max="1307" width="11.6640625" style="2" customWidth="1"/>
    <col min="1308" max="1534" width="9.109375" style="2"/>
    <col min="1535" max="1535" width="9.109375" style="2" customWidth="1"/>
    <col min="1536" max="1536" width="37.44140625" style="2" customWidth="1"/>
    <col min="1537" max="1538" width="9.109375" style="2" customWidth="1"/>
    <col min="1539" max="1539" width="10" style="2" customWidth="1"/>
    <col min="1540" max="1540" width="9.109375" style="2" customWidth="1"/>
    <col min="1541" max="1541" width="11.44140625" style="2" customWidth="1"/>
    <col min="1542" max="1542" width="10.109375" style="2" customWidth="1"/>
    <col min="1543" max="1543" width="9.88671875" style="2" customWidth="1"/>
    <col min="1544" max="1544" width="8.33203125" style="2" customWidth="1"/>
    <col min="1545" max="1545" width="11.33203125" style="2" customWidth="1"/>
    <col min="1546" max="1546" width="10.6640625" style="2" customWidth="1"/>
    <col min="1547" max="1547" width="10.44140625" style="2" customWidth="1"/>
    <col min="1548" max="1548" width="9.109375" style="2"/>
    <col min="1549" max="1549" width="10.33203125" style="2" customWidth="1"/>
    <col min="1550" max="1550" width="9.109375" style="2"/>
    <col min="1551" max="1551" width="11" style="2" customWidth="1"/>
    <col min="1552" max="1552" width="11.88671875" style="2" customWidth="1"/>
    <col min="1553" max="1553" width="10.44140625" style="2" customWidth="1"/>
    <col min="1554" max="1554" width="13.109375" style="2" customWidth="1"/>
    <col min="1555" max="1555" width="52.109375" style="2" customWidth="1"/>
    <col min="1556" max="1556" width="12.44140625" style="2" customWidth="1"/>
    <col min="1557" max="1557" width="12.6640625" style="2" customWidth="1"/>
    <col min="1558" max="1558" width="13.5546875" style="2" bestFit="1" customWidth="1"/>
    <col min="1559" max="1559" width="12.109375" style="2" customWidth="1"/>
    <col min="1560" max="1560" width="13.33203125" style="2" customWidth="1"/>
    <col min="1561" max="1561" width="13.5546875" style="2" customWidth="1"/>
    <col min="1562" max="1562" width="12.33203125" style="2" customWidth="1"/>
    <col min="1563" max="1563" width="11.6640625" style="2" customWidth="1"/>
    <col min="1564" max="1790" width="9.109375" style="2"/>
    <col min="1791" max="1791" width="9.109375" style="2" customWidth="1"/>
    <col min="1792" max="1792" width="37.44140625" style="2" customWidth="1"/>
    <col min="1793" max="1794" width="9.109375" style="2" customWidth="1"/>
    <col min="1795" max="1795" width="10" style="2" customWidth="1"/>
    <col min="1796" max="1796" width="9.109375" style="2" customWidth="1"/>
    <col min="1797" max="1797" width="11.44140625" style="2" customWidth="1"/>
    <col min="1798" max="1798" width="10.109375" style="2" customWidth="1"/>
    <col min="1799" max="1799" width="9.88671875" style="2" customWidth="1"/>
    <col min="1800" max="1800" width="8.33203125" style="2" customWidth="1"/>
    <col min="1801" max="1801" width="11.33203125" style="2" customWidth="1"/>
    <col min="1802" max="1802" width="10.6640625" style="2" customWidth="1"/>
    <col min="1803" max="1803" width="10.44140625" style="2" customWidth="1"/>
    <col min="1804" max="1804" width="9.109375" style="2"/>
    <col min="1805" max="1805" width="10.33203125" style="2" customWidth="1"/>
    <col min="1806" max="1806" width="9.109375" style="2"/>
    <col min="1807" max="1807" width="11" style="2" customWidth="1"/>
    <col min="1808" max="1808" width="11.88671875" style="2" customWidth="1"/>
    <col min="1809" max="1809" width="10.44140625" style="2" customWidth="1"/>
    <col min="1810" max="1810" width="13.109375" style="2" customWidth="1"/>
    <col min="1811" max="1811" width="52.109375" style="2" customWidth="1"/>
    <col min="1812" max="1812" width="12.44140625" style="2" customWidth="1"/>
    <col min="1813" max="1813" width="12.6640625" style="2" customWidth="1"/>
    <col min="1814" max="1814" width="13.5546875" style="2" bestFit="1" customWidth="1"/>
    <col min="1815" max="1815" width="12.109375" style="2" customWidth="1"/>
    <col min="1816" max="1816" width="13.33203125" style="2" customWidth="1"/>
    <col min="1817" max="1817" width="13.5546875" style="2" customWidth="1"/>
    <col min="1818" max="1818" width="12.33203125" style="2" customWidth="1"/>
    <col min="1819" max="1819" width="11.6640625" style="2" customWidth="1"/>
    <col min="1820" max="2046" width="9.109375" style="2"/>
    <col min="2047" max="2047" width="9.109375" style="2" customWidth="1"/>
    <col min="2048" max="2048" width="37.44140625" style="2" customWidth="1"/>
    <col min="2049" max="2050" width="9.109375" style="2" customWidth="1"/>
    <col min="2051" max="2051" width="10" style="2" customWidth="1"/>
    <col min="2052" max="2052" width="9.109375" style="2" customWidth="1"/>
    <col min="2053" max="2053" width="11.44140625" style="2" customWidth="1"/>
    <col min="2054" max="2054" width="10.109375" style="2" customWidth="1"/>
    <col min="2055" max="2055" width="9.88671875" style="2" customWidth="1"/>
    <col min="2056" max="2056" width="8.33203125" style="2" customWidth="1"/>
    <col min="2057" max="2057" width="11.33203125" style="2" customWidth="1"/>
    <col min="2058" max="2058" width="10.6640625" style="2" customWidth="1"/>
    <col min="2059" max="2059" width="10.44140625" style="2" customWidth="1"/>
    <col min="2060" max="2060" width="9.109375" style="2"/>
    <col min="2061" max="2061" width="10.33203125" style="2" customWidth="1"/>
    <col min="2062" max="2062" width="9.109375" style="2"/>
    <col min="2063" max="2063" width="11" style="2" customWidth="1"/>
    <col min="2064" max="2064" width="11.88671875" style="2" customWidth="1"/>
    <col min="2065" max="2065" width="10.44140625" style="2" customWidth="1"/>
    <col min="2066" max="2066" width="13.109375" style="2" customWidth="1"/>
    <col min="2067" max="2067" width="52.109375" style="2" customWidth="1"/>
    <col min="2068" max="2068" width="12.44140625" style="2" customWidth="1"/>
    <col min="2069" max="2069" width="12.6640625" style="2" customWidth="1"/>
    <col min="2070" max="2070" width="13.5546875" style="2" bestFit="1" customWidth="1"/>
    <col min="2071" max="2071" width="12.109375" style="2" customWidth="1"/>
    <col min="2072" max="2072" width="13.33203125" style="2" customWidth="1"/>
    <col min="2073" max="2073" width="13.5546875" style="2" customWidth="1"/>
    <col min="2074" max="2074" width="12.33203125" style="2" customWidth="1"/>
    <col min="2075" max="2075" width="11.6640625" style="2" customWidth="1"/>
    <col min="2076" max="2302" width="9.109375" style="2"/>
    <col min="2303" max="2303" width="9.109375" style="2" customWidth="1"/>
    <col min="2304" max="2304" width="37.44140625" style="2" customWidth="1"/>
    <col min="2305" max="2306" width="9.109375" style="2" customWidth="1"/>
    <col min="2307" max="2307" width="10" style="2" customWidth="1"/>
    <col min="2308" max="2308" width="9.109375" style="2" customWidth="1"/>
    <col min="2309" max="2309" width="11.44140625" style="2" customWidth="1"/>
    <col min="2310" max="2310" width="10.109375" style="2" customWidth="1"/>
    <col min="2311" max="2311" width="9.88671875" style="2" customWidth="1"/>
    <col min="2312" max="2312" width="8.33203125" style="2" customWidth="1"/>
    <col min="2313" max="2313" width="11.33203125" style="2" customWidth="1"/>
    <col min="2314" max="2314" width="10.6640625" style="2" customWidth="1"/>
    <col min="2315" max="2315" width="10.44140625" style="2" customWidth="1"/>
    <col min="2316" max="2316" width="9.109375" style="2"/>
    <col min="2317" max="2317" width="10.33203125" style="2" customWidth="1"/>
    <col min="2318" max="2318" width="9.109375" style="2"/>
    <col min="2319" max="2319" width="11" style="2" customWidth="1"/>
    <col min="2320" max="2320" width="11.88671875" style="2" customWidth="1"/>
    <col min="2321" max="2321" width="10.44140625" style="2" customWidth="1"/>
    <col min="2322" max="2322" width="13.109375" style="2" customWidth="1"/>
    <col min="2323" max="2323" width="52.109375" style="2" customWidth="1"/>
    <col min="2324" max="2324" width="12.44140625" style="2" customWidth="1"/>
    <col min="2325" max="2325" width="12.6640625" style="2" customWidth="1"/>
    <col min="2326" max="2326" width="13.5546875" style="2" bestFit="1" customWidth="1"/>
    <col min="2327" max="2327" width="12.109375" style="2" customWidth="1"/>
    <col min="2328" max="2328" width="13.33203125" style="2" customWidth="1"/>
    <col min="2329" max="2329" width="13.5546875" style="2" customWidth="1"/>
    <col min="2330" max="2330" width="12.33203125" style="2" customWidth="1"/>
    <col min="2331" max="2331" width="11.6640625" style="2" customWidth="1"/>
    <col min="2332" max="2558" width="9.109375" style="2"/>
    <col min="2559" max="2559" width="9.109375" style="2" customWidth="1"/>
    <col min="2560" max="2560" width="37.44140625" style="2" customWidth="1"/>
    <col min="2561" max="2562" width="9.109375" style="2" customWidth="1"/>
    <col min="2563" max="2563" width="10" style="2" customWidth="1"/>
    <col min="2564" max="2564" width="9.109375" style="2" customWidth="1"/>
    <col min="2565" max="2565" width="11.44140625" style="2" customWidth="1"/>
    <col min="2566" max="2566" width="10.109375" style="2" customWidth="1"/>
    <col min="2567" max="2567" width="9.88671875" style="2" customWidth="1"/>
    <col min="2568" max="2568" width="8.33203125" style="2" customWidth="1"/>
    <col min="2569" max="2569" width="11.33203125" style="2" customWidth="1"/>
    <col min="2570" max="2570" width="10.6640625" style="2" customWidth="1"/>
    <col min="2571" max="2571" width="10.44140625" style="2" customWidth="1"/>
    <col min="2572" max="2572" width="9.109375" style="2"/>
    <col min="2573" max="2573" width="10.33203125" style="2" customWidth="1"/>
    <col min="2574" max="2574" width="9.109375" style="2"/>
    <col min="2575" max="2575" width="11" style="2" customWidth="1"/>
    <col min="2576" max="2576" width="11.88671875" style="2" customWidth="1"/>
    <col min="2577" max="2577" width="10.44140625" style="2" customWidth="1"/>
    <col min="2578" max="2578" width="13.109375" style="2" customWidth="1"/>
    <col min="2579" max="2579" width="52.109375" style="2" customWidth="1"/>
    <col min="2580" max="2580" width="12.44140625" style="2" customWidth="1"/>
    <col min="2581" max="2581" width="12.6640625" style="2" customWidth="1"/>
    <col min="2582" max="2582" width="13.5546875" style="2" bestFit="1" customWidth="1"/>
    <col min="2583" max="2583" width="12.109375" style="2" customWidth="1"/>
    <col min="2584" max="2584" width="13.33203125" style="2" customWidth="1"/>
    <col min="2585" max="2585" width="13.5546875" style="2" customWidth="1"/>
    <col min="2586" max="2586" width="12.33203125" style="2" customWidth="1"/>
    <col min="2587" max="2587" width="11.6640625" style="2" customWidth="1"/>
    <col min="2588" max="2814" width="9.109375" style="2"/>
    <col min="2815" max="2815" width="9.109375" style="2" customWidth="1"/>
    <col min="2816" max="2816" width="37.44140625" style="2" customWidth="1"/>
    <col min="2817" max="2818" width="9.109375" style="2" customWidth="1"/>
    <col min="2819" max="2819" width="10" style="2" customWidth="1"/>
    <col min="2820" max="2820" width="9.109375" style="2" customWidth="1"/>
    <col min="2821" max="2821" width="11.44140625" style="2" customWidth="1"/>
    <col min="2822" max="2822" width="10.109375" style="2" customWidth="1"/>
    <col min="2823" max="2823" width="9.88671875" style="2" customWidth="1"/>
    <col min="2824" max="2824" width="8.33203125" style="2" customWidth="1"/>
    <col min="2825" max="2825" width="11.33203125" style="2" customWidth="1"/>
    <col min="2826" max="2826" width="10.6640625" style="2" customWidth="1"/>
    <col min="2827" max="2827" width="10.44140625" style="2" customWidth="1"/>
    <col min="2828" max="2828" width="9.109375" style="2"/>
    <col min="2829" max="2829" width="10.33203125" style="2" customWidth="1"/>
    <col min="2830" max="2830" width="9.109375" style="2"/>
    <col min="2831" max="2831" width="11" style="2" customWidth="1"/>
    <col min="2832" max="2832" width="11.88671875" style="2" customWidth="1"/>
    <col min="2833" max="2833" width="10.44140625" style="2" customWidth="1"/>
    <col min="2834" max="2834" width="13.109375" style="2" customWidth="1"/>
    <col min="2835" max="2835" width="52.109375" style="2" customWidth="1"/>
    <col min="2836" max="2836" width="12.44140625" style="2" customWidth="1"/>
    <col min="2837" max="2837" width="12.6640625" style="2" customWidth="1"/>
    <col min="2838" max="2838" width="13.5546875" style="2" bestFit="1" customWidth="1"/>
    <col min="2839" max="2839" width="12.109375" style="2" customWidth="1"/>
    <col min="2840" max="2840" width="13.33203125" style="2" customWidth="1"/>
    <col min="2841" max="2841" width="13.5546875" style="2" customWidth="1"/>
    <col min="2842" max="2842" width="12.33203125" style="2" customWidth="1"/>
    <col min="2843" max="2843" width="11.6640625" style="2" customWidth="1"/>
    <col min="2844" max="3070" width="9.109375" style="2"/>
    <col min="3071" max="3071" width="9.109375" style="2" customWidth="1"/>
    <col min="3072" max="3072" width="37.44140625" style="2" customWidth="1"/>
    <col min="3073" max="3074" width="9.109375" style="2" customWidth="1"/>
    <col min="3075" max="3075" width="10" style="2" customWidth="1"/>
    <col min="3076" max="3076" width="9.109375" style="2" customWidth="1"/>
    <col min="3077" max="3077" width="11.44140625" style="2" customWidth="1"/>
    <col min="3078" max="3078" width="10.109375" style="2" customWidth="1"/>
    <col min="3079" max="3079" width="9.88671875" style="2" customWidth="1"/>
    <col min="3080" max="3080" width="8.33203125" style="2" customWidth="1"/>
    <col min="3081" max="3081" width="11.33203125" style="2" customWidth="1"/>
    <col min="3082" max="3082" width="10.6640625" style="2" customWidth="1"/>
    <col min="3083" max="3083" width="10.44140625" style="2" customWidth="1"/>
    <col min="3084" max="3084" width="9.109375" style="2"/>
    <col min="3085" max="3085" width="10.33203125" style="2" customWidth="1"/>
    <col min="3086" max="3086" width="9.109375" style="2"/>
    <col min="3087" max="3087" width="11" style="2" customWidth="1"/>
    <col min="3088" max="3088" width="11.88671875" style="2" customWidth="1"/>
    <col min="3089" max="3089" width="10.44140625" style="2" customWidth="1"/>
    <col min="3090" max="3090" width="13.109375" style="2" customWidth="1"/>
    <col min="3091" max="3091" width="52.109375" style="2" customWidth="1"/>
    <col min="3092" max="3092" width="12.44140625" style="2" customWidth="1"/>
    <col min="3093" max="3093" width="12.6640625" style="2" customWidth="1"/>
    <col min="3094" max="3094" width="13.5546875" style="2" bestFit="1" customWidth="1"/>
    <col min="3095" max="3095" width="12.109375" style="2" customWidth="1"/>
    <col min="3096" max="3096" width="13.33203125" style="2" customWidth="1"/>
    <col min="3097" max="3097" width="13.5546875" style="2" customWidth="1"/>
    <col min="3098" max="3098" width="12.33203125" style="2" customWidth="1"/>
    <col min="3099" max="3099" width="11.6640625" style="2" customWidth="1"/>
    <col min="3100" max="3326" width="9.109375" style="2"/>
    <col min="3327" max="3327" width="9.109375" style="2" customWidth="1"/>
    <col min="3328" max="3328" width="37.44140625" style="2" customWidth="1"/>
    <col min="3329" max="3330" width="9.109375" style="2" customWidth="1"/>
    <col min="3331" max="3331" width="10" style="2" customWidth="1"/>
    <col min="3332" max="3332" width="9.109375" style="2" customWidth="1"/>
    <col min="3333" max="3333" width="11.44140625" style="2" customWidth="1"/>
    <col min="3334" max="3334" width="10.109375" style="2" customWidth="1"/>
    <col min="3335" max="3335" width="9.88671875" style="2" customWidth="1"/>
    <col min="3336" max="3336" width="8.33203125" style="2" customWidth="1"/>
    <col min="3337" max="3337" width="11.33203125" style="2" customWidth="1"/>
    <col min="3338" max="3338" width="10.6640625" style="2" customWidth="1"/>
    <col min="3339" max="3339" width="10.44140625" style="2" customWidth="1"/>
    <col min="3340" max="3340" width="9.109375" style="2"/>
    <col min="3341" max="3341" width="10.33203125" style="2" customWidth="1"/>
    <col min="3342" max="3342" width="9.109375" style="2"/>
    <col min="3343" max="3343" width="11" style="2" customWidth="1"/>
    <col min="3344" max="3344" width="11.88671875" style="2" customWidth="1"/>
    <col min="3345" max="3345" width="10.44140625" style="2" customWidth="1"/>
    <col min="3346" max="3346" width="13.109375" style="2" customWidth="1"/>
    <col min="3347" max="3347" width="52.109375" style="2" customWidth="1"/>
    <col min="3348" max="3348" width="12.44140625" style="2" customWidth="1"/>
    <col min="3349" max="3349" width="12.6640625" style="2" customWidth="1"/>
    <col min="3350" max="3350" width="13.5546875" style="2" bestFit="1" customWidth="1"/>
    <col min="3351" max="3351" width="12.109375" style="2" customWidth="1"/>
    <col min="3352" max="3352" width="13.33203125" style="2" customWidth="1"/>
    <col min="3353" max="3353" width="13.5546875" style="2" customWidth="1"/>
    <col min="3354" max="3354" width="12.33203125" style="2" customWidth="1"/>
    <col min="3355" max="3355" width="11.6640625" style="2" customWidth="1"/>
    <col min="3356" max="3582" width="9.109375" style="2"/>
    <col min="3583" max="3583" width="9.109375" style="2" customWidth="1"/>
    <col min="3584" max="3584" width="37.44140625" style="2" customWidth="1"/>
    <col min="3585" max="3586" width="9.109375" style="2" customWidth="1"/>
    <col min="3587" max="3587" width="10" style="2" customWidth="1"/>
    <col min="3588" max="3588" width="9.109375" style="2" customWidth="1"/>
    <col min="3589" max="3589" width="11.44140625" style="2" customWidth="1"/>
    <col min="3590" max="3590" width="10.109375" style="2" customWidth="1"/>
    <col min="3591" max="3591" width="9.88671875" style="2" customWidth="1"/>
    <col min="3592" max="3592" width="8.33203125" style="2" customWidth="1"/>
    <col min="3593" max="3593" width="11.33203125" style="2" customWidth="1"/>
    <col min="3594" max="3594" width="10.6640625" style="2" customWidth="1"/>
    <col min="3595" max="3595" width="10.44140625" style="2" customWidth="1"/>
    <col min="3596" max="3596" width="9.109375" style="2"/>
    <col min="3597" max="3597" width="10.33203125" style="2" customWidth="1"/>
    <col min="3598" max="3598" width="9.109375" style="2"/>
    <col min="3599" max="3599" width="11" style="2" customWidth="1"/>
    <col min="3600" max="3600" width="11.88671875" style="2" customWidth="1"/>
    <col min="3601" max="3601" width="10.44140625" style="2" customWidth="1"/>
    <col min="3602" max="3602" width="13.109375" style="2" customWidth="1"/>
    <col min="3603" max="3603" width="52.109375" style="2" customWidth="1"/>
    <col min="3604" max="3604" width="12.44140625" style="2" customWidth="1"/>
    <col min="3605" max="3605" width="12.6640625" style="2" customWidth="1"/>
    <col min="3606" max="3606" width="13.5546875" style="2" bestFit="1" customWidth="1"/>
    <col min="3607" max="3607" width="12.109375" style="2" customWidth="1"/>
    <col min="3608" max="3608" width="13.33203125" style="2" customWidth="1"/>
    <col min="3609" max="3609" width="13.5546875" style="2" customWidth="1"/>
    <col min="3610" max="3610" width="12.33203125" style="2" customWidth="1"/>
    <col min="3611" max="3611" width="11.6640625" style="2" customWidth="1"/>
    <col min="3612" max="3838" width="9.109375" style="2"/>
    <col min="3839" max="3839" width="9.109375" style="2" customWidth="1"/>
    <col min="3840" max="3840" width="37.44140625" style="2" customWidth="1"/>
    <col min="3841" max="3842" width="9.109375" style="2" customWidth="1"/>
    <col min="3843" max="3843" width="10" style="2" customWidth="1"/>
    <col min="3844" max="3844" width="9.109375" style="2" customWidth="1"/>
    <col min="3845" max="3845" width="11.44140625" style="2" customWidth="1"/>
    <col min="3846" max="3846" width="10.109375" style="2" customWidth="1"/>
    <col min="3847" max="3847" width="9.88671875" style="2" customWidth="1"/>
    <col min="3848" max="3848" width="8.33203125" style="2" customWidth="1"/>
    <col min="3849" max="3849" width="11.33203125" style="2" customWidth="1"/>
    <col min="3850" max="3850" width="10.6640625" style="2" customWidth="1"/>
    <col min="3851" max="3851" width="10.44140625" style="2" customWidth="1"/>
    <col min="3852" max="3852" width="9.109375" style="2"/>
    <col min="3853" max="3853" width="10.33203125" style="2" customWidth="1"/>
    <col min="3854" max="3854" width="9.109375" style="2"/>
    <col min="3855" max="3855" width="11" style="2" customWidth="1"/>
    <col min="3856" max="3856" width="11.88671875" style="2" customWidth="1"/>
    <col min="3857" max="3857" width="10.44140625" style="2" customWidth="1"/>
    <col min="3858" max="3858" width="13.109375" style="2" customWidth="1"/>
    <col min="3859" max="3859" width="52.109375" style="2" customWidth="1"/>
    <col min="3860" max="3860" width="12.44140625" style="2" customWidth="1"/>
    <col min="3861" max="3861" width="12.6640625" style="2" customWidth="1"/>
    <col min="3862" max="3862" width="13.5546875" style="2" bestFit="1" customWidth="1"/>
    <col min="3863" max="3863" width="12.109375" style="2" customWidth="1"/>
    <col min="3864" max="3864" width="13.33203125" style="2" customWidth="1"/>
    <col min="3865" max="3865" width="13.5546875" style="2" customWidth="1"/>
    <col min="3866" max="3866" width="12.33203125" style="2" customWidth="1"/>
    <col min="3867" max="3867" width="11.6640625" style="2" customWidth="1"/>
    <col min="3868" max="4094" width="9.109375" style="2"/>
    <col min="4095" max="4095" width="9.109375" style="2" customWidth="1"/>
    <col min="4096" max="4096" width="37.44140625" style="2" customWidth="1"/>
    <col min="4097" max="4098" width="9.109375" style="2" customWidth="1"/>
    <col min="4099" max="4099" width="10" style="2" customWidth="1"/>
    <col min="4100" max="4100" width="9.109375" style="2" customWidth="1"/>
    <col min="4101" max="4101" width="11.44140625" style="2" customWidth="1"/>
    <col min="4102" max="4102" width="10.109375" style="2" customWidth="1"/>
    <col min="4103" max="4103" width="9.88671875" style="2" customWidth="1"/>
    <col min="4104" max="4104" width="8.33203125" style="2" customWidth="1"/>
    <col min="4105" max="4105" width="11.33203125" style="2" customWidth="1"/>
    <col min="4106" max="4106" width="10.6640625" style="2" customWidth="1"/>
    <col min="4107" max="4107" width="10.44140625" style="2" customWidth="1"/>
    <col min="4108" max="4108" width="9.109375" style="2"/>
    <col min="4109" max="4109" width="10.33203125" style="2" customWidth="1"/>
    <col min="4110" max="4110" width="9.109375" style="2"/>
    <col min="4111" max="4111" width="11" style="2" customWidth="1"/>
    <col min="4112" max="4112" width="11.88671875" style="2" customWidth="1"/>
    <col min="4113" max="4113" width="10.44140625" style="2" customWidth="1"/>
    <col min="4114" max="4114" width="13.109375" style="2" customWidth="1"/>
    <col min="4115" max="4115" width="52.109375" style="2" customWidth="1"/>
    <col min="4116" max="4116" width="12.44140625" style="2" customWidth="1"/>
    <col min="4117" max="4117" width="12.6640625" style="2" customWidth="1"/>
    <col min="4118" max="4118" width="13.5546875" style="2" bestFit="1" customWidth="1"/>
    <col min="4119" max="4119" width="12.109375" style="2" customWidth="1"/>
    <col min="4120" max="4120" width="13.33203125" style="2" customWidth="1"/>
    <col min="4121" max="4121" width="13.5546875" style="2" customWidth="1"/>
    <col min="4122" max="4122" width="12.33203125" style="2" customWidth="1"/>
    <col min="4123" max="4123" width="11.6640625" style="2" customWidth="1"/>
    <col min="4124" max="4350" width="9.109375" style="2"/>
    <col min="4351" max="4351" width="9.109375" style="2" customWidth="1"/>
    <col min="4352" max="4352" width="37.44140625" style="2" customWidth="1"/>
    <col min="4353" max="4354" width="9.109375" style="2" customWidth="1"/>
    <col min="4355" max="4355" width="10" style="2" customWidth="1"/>
    <col min="4356" max="4356" width="9.109375" style="2" customWidth="1"/>
    <col min="4357" max="4357" width="11.44140625" style="2" customWidth="1"/>
    <col min="4358" max="4358" width="10.109375" style="2" customWidth="1"/>
    <col min="4359" max="4359" width="9.88671875" style="2" customWidth="1"/>
    <col min="4360" max="4360" width="8.33203125" style="2" customWidth="1"/>
    <col min="4361" max="4361" width="11.33203125" style="2" customWidth="1"/>
    <col min="4362" max="4362" width="10.6640625" style="2" customWidth="1"/>
    <col min="4363" max="4363" width="10.44140625" style="2" customWidth="1"/>
    <col min="4364" max="4364" width="9.109375" style="2"/>
    <col min="4365" max="4365" width="10.33203125" style="2" customWidth="1"/>
    <col min="4366" max="4366" width="9.109375" style="2"/>
    <col min="4367" max="4367" width="11" style="2" customWidth="1"/>
    <col min="4368" max="4368" width="11.88671875" style="2" customWidth="1"/>
    <col min="4369" max="4369" width="10.44140625" style="2" customWidth="1"/>
    <col min="4370" max="4370" width="13.109375" style="2" customWidth="1"/>
    <col min="4371" max="4371" width="52.109375" style="2" customWidth="1"/>
    <col min="4372" max="4372" width="12.44140625" style="2" customWidth="1"/>
    <col min="4373" max="4373" width="12.6640625" style="2" customWidth="1"/>
    <col min="4374" max="4374" width="13.5546875" style="2" bestFit="1" customWidth="1"/>
    <col min="4375" max="4375" width="12.109375" style="2" customWidth="1"/>
    <col min="4376" max="4376" width="13.33203125" style="2" customWidth="1"/>
    <col min="4377" max="4377" width="13.5546875" style="2" customWidth="1"/>
    <col min="4378" max="4378" width="12.33203125" style="2" customWidth="1"/>
    <col min="4379" max="4379" width="11.6640625" style="2" customWidth="1"/>
    <col min="4380" max="4606" width="9.109375" style="2"/>
    <col min="4607" max="4607" width="9.109375" style="2" customWidth="1"/>
    <col min="4608" max="4608" width="37.44140625" style="2" customWidth="1"/>
    <col min="4609" max="4610" width="9.109375" style="2" customWidth="1"/>
    <col min="4611" max="4611" width="10" style="2" customWidth="1"/>
    <col min="4612" max="4612" width="9.109375" style="2" customWidth="1"/>
    <col min="4613" max="4613" width="11.44140625" style="2" customWidth="1"/>
    <col min="4614" max="4614" width="10.109375" style="2" customWidth="1"/>
    <col min="4615" max="4615" width="9.88671875" style="2" customWidth="1"/>
    <col min="4616" max="4616" width="8.33203125" style="2" customWidth="1"/>
    <col min="4617" max="4617" width="11.33203125" style="2" customWidth="1"/>
    <col min="4618" max="4618" width="10.6640625" style="2" customWidth="1"/>
    <col min="4619" max="4619" width="10.44140625" style="2" customWidth="1"/>
    <col min="4620" max="4620" width="9.109375" style="2"/>
    <col min="4621" max="4621" width="10.33203125" style="2" customWidth="1"/>
    <col min="4622" max="4622" width="9.109375" style="2"/>
    <col min="4623" max="4623" width="11" style="2" customWidth="1"/>
    <col min="4624" max="4624" width="11.88671875" style="2" customWidth="1"/>
    <col min="4625" max="4625" width="10.44140625" style="2" customWidth="1"/>
    <col min="4626" max="4626" width="13.109375" style="2" customWidth="1"/>
    <col min="4627" max="4627" width="52.109375" style="2" customWidth="1"/>
    <col min="4628" max="4628" width="12.44140625" style="2" customWidth="1"/>
    <col min="4629" max="4629" width="12.6640625" style="2" customWidth="1"/>
    <col min="4630" max="4630" width="13.5546875" style="2" bestFit="1" customWidth="1"/>
    <col min="4631" max="4631" width="12.109375" style="2" customWidth="1"/>
    <col min="4632" max="4632" width="13.33203125" style="2" customWidth="1"/>
    <col min="4633" max="4633" width="13.5546875" style="2" customWidth="1"/>
    <col min="4634" max="4634" width="12.33203125" style="2" customWidth="1"/>
    <col min="4635" max="4635" width="11.6640625" style="2" customWidth="1"/>
    <col min="4636" max="4862" width="9.109375" style="2"/>
    <col min="4863" max="4863" width="9.109375" style="2" customWidth="1"/>
    <col min="4864" max="4864" width="37.44140625" style="2" customWidth="1"/>
    <col min="4865" max="4866" width="9.109375" style="2" customWidth="1"/>
    <col min="4867" max="4867" width="10" style="2" customWidth="1"/>
    <col min="4868" max="4868" width="9.109375" style="2" customWidth="1"/>
    <col min="4869" max="4869" width="11.44140625" style="2" customWidth="1"/>
    <col min="4870" max="4870" width="10.109375" style="2" customWidth="1"/>
    <col min="4871" max="4871" width="9.88671875" style="2" customWidth="1"/>
    <col min="4872" max="4872" width="8.33203125" style="2" customWidth="1"/>
    <col min="4873" max="4873" width="11.33203125" style="2" customWidth="1"/>
    <col min="4874" max="4874" width="10.6640625" style="2" customWidth="1"/>
    <col min="4875" max="4875" width="10.44140625" style="2" customWidth="1"/>
    <col min="4876" max="4876" width="9.109375" style="2"/>
    <col min="4877" max="4877" width="10.33203125" style="2" customWidth="1"/>
    <col min="4878" max="4878" width="9.109375" style="2"/>
    <col min="4879" max="4879" width="11" style="2" customWidth="1"/>
    <col min="4880" max="4880" width="11.88671875" style="2" customWidth="1"/>
    <col min="4881" max="4881" width="10.44140625" style="2" customWidth="1"/>
    <col min="4882" max="4882" width="13.109375" style="2" customWidth="1"/>
    <col min="4883" max="4883" width="52.109375" style="2" customWidth="1"/>
    <col min="4884" max="4884" width="12.44140625" style="2" customWidth="1"/>
    <col min="4885" max="4885" width="12.6640625" style="2" customWidth="1"/>
    <col min="4886" max="4886" width="13.5546875" style="2" bestFit="1" customWidth="1"/>
    <col min="4887" max="4887" width="12.109375" style="2" customWidth="1"/>
    <col min="4888" max="4888" width="13.33203125" style="2" customWidth="1"/>
    <col min="4889" max="4889" width="13.5546875" style="2" customWidth="1"/>
    <col min="4890" max="4890" width="12.33203125" style="2" customWidth="1"/>
    <col min="4891" max="4891" width="11.6640625" style="2" customWidth="1"/>
    <col min="4892" max="5118" width="9.109375" style="2"/>
    <col min="5119" max="5119" width="9.109375" style="2" customWidth="1"/>
    <col min="5120" max="5120" width="37.44140625" style="2" customWidth="1"/>
    <col min="5121" max="5122" width="9.109375" style="2" customWidth="1"/>
    <col min="5123" max="5123" width="10" style="2" customWidth="1"/>
    <col min="5124" max="5124" width="9.109375" style="2" customWidth="1"/>
    <col min="5125" max="5125" width="11.44140625" style="2" customWidth="1"/>
    <col min="5126" max="5126" width="10.109375" style="2" customWidth="1"/>
    <col min="5127" max="5127" width="9.88671875" style="2" customWidth="1"/>
    <col min="5128" max="5128" width="8.33203125" style="2" customWidth="1"/>
    <col min="5129" max="5129" width="11.33203125" style="2" customWidth="1"/>
    <col min="5130" max="5130" width="10.6640625" style="2" customWidth="1"/>
    <col min="5131" max="5131" width="10.44140625" style="2" customWidth="1"/>
    <col min="5132" max="5132" width="9.109375" style="2"/>
    <col min="5133" max="5133" width="10.33203125" style="2" customWidth="1"/>
    <col min="5134" max="5134" width="9.109375" style="2"/>
    <col min="5135" max="5135" width="11" style="2" customWidth="1"/>
    <col min="5136" max="5136" width="11.88671875" style="2" customWidth="1"/>
    <col min="5137" max="5137" width="10.44140625" style="2" customWidth="1"/>
    <col min="5138" max="5138" width="13.109375" style="2" customWidth="1"/>
    <col min="5139" max="5139" width="52.109375" style="2" customWidth="1"/>
    <col min="5140" max="5140" width="12.44140625" style="2" customWidth="1"/>
    <col min="5141" max="5141" width="12.6640625" style="2" customWidth="1"/>
    <col min="5142" max="5142" width="13.5546875" style="2" bestFit="1" customWidth="1"/>
    <col min="5143" max="5143" width="12.109375" style="2" customWidth="1"/>
    <col min="5144" max="5144" width="13.33203125" style="2" customWidth="1"/>
    <col min="5145" max="5145" width="13.5546875" style="2" customWidth="1"/>
    <col min="5146" max="5146" width="12.33203125" style="2" customWidth="1"/>
    <col min="5147" max="5147" width="11.6640625" style="2" customWidth="1"/>
    <col min="5148" max="5374" width="9.109375" style="2"/>
    <col min="5375" max="5375" width="9.109375" style="2" customWidth="1"/>
    <col min="5376" max="5376" width="37.44140625" style="2" customWidth="1"/>
    <col min="5377" max="5378" width="9.109375" style="2" customWidth="1"/>
    <col min="5379" max="5379" width="10" style="2" customWidth="1"/>
    <col min="5380" max="5380" width="9.109375" style="2" customWidth="1"/>
    <col min="5381" max="5381" width="11.44140625" style="2" customWidth="1"/>
    <col min="5382" max="5382" width="10.109375" style="2" customWidth="1"/>
    <col min="5383" max="5383" width="9.88671875" style="2" customWidth="1"/>
    <col min="5384" max="5384" width="8.33203125" style="2" customWidth="1"/>
    <col min="5385" max="5385" width="11.33203125" style="2" customWidth="1"/>
    <col min="5386" max="5386" width="10.6640625" style="2" customWidth="1"/>
    <col min="5387" max="5387" width="10.44140625" style="2" customWidth="1"/>
    <col min="5388" max="5388" width="9.109375" style="2"/>
    <col min="5389" max="5389" width="10.33203125" style="2" customWidth="1"/>
    <col min="5390" max="5390" width="9.109375" style="2"/>
    <col min="5391" max="5391" width="11" style="2" customWidth="1"/>
    <col min="5392" max="5392" width="11.88671875" style="2" customWidth="1"/>
    <col min="5393" max="5393" width="10.44140625" style="2" customWidth="1"/>
    <col min="5394" max="5394" width="13.109375" style="2" customWidth="1"/>
    <col min="5395" max="5395" width="52.109375" style="2" customWidth="1"/>
    <col min="5396" max="5396" width="12.44140625" style="2" customWidth="1"/>
    <col min="5397" max="5397" width="12.6640625" style="2" customWidth="1"/>
    <col min="5398" max="5398" width="13.5546875" style="2" bestFit="1" customWidth="1"/>
    <col min="5399" max="5399" width="12.109375" style="2" customWidth="1"/>
    <col min="5400" max="5400" width="13.33203125" style="2" customWidth="1"/>
    <col min="5401" max="5401" width="13.5546875" style="2" customWidth="1"/>
    <col min="5402" max="5402" width="12.33203125" style="2" customWidth="1"/>
    <col min="5403" max="5403" width="11.6640625" style="2" customWidth="1"/>
    <col min="5404" max="5630" width="9.109375" style="2"/>
    <col min="5631" max="5631" width="9.109375" style="2" customWidth="1"/>
    <col min="5632" max="5632" width="37.44140625" style="2" customWidth="1"/>
    <col min="5633" max="5634" width="9.109375" style="2" customWidth="1"/>
    <col min="5635" max="5635" width="10" style="2" customWidth="1"/>
    <col min="5636" max="5636" width="9.109375" style="2" customWidth="1"/>
    <col min="5637" max="5637" width="11.44140625" style="2" customWidth="1"/>
    <col min="5638" max="5638" width="10.109375" style="2" customWidth="1"/>
    <col min="5639" max="5639" width="9.88671875" style="2" customWidth="1"/>
    <col min="5640" max="5640" width="8.33203125" style="2" customWidth="1"/>
    <col min="5641" max="5641" width="11.33203125" style="2" customWidth="1"/>
    <col min="5642" max="5642" width="10.6640625" style="2" customWidth="1"/>
    <col min="5643" max="5643" width="10.44140625" style="2" customWidth="1"/>
    <col min="5644" max="5644" width="9.109375" style="2"/>
    <col min="5645" max="5645" width="10.33203125" style="2" customWidth="1"/>
    <col min="5646" max="5646" width="9.109375" style="2"/>
    <col min="5647" max="5647" width="11" style="2" customWidth="1"/>
    <col min="5648" max="5648" width="11.88671875" style="2" customWidth="1"/>
    <col min="5649" max="5649" width="10.44140625" style="2" customWidth="1"/>
    <col min="5650" max="5650" width="13.109375" style="2" customWidth="1"/>
    <col min="5651" max="5651" width="52.109375" style="2" customWidth="1"/>
    <col min="5652" max="5652" width="12.44140625" style="2" customWidth="1"/>
    <col min="5653" max="5653" width="12.6640625" style="2" customWidth="1"/>
    <col min="5654" max="5654" width="13.5546875" style="2" bestFit="1" customWidth="1"/>
    <col min="5655" max="5655" width="12.109375" style="2" customWidth="1"/>
    <col min="5656" max="5656" width="13.33203125" style="2" customWidth="1"/>
    <col min="5657" max="5657" width="13.5546875" style="2" customWidth="1"/>
    <col min="5658" max="5658" width="12.33203125" style="2" customWidth="1"/>
    <col min="5659" max="5659" width="11.6640625" style="2" customWidth="1"/>
    <col min="5660" max="5886" width="9.109375" style="2"/>
    <col min="5887" max="5887" width="9.109375" style="2" customWidth="1"/>
    <col min="5888" max="5888" width="37.44140625" style="2" customWidth="1"/>
    <col min="5889" max="5890" width="9.109375" style="2" customWidth="1"/>
    <col min="5891" max="5891" width="10" style="2" customWidth="1"/>
    <col min="5892" max="5892" width="9.109375" style="2" customWidth="1"/>
    <col min="5893" max="5893" width="11.44140625" style="2" customWidth="1"/>
    <col min="5894" max="5894" width="10.109375" style="2" customWidth="1"/>
    <col min="5895" max="5895" width="9.88671875" style="2" customWidth="1"/>
    <col min="5896" max="5896" width="8.33203125" style="2" customWidth="1"/>
    <col min="5897" max="5897" width="11.33203125" style="2" customWidth="1"/>
    <col min="5898" max="5898" width="10.6640625" style="2" customWidth="1"/>
    <col min="5899" max="5899" width="10.44140625" style="2" customWidth="1"/>
    <col min="5900" max="5900" width="9.109375" style="2"/>
    <col min="5901" max="5901" width="10.33203125" style="2" customWidth="1"/>
    <col min="5902" max="5902" width="9.109375" style="2"/>
    <col min="5903" max="5903" width="11" style="2" customWidth="1"/>
    <col min="5904" max="5904" width="11.88671875" style="2" customWidth="1"/>
    <col min="5905" max="5905" width="10.44140625" style="2" customWidth="1"/>
    <col min="5906" max="5906" width="13.109375" style="2" customWidth="1"/>
    <col min="5907" max="5907" width="52.109375" style="2" customWidth="1"/>
    <col min="5908" max="5908" width="12.44140625" style="2" customWidth="1"/>
    <col min="5909" max="5909" width="12.6640625" style="2" customWidth="1"/>
    <col min="5910" max="5910" width="13.5546875" style="2" bestFit="1" customWidth="1"/>
    <col min="5911" max="5911" width="12.109375" style="2" customWidth="1"/>
    <col min="5912" max="5912" width="13.33203125" style="2" customWidth="1"/>
    <col min="5913" max="5913" width="13.5546875" style="2" customWidth="1"/>
    <col min="5914" max="5914" width="12.33203125" style="2" customWidth="1"/>
    <col min="5915" max="5915" width="11.6640625" style="2" customWidth="1"/>
    <col min="5916" max="6142" width="9.109375" style="2"/>
    <col min="6143" max="6143" width="9.109375" style="2" customWidth="1"/>
    <col min="6144" max="6144" width="37.44140625" style="2" customWidth="1"/>
    <col min="6145" max="6146" width="9.109375" style="2" customWidth="1"/>
    <col min="6147" max="6147" width="10" style="2" customWidth="1"/>
    <col min="6148" max="6148" width="9.109375" style="2" customWidth="1"/>
    <col min="6149" max="6149" width="11.44140625" style="2" customWidth="1"/>
    <col min="6150" max="6150" width="10.109375" style="2" customWidth="1"/>
    <col min="6151" max="6151" width="9.88671875" style="2" customWidth="1"/>
    <col min="6152" max="6152" width="8.33203125" style="2" customWidth="1"/>
    <col min="6153" max="6153" width="11.33203125" style="2" customWidth="1"/>
    <col min="6154" max="6154" width="10.6640625" style="2" customWidth="1"/>
    <col min="6155" max="6155" width="10.44140625" style="2" customWidth="1"/>
    <col min="6156" max="6156" width="9.109375" style="2"/>
    <col min="6157" max="6157" width="10.33203125" style="2" customWidth="1"/>
    <col min="6158" max="6158" width="9.109375" style="2"/>
    <col min="6159" max="6159" width="11" style="2" customWidth="1"/>
    <col min="6160" max="6160" width="11.88671875" style="2" customWidth="1"/>
    <col min="6161" max="6161" width="10.44140625" style="2" customWidth="1"/>
    <col min="6162" max="6162" width="13.109375" style="2" customWidth="1"/>
    <col min="6163" max="6163" width="52.109375" style="2" customWidth="1"/>
    <col min="6164" max="6164" width="12.44140625" style="2" customWidth="1"/>
    <col min="6165" max="6165" width="12.6640625" style="2" customWidth="1"/>
    <col min="6166" max="6166" width="13.5546875" style="2" bestFit="1" customWidth="1"/>
    <col min="6167" max="6167" width="12.109375" style="2" customWidth="1"/>
    <col min="6168" max="6168" width="13.33203125" style="2" customWidth="1"/>
    <col min="6169" max="6169" width="13.5546875" style="2" customWidth="1"/>
    <col min="6170" max="6170" width="12.33203125" style="2" customWidth="1"/>
    <col min="6171" max="6171" width="11.6640625" style="2" customWidth="1"/>
    <col min="6172" max="6398" width="9.109375" style="2"/>
    <col min="6399" max="6399" width="9.109375" style="2" customWidth="1"/>
    <col min="6400" max="6400" width="37.44140625" style="2" customWidth="1"/>
    <col min="6401" max="6402" width="9.109375" style="2" customWidth="1"/>
    <col min="6403" max="6403" width="10" style="2" customWidth="1"/>
    <col min="6404" max="6404" width="9.109375" style="2" customWidth="1"/>
    <col min="6405" max="6405" width="11.44140625" style="2" customWidth="1"/>
    <col min="6406" max="6406" width="10.109375" style="2" customWidth="1"/>
    <col min="6407" max="6407" width="9.88671875" style="2" customWidth="1"/>
    <col min="6408" max="6408" width="8.33203125" style="2" customWidth="1"/>
    <col min="6409" max="6409" width="11.33203125" style="2" customWidth="1"/>
    <col min="6410" max="6410" width="10.6640625" style="2" customWidth="1"/>
    <col min="6411" max="6411" width="10.44140625" style="2" customWidth="1"/>
    <col min="6412" max="6412" width="9.109375" style="2"/>
    <col min="6413" max="6413" width="10.33203125" style="2" customWidth="1"/>
    <col min="6414" max="6414" width="9.109375" style="2"/>
    <col min="6415" max="6415" width="11" style="2" customWidth="1"/>
    <col min="6416" max="6416" width="11.88671875" style="2" customWidth="1"/>
    <col min="6417" max="6417" width="10.44140625" style="2" customWidth="1"/>
    <col min="6418" max="6418" width="13.109375" style="2" customWidth="1"/>
    <col min="6419" max="6419" width="52.109375" style="2" customWidth="1"/>
    <col min="6420" max="6420" width="12.44140625" style="2" customWidth="1"/>
    <col min="6421" max="6421" width="12.6640625" style="2" customWidth="1"/>
    <col min="6422" max="6422" width="13.5546875" style="2" bestFit="1" customWidth="1"/>
    <col min="6423" max="6423" width="12.109375" style="2" customWidth="1"/>
    <col min="6424" max="6424" width="13.33203125" style="2" customWidth="1"/>
    <col min="6425" max="6425" width="13.5546875" style="2" customWidth="1"/>
    <col min="6426" max="6426" width="12.33203125" style="2" customWidth="1"/>
    <col min="6427" max="6427" width="11.6640625" style="2" customWidth="1"/>
    <col min="6428" max="6654" width="9.109375" style="2"/>
    <col min="6655" max="6655" width="9.109375" style="2" customWidth="1"/>
    <col min="6656" max="6656" width="37.44140625" style="2" customWidth="1"/>
    <col min="6657" max="6658" width="9.109375" style="2" customWidth="1"/>
    <col min="6659" max="6659" width="10" style="2" customWidth="1"/>
    <col min="6660" max="6660" width="9.109375" style="2" customWidth="1"/>
    <col min="6661" max="6661" width="11.44140625" style="2" customWidth="1"/>
    <col min="6662" max="6662" width="10.109375" style="2" customWidth="1"/>
    <col min="6663" max="6663" width="9.88671875" style="2" customWidth="1"/>
    <col min="6664" max="6664" width="8.33203125" style="2" customWidth="1"/>
    <col min="6665" max="6665" width="11.33203125" style="2" customWidth="1"/>
    <col min="6666" max="6666" width="10.6640625" style="2" customWidth="1"/>
    <col min="6667" max="6667" width="10.44140625" style="2" customWidth="1"/>
    <col min="6668" max="6668" width="9.109375" style="2"/>
    <col min="6669" max="6669" width="10.33203125" style="2" customWidth="1"/>
    <col min="6670" max="6670" width="9.109375" style="2"/>
    <col min="6671" max="6671" width="11" style="2" customWidth="1"/>
    <col min="6672" max="6672" width="11.88671875" style="2" customWidth="1"/>
    <col min="6673" max="6673" width="10.44140625" style="2" customWidth="1"/>
    <col min="6674" max="6674" width="13.109375" style="2" customWidth="1"/>
    <col min="6675" max="6675" width="52.109375" style="2" customWidth="1"/>
    <col min="6676" max="6676" width="12.44140625" style="2" customWidth="1"/>
    <col min="6677" max="6677" width="12.6640625" style="2" customWidth="1"/>
    <col min="6678" max="6678" width="13.5546875" style="2" bestFit="1" customWidth="1"/>
    <col min="6679" max="6679" width="12.109375" style="2" customWidth="1"/>
    <col min="6680" max="6680" width="13.33203125" style="2" customWidth="1"/>
    <col min="6681" max="6681" width="13.5546875" style="2" customWidth="1"/>
    <col min="6682" max="6682" width="12.33203125" style="2" customWidth="1"/>
    <col min="6683" max="6683" width="11.6640625" style="2" customWidth="1"/>
    <col min="6684" max="6910" width="9.109375" style="2"/>
    <col min="6911" max="6911" width="9.109375" style="2" customWidth="1"/>
    <col min="6912" max="6912" width="37.44140625" style="2" customWidth="1"/>
    <col min="6913" max="6914" width="9.109375" style="2" customWidth="1"/>
    <col min="6915" max="6915" width="10" style="2" customWidth="1"/>
    <col min="6916" max="6916" width="9.109375" style="2" customWidth="1"/>
    <col min="6917" max="6917" width="11.44140625" style="2" customWidth="1"/>
    <col min="6918" max="6918" width="10.109375" style="2" customWidth="1"/>
    <col min="6919" max="6919" width="9.88671875" style="2" customWidth="1"/>
    <col min="6920" max="6920" width="8.33203125" style="2" customWidth="1"/>
    <col min="6921" max="6921" width="11.33203125" style="2" customWidth="1"/>
    <col min="6922" max="6922" width="10.6640625" style="2" customWidth="1"/>
    <col min="6923" max="6923" width="10.44140625" style="2" customWidth="1"/>
    <col min="6924" max="6924" width="9.109375" style="2"/>
    <col min="6925" max="6925" width="10.33203125" style="2" customWidth="1"/>
    <col min="6926" max="6926" width="9.109375" style="2"/>
    <col min="6927" max="6927" width="11" style="2" customWidth="1"/>
    <col min="6928" max="6928" width="11.88671875" style="2" customWidth="1"/>
    <col min="6929" max="6929" width="10.44140625" style="2" customWidth="1"/>
    <col min="6930" max="6930" width="13.109375" style="2" customWidth="1"/>
    <col min="6931" max="6931" width="52.109375" style="2" customWidth="1"/>
    <col min="6932" max="6932" width="12.44140625" style="2" customWidth="1"/>
    <col min="6933" max="6933" width="12.6640625" style="2" customWidth="1"/>
    <col min="6934" max="6934" width="13.5546875" style="2" bestFit="1" customWidth="1"/>
    <col min="6935" max="6935" width="12.109375" style="2" customWidth="1"/>
    <col min="6936" max="6936" width="13.33203125" style="2" customWidth="1"/>
    <col min="6937" max="6937" width="13.5546875" style="2" customWidth="1"/>
    <col min="6938" max="6938" width="12.33203125" style="2" customWidth="1"/>
    <col min="6939" max="6939" width="11.6640625" style="2" customWidth="1"/>
    <col min="6940" max="7166" width="9.109375" style="2"/>
    <col min="7167" max="7167" width="9.109375" style="2" customWidth="1"/>
    <col min="7168" max="7168" width="37.44140625" style="2" customWidth="1"/>
    <col min="7169" max="7170" width="9.109375" style="2" customWidth="1"/>
    <col min="7171" max="7171" width="10" style="2" customWidth="1"/>
    <col min="7172" max="7172" width="9.109375" style="2" customWidth="1"/>
    <col min="7173" max="7173" width="11.44140625" style="2" customWidth="1"/>
    <col min="7174" max="7174" width="10.109375" style="2" customWidth="1"/>
    <col min="7175" max="7175" width="9.88671875" style="2" customWidth="1"/>
    <col min="7176" max="7176" width="8.33203125" style="2" customWidth="1"/>
    <col min="7177" max="7177" width="11.33203125" style="2" customWidth="1"/>
    <col min="7178" max="7178" width="10.6640625" style="2" customWidth="1"/>
    <col min="7179" max="7179" width="10.44140625" style="2" customWidth="1"/>
    <col min="7180" max="7180" width="9.109375" style="2"/>
    <col min="7181" max="7181" width="10.33203125" style="2" customWidth="1"/>
    <col min="7182" max="7182" width="9.109375" style="2"/>
    <col min="7183" max="7183" width="11" style="2" customWidth="1"/>
    <col min="7184" max="7184" width="11.88671875" style="2" customWidth="1"/>
    <col min="7185" max="7185" width="10.44140625" style="2" customWidth="1"/>
    <col min="7186" max="7186" width="13.109375" style="2" customWidth="1"/>
    <col min="7187" max="7187" width="52.109375" style="2" customWidth="1"/>
    <col min="7188" max="7188" width="12.44140625" style="2" customWidth="1"/>
    <col min="7189" max="7189" width="12.6640625" style="2" customWidth="1"/>
    <col min="7190" max="7190" width="13.5546875" style="2" bestFit="1" customWidth="1"/>
    <col min="7191" max="7191" width="12.109375" style="2" customWidth="1"/>
    <col min="7192" max="7192" width="13.33203125" style="2" customWidth="1"/>
    <col min="7193" max="7193" width="13.5546875" style="2" customWidth="1"/>
    <col min="7194" max="7194" width="12.33203125" style="2" customWidth="1"/>
    <col min="7195" max="7195" width="11.6640625" style="2" customWidth="1"/>
    <col min="7196" max="7422" width="9.109375" style="2"/>
    <col min="7423" max="7423" width="9.109375" style="2" customWidth="1"/>
    <col min="7424" max="7424" width="37.44140625" style="2" customWidth="1"/>
    <col min="7425" max="7426" width="9.109375" style="2" customWidth="1"/>
    <col min="7427" max="7427" width="10" style="2" customWidth="1"/>
    <col min="7428" max="7428" width="9.109375" style="2" customWidth="1"/>
    <col min="7429" max="7429" width="11.44140625" style="2" customWidth="1"/>
    <col min="7430" max="7430" width="10.109375" style="2" customWidth="1"/>
    <col min="7431" max="7431" width="9.88671875" style="2" customWidth="1"/>
    <col min="7432" max="7432" width="8.33203125" style="2" customWidth="1"/>
    <col min="7433" max="7433" width="11.33203125" style="2" customWidth="1"/>
    <col min="7434" max="7434" width="10.6640625" style="2" customWidth="1"/>
    <col min="7435" max="7435" width="10.44140625" style="2" customWidth="1"/>
    <col min="7436" max="7436" width="9.109375" style="2"/>
    <col min="7437" max="7437" width="10.33203125" style="2" customWidth="1"/>
    <col min="7438" max="7438" width="9.109375" style="2"/>
    <col min="7439" max="7439" width="11" style="2" customWidth="1"/>
    <col min="7440" max="7440" width="11.88671875" style="2" customWidth="1"/>
    <col min="7441" max="7441" width="10.44140625" style="2" customWidth="1"/>
    <col min="7442" max="7442" width="13.109375" style="2" customWidth="1"/>
    <col min="7443" max="7443" width="52.109375" style="2" customWidth="1"/>
    <col min="7444" max="7444" width="12.44140625" style="2" customWidth="1"/>
    <col min="7445" max="7445" width="12.6640625" style="2" customWidth="1"/>
    <col min="7446" max="7446" width="13.5546875" style="2" bestFit="1" customWidth="1"/>
    <col min="7447" max="7447" width="12.109375" style="2" customWidth="1"/>
    <col min="7448" max="7448" width="13.33203125" style="2" customWidth="1"/>
    <col min="7449" max="7449" width="13.5546875" style="2" customWidth="1"/>
    <col min="7450" max="7450" width="12.33203125" style="2" customWidth="1"/>
    <col min="7451" max="7451" width="11.6640625" style="2" customWidth="1"/>
    <col min="7452" max="7678" width="9.109375" style="2"/>
    <col min="7679" max="7679" width="9.109375" style="2" customWidth="1"/>
    <col min="7680" max="7680" width="37.44140625" style="2" customWidth="1"/>
    <col min="7681" max="7682" width="9.109375" style="2" customWidth="1"/>
    <col min="7683" max="7683" width="10" style="2" customWidth="1"/>
    <col min="7684" max="7684" width="9.109375" style="2" customWidth="1"/>
    <col min="7685" max="7685" width="11.44140625" style="2" customWidth="1"/>
    <col min="7686" max="7686" width="10.109375" style="2" customWidth="1"/>
    <col min="7687" max="7687" width="9.88671875" style="2" customWidth="1"/>
    <col min="7688" max="7688" width="8.33203125" style="2" customWidth="1"/>
    <col min="7689" max="7689" width="11.33203125" style="2" customWidth="1"/>
    <col min="7690" max="7690" width="10.6640625" style="2" customWidth="1"/>
    <col min="7691" max="7691" width="10.44140625" style="2" customWidth="1"/>
    <col min="7692" max="7692" width="9.109375" style="2"/>
    <col min="7693" max="7693" width="10.33203125" style="2" customWidth="1"/>
    <col min="7694" max="7694" width="9.109375" style="2"/>
    <col min="7695" max="7695" width="11" style="2" customWidth="1"/>
    <col min="7696" max="7696" width="11.88671875" style="2" customWidth="1"/>
    <col min="7697" max="7697" width="10.44140625" style="2" customWidth="1"/>
    <col min="7698" max="7698" width="13.109375" style="2" customWidth="1"/>
    <col min="7699" max="7699" width="52.109375" style="2" customWidth="1"/>
    <col min="7700" max="7700" width="12.44140625" style="2" customWidth="1"/>
    <col min="7701" max="7701" width="12.6640625" style="2" customWidth="1"/>
    <col min="7702" max="7702" width="13.5546875" style="2" bestFit="1" customWidth="1"/>
    <col min="7703" max="7703" width="12.109375" style="2" customWidth="1"/>
    <col min="7704" max="7704" width="13.33203125" style="2" customWidth="1"/>
    <col min="7705" max="7705" width="13.5546875" style="2" customWidth="1"/>
    <col min="7706" max="7706" width="12.33203125" style="2" customWidth="1"/>
    <col min="7707" max="7707" width="11.6640625" style="2" customWidth="1"/>
    <col min="7708" max="7934" width="9.109375" style="2"/>
    <col min="7935" max="7935" width="9.109375" style="2" customWidth="1"/>
    <col min="7936" max="7936" width="37.44140625" style="2" customWidth="1"/>
    <col min="7937" max="7938" width="9.109375" style="2" customWidth="1"/>
    <col min="7939" max="7939" width="10" style="2" customWidth="1"/>
    <col min="7940" max="7940" width="9.109375" style="2" customWidth="1"/>
    <col min="7941" max="7941" width="11.44140625" style="2" customWidth="1"/>
    <col min="7942" max="7942" width="10.109375" style="2" customWidth="1"/>
    <col min="7943" max="7943" width="9.88671875" style="2" customWidth="1"/>
    <col min="7944" max="7944" width="8.33203125" style="2" customWidth="1"/>
    <col min="7945" max="7945" width="11.33203125" style="2" customWidth="1"/>
    <col min="7946" max="7946" width="10.6640625" style="2" customWidth="1"/>
    <col min="7947" max="7947" width="10.44140625" style="2" customWidth="1"/>
    <col min="7948" max="7948" width="9.109375" style="2"/>
    <col min="7949" max="7949" width="10.33203125" style="2" customWidth="1"/>
    <col min="7950" max="7950" width="9.109375" style="2"/>
    <col min="7951" max="7951" width="11" style="2" customWidth="1"/>
    <col min="7952" max="7952" width="11.88671875" style="2" customWidth="1"/>
    <col min="7953" max="7953" width="10.44140625" style="2" customWidth="1"/>
    <col min="7954" max="7954" width="13.109375" style="2" customWidth="1"/>
    <col min="7955" max="7955" width="52.109375" style="2" customWidth="1"/>
    <col min="7956" max="7956" width="12.44140625" style="2" customWidth="1"/>
    <col min="7957" max="7957" width="12.6640625" style="2" customWidth="1"/>
    <col min="7958" max="7958" width="13.5546875" style="2" bestFit="1" customWidth="1"/>
    <col min="7959" max="7959" width="12.109375" style="2" customWidth="1"/>
    <col min="7960" max="7960" width="13.33203125" style="2" customWidth="1"/>
    <col min="7961" max="7961" width="13.5546875" style="2" customWidth="1"/>
    <col min="7962" max="7962" width="12.33203125" style="2" customWidth="1"/>
    <col min="7963" max="7963" width="11.6640625" style="2" customWidth="1"/>
    <col min="7964" max="8190" width="9.109375" style="2"/>
    <col min="8191" max="8191" width="9.109375" style="2" customWidth="1"/>
    <col min="8192" max="8192" width="37.44140625" style="2" customWidth="1"/>
    <col min="8193" max="8194" width="9.109375" style="2" customWidth="1"/>
    <col min="8195" max="8195" width="10" style="2" customWidth="1"/>
    <col min="8196" max="8196" width="9.109375" style="2" customWidth="1"/>
    <col min="8197" max="8197" width="11.44140625" style="2" customWidth="1"/>
    <col min="8198" max="8198" width="10.109375" style="2" customWidth="1"/>
    <col min="8199" max="8199" width="9.88671875" style="2" customWidth="1"/>
    <col min="8200" max="8200" width="8.33203125" style="2" customWidth="1"/>
    <col min="8201" max="8201" width="11.33203125" style="2" customWidth="1"/>
    <col min="8202" max="8202" width="10.6640625" style="2" customWidth="1"/>
    <col min="8203" max="8203" width="10.44140625" style="2" customWidth="1"/>
    <col min="8204" max="8204" width="9.109375" style="2"/>
    <col min="8205" max="8205" width="10.33203125" style="2" customWidth="1"/>
    <col min="8206" max="8206" width="9.109375" style="2"/>
    <col min="8207" max="8207" width="11" style="2" customWidth="1"/>
    <col min="8208" max="8208" width="11.88671875" style="2" customWidth="1"/>
    <col min="8209" max="8209" width="10.44140625" style="2" customWidth="1"/>
    <col min="8210" max="8210" width="13.109375" style="2" customWidth="1"/>
    <col min="8211" max="8211" width="52.109375" style="2" customWidth="1"/>
    <col min="8212" max="8212" width="12.44140625" style="2" customWidth="1"/>
    <col min="8213" max="8213" width="12.6640625" style="2" customWidth="1"/>
    <col min="8214" max="8214" width="13.5546875" style="2" bestFit="1" customWidth="1"/>
    <col min="8215" max="8215" width="12.109375" style="2" customWidth="1"/>
    <col min="8216" max="8216" width="13.33203125" style="2" customWidth="1"/>
    <col min="8217" max="8217" width="13.5546875" style="2" customWidth="1"/>
    <col min="8218" max="8218" width="12.33203125" style="2" customWidth="1"/>
    <col min="8219" max="8219" width="11.6640625" style="2" customWidth="1"/>
    <col min="8220" max="8446" width="9.109375" style="2"/>
    <col min="8447" max="8447" width="9.109375" style="2" customWidth="1"/>
    <col min="8448" max="8448" width="37.44140625" style="2" customWidth="1"/>
    <col min="8449" max="8450" width="9.109375" style="2" customWidth="1"/>
    <col min="8451" max="8451" width="10" style="2" customWidth="1"/>
    <col min="8452" max="8452" width="9.109375" style="2" customWidth="1"/>
    <col min="8453" max="8453" width="11.44140625" style="2" customWidth="1"/>
    <col min="8454" max="8454" width="10.109375" style="2" customWidth="1"/>
    <col min="8455" max="8455" width="9.88671875" style="2" customWidth="1"/>
    <col min="8456" max="8456" width="8.33203125" style="2" customWidth="1"/>
    <col min="8457" max="8457" width="11.33203125" style="2" customWidth="1"/>
    <col min="8458" max="8458" width="10.6640625" style="2" customWidth="1"/>
    <col min="8459" max="8459" width="10.44140625" style="2" customWidth="1"/>
    <col min="8460" max="8460" width="9.109375" style="2"/>
    <col min="8461" max="8461" width="10.33203125" style="2" customWidth="1"/>
    <col min="8462" max="8462" width="9.109375" style="2"/>
    <col min="8463" max="8463" width="11" style="2" customWidth="1"/>
    <col min="8464" max="8464" width="11.88671875" style="2" customWidth="1"/>
    <col min="8465" max="8465" width="10.44140625" style="2" customWidth="1"/>
    <col min="8466" max="8466" width="13.109375" style="2" customWidth="1"/>
    <col min="8467" max="8467" width="52.109375" style="2" customWidth="1"/>
    <col min="8468" max="8468" width="12.44140625" style="2" customWidth="1"/>
    <col min="8469" max="8469" width="12.6640625" style="2" customWidth="1"/>
    <col min="8470" max="8470" width="13.5546875" style="2" bestFit="1" customWidth="1"/>
    <col min="8471" max="8471" width="12.109375" style="2" customWidth="1"/>
    <col min="8472" max="8472" width="13.33203125" style="2" customWidth="1"/>
    <col min="8473" max="8473" width="13.5546875" style="2" customWidth="1"/>
    <col min="8474" max="8474" width="12.33203125" style="2" customWidth="1"/>
    <col min="8475" max="8475" width="11.6640625" style="2" customWidth="1"/>
    <col min="8476" max="8702" width="9.109375" style="2"/>
    <col min="8703" max="8703" width="9.109375" style="2" customWidth="1"/>
    <col min="8704" max="8704" width="37.44140625" style="2" customWidth="1"/>
    <col min="8705" max="8706" width="9.109375" style="2" customWidth="1"/>
    <col min="8707" max="8707" width="10" style="2" customWidth="1"/>
    <col min="8708" max="8708" width="9.109375" style="2" customWidth="1"/>
    <col min="8709" max="8709" width="11.44140625" style="2" customWidth="1"/>
    <col min="8710" max="8710" width="10.109375" style="2" customWidth="1"/>
    <col min="8711" max="8711" width="9.88671875" style="2" customWidth="1"/>
    <col min="8712" max="8712" width="8.33203125" style="2" customWidth="1"/>
    <col min="8713" max="8713" width="11.33203125" style="2" customWidth="1"/>
    <col min="8714" max="8714" width="10.6640625" style="2" customWidth="1"/>
    <col min="8715" max="8715" width="10.44140625" style="2" customWidth="1"/>
    <col min="8716" max="8716" width="9.109375" style="2"/>
    <col min="8717" max="8717" width="10.33203125" style="2" customWidth="1"/>
    <col min="8718" max="8718" width="9.109375" style="2"/>
    <col min="8719" max="8719" width="11" style="2" customWidth="1"/>
    <col min="8720" max="8720" width="11.88671875" style="2" customWidth="1"/>
    <col min="8721" max="8721" width="10.44140625" style="2" customWidth="1"/>
    <col min="8722" max="8722" width="13.109375" style="2" customWidth="1"/>
    <col min="8723" max="8723" width="52.109375" style="2" customWidth="1"/>
    <col min="8724" max="8724" width="12.44140625" style="2" customWidth="1"/>
    <col min="8725" max="8725" width="12.6640625" style="2" customWidth="1"/>
    <col min="8726" max="8726" width="13.5546875" style="2" bestFit="1" customWidth="1"/>
    <col min="8727" max="8727" width="12.109375" style="2" customWidth="1"/>
    <col min="8728" max="8728" width="13.33203125" style="2" customWidth="1"/>
    <col min="8729" max="8729" width="13.5546875" style="2" customWidth="1"/>
    <col min="8730" max="8730" width="12.33203125" style="2" customWidth="1"/>
    <col min="8731" max="8731" width="11.6640625" style="2" customWidth="1"/>
    <col min="8732" max="8958" width="9.109375" style="2"/>
    <col min="8959" max="8959" width="9.109375" style="2" customWidth="1"/>
    <col min="8960" max="8960" width="37.44140625" style="2" customWidth="1"/>
    <col min="8961" max="8962" width="9.109375" style="2" customWidth="1"/>
    <col min="8963" max="8963" width="10" style="2" customWidth="1"/>
    <col min="8964" max="8964" width="9.109375" style="2" customWidth="1"/>
    <col min="8965" max="8965" width="11.44140625" style="2" customWidth="1"/>
    <col min="8966" max="8966" width="10.109375" style="2" customWidth="1"/>
    <col min="8967" max="8967" width="9.88671875" style="2" customWidth="1"/>
    <col min="8968" max="8968" width="8.33203125" style="2" customWidth="1"/>
    <col min="8969" max="8969" width="11.33203125" style="2" customWidth="1"/>
    <col min="8970" max="8970" width="10.6640625" style="2" customWidth="1"/>
    <col min="8971" max="8971" width="10.44140625" style="2" customWidth="1"/>
    <col min="8972" max="8972" width="9.109375" style="2"/>
    <col min="8973" max="8973" width="10.33203125" style="2" customWidth="1"/>
    <col min="8974" max="8974" width="9.109375" style="2"/>
    <col min="8975" max="8975" width="11" style="2" customWidth="1"/>
    <col min="8976" max="8976" width="11.88671875" style="2" customWidth="1"/>
    <col min="8977" max="8977" width="10.44140625" style="2" customWidth="1"/>
    <col min="8978" max="8978" width="13.109375" style="2" customWidth="1"/>
    <col min="8979" max="8979" width="52.109375" style="2" customWidth="1"/>
    <col min="8980" max="8980" width="12.44140625" style="2" customWidth="1"/>
    <col min="8981" max="8981" width="12.6640625" style="2" customWidth="1"/>
    <col min="8982" max="8982" width="13.5546875" style="2" bestFit="1" customWidth="1"/>
    <col min="8983" max="8983" width="12.109375" style="2" customWidth="1"/>
    <col min="8984" max="8984" width="13.33203125" style="2" customWidth="1"/>
    <col min="8985" max="8985" width="13.5546875" style="2" customWidth="1"/>
    <col min="8986" max="8986" width="12.33203125" style="2" customWidth="1"/>
    <col min="8987" max="8987" width="11.6640625" style="2" customWidth="1"/>
    <col min="8988" max="9214" width="9.109375" style="2"/>
    <col min="9215" max="9215" width="9.109375" style="2" customWidth="1"/>
    <col min="9216" max="9216" width="37.44140625" style="2" customWidth="1"/>
    <col min="9217" max="9218" width="9.109375" style="2" customWidth="1"/>
    <col min="9219" max="9219" width="10" style="2" customWidth="1"/>
    <col min="9220" max="9220" width="9.109375" style="2" customWidth="1"/>
    <col min="9221" max="9221" width="11.44140625" style="2" customWidth="1"/>
    <col min="9222" max="9222" width="10.109375" style="2" customWidth="1"/>
    <col min="9223" max="9223" width="9.88671875" style="2" customWidth="1"/>
    <col min="9224" max="9224" width="8.33203125" style="2" customWidth="1"/>
    <col min="9225" max="9225" width="11.33203125" style="2" customWidth="1"/>
    <col min="9226" max="9226" width="10.6640625" style="2" customWidth="1"/>
    <col min="9227" max="9227" width="10.44140625" style="2" customWidth="1"/>
    <col min="9228" max="9228" width="9.109375" style="2"/>
    <col min="9229" max="9229" width="10.33203125" style="2" customWidth="1"/>
    <col min="9230" max="9230" width="9.109375" style="2"/>
    <col min="9231" max="9231" width="11" style="2" customWidth="1"/>
    <col min="9232" max="9232" width="11.88671875" style="2" customWidth="1"/>
    <col min="9233" max="9233" width="10.44140625" style="2" customWidth="1"/>
    <col min="9234" max="9234" width="13.109375" style="2" customWidth="1"/>
    <col min="9235" max="9235" width="52.109375" style="2" customWidth="1"/>
    <col min="9236" max="9236" width="12.44140625" style="2" customWidth="1"/>
    <col min="9237" max="9237" width="12.6640625" style="2" customWidth="1"/>
    <col min="9238" max="9238" width="13.5546875" style="2" bestFit="1" customWidth="1"/>
    <col min="9239" max="9239" width="12.109375" style="2" customWidth="1"/>
    <col min="9240" max="9240" width="13.33203125" style="2" customWidth="1"/>
    <col min="9241" max="9241" width="13.5546875" style="2" customWidth="1"/>
    <col min="9242" max="9242" width="12.33203125" style="2" customWidth="1"/>
    <col min="9243" max="9243" width="11.6640625" style="2" customWidth="1"/>
    <col min="9244" max="9470" width="9.109375" style="2"/>
    <col min="9471" max="9471" width="9.109375" style="2" customWidth="1"/>
    <col min="9472" max="9472" width="37.44140625" style="2" customWidth="1"/>
    <col min="9473" max="9474" width="9.109375" style="2" customWidth="1"/>
    <col min="9475" max="9475" width="10" style="2" customWidth="1"/>
    <col min="9476" max="9476" width="9.109375" style="2" customWidth="1"/>
    <col min="9477" max="9477" width="11.44140625" style="2" customWidth="1"/>
    <col min="9478" max="9478" width="10.109375" style="2" customWidth="1"/>
    <col min="9479" max="9479" width="9.88671875" style="2" customWidth="1"/>
    <col min="9480" max="9480" width="8.33203125" style="2" customWidth="1"/>
    <col min="9481" max="9481" width="11.33203125" style="2" customWidth="1"/>
    <col min="9482" max="9482" width="10.6640625" style="2" customWidth="1"/>
    <col min="9483" max="9483" width="10.44140625" style="2" customWidth="1"/>
    <col min="9484" max="9484" width="9.109375" style="2"/>
    <col min="9485" max="9485" width="10.33203125" style="2" customWidth="1"/>
    <col min="9486" max="9486" width="9.109375" style="2"/>
    <col min="9487" max="9487" width="11" style="2" customWidth="1"/>
    <col min="9488" max="9488" width="11.88671875" style="2" customWidth="1"/>
    <col min="9489" max="9489" width="10.44140625" style="2" customWidth="1"/>
    <col min="9490" max="9490" width="13.109375" style="2" customWidth="1"/>
    <col min="9491" max="9491" width="52.109375" style="2" customWidth="1"/>
    <col min="9492" max="9492" width="12.44140625" style="2" customWidth="1"/>
    <col min="9493" max="9493" width="12.6640625" style="2" customWidth="1"/>
    <col min="9494" max="9494" width="13.5546875" style="2" bestFit="1" customWidth="1"/>
    <col min="9495" max="9495" width="12.109375" style="2" customWidth="1"/>
    <col min="9496" max="9496" width="13.33203125" style="2" customWidth="1"/>
    <col min="9497" max="9497" width="13.5546875" style="2" customWidth="1"/>
    <col min="9498" max="9498" width="12.33203125" style="2" customWidth="1"/>
    <col min="9499" max="9499" width="11.6640625" style="2" customWidth="1"/>
    <col min="9500" max="9726" width="9.109375" style="2"/>
    <col min="9727" max="9727" width="9.109375" style="2" customWidth="1"/>
    <col min="9728" max="9728" width="37.44140625" style="2" customWidth="1"/>
    <col min="9729" max="9730" width="9.109375" style="2" customWidth="1"/>
    <col min="9731" max="9731" width="10" style="2" customWidth="1"/>
    <col min="9732" max="9732" width="9.109375" style="2" customWidth="1"/>
    <col min="9733" max="9733" width="11.44140625" style="2" customWidth="1"/>
    <col min="9734" max="9734" width="10.109375" style="2" customWidth="1"/>
    <col min="9735" max="9735" width="9.88671875" style="2" customWidth="1"/>
    <col min="9736" max="9736" width="8.33203125" style="2" customWidth="1"/>
    <col min="9737" max="9737" width="11.33203125" style="2" customWidth="1"/>
    <col min="9738" max="9738" width="10.6640625" style="2" customWidth="1"/>
    <col min="9739" max="9739" width="10.44140625" style="2" customWidth="1"/>
    <col min="9740" max="9740" width="9.109375" style="2"/>
    <col min="9741" max="9741" width="10.33203125" style="2" customWidth="1"/>
    <col min="9742" max="9742" width="9.109375" style="2"/>
    <col min="9743" max="9743" width="11" style="2" customWidth="1"/>
    <col min="9744" max="9744" width="11.88671875" style="2" customWidth="1"/>
    <col min="9745" max="9745" width="10.44140625" style="2" customWidth="1"/>
    <col min="9746" max="9746" width="13.109375" style="2" customWidth="1"/>
    <col min="9747" max="9747" width="52.109375" style="2" customWidth="1"/>
    <col min="9748" max="9748" width="12.44140625" style="2" customWidth="1"/>
    <col min="9749" max="9749" width="12.6640625" style="2" customWidth="1"/>
    <col min="9750" max="9750" width="13.5546875" style="2" bestFit="1" customWidth="1"/>
    <col min="9751" max="9751" width="12.109375" style="2" customWidth="1"/>
    <col min="9752" max="9752" width="13.33203125" style="2" customWidth="1"/>
    <col min="9753" max="9753" width="13.5546875" style="2" customWidth="1"/>
    <col min="9754" max="9754" width="12.33203125" style="2" customWidth="1"/>
    <col min="9755" max="9755" width="11.6640625" style="2" customWidth="1"/>
    <col min="9756" max="9982" width="9.109375" style="2"/>
    <col min="9983" max="9983" width="9.109375" style="2" customWidth="1"/>
    <col min="9984" max="9984" width="37.44140625" style="2" customWidth="1"/>
    <col min="9985" max="9986" width="9.109375" style="2" customWidth="1"/>
    <col min="9987" max="9987" width="10" style="2" customWidth="1"/>
    <col min="9988" max="9988" width="9.109375" style="2" customWidth="1"/>
    <col min="9989" max="9989" width="11.44140625" style="2" customWidth="1"/>
    <col min="9990" max="9990" width="10.109375" style="2" customWidth="1"/>
    <col min="9991" max="9991" width="9.88671875" style="2" customWidth="1"/>
    <col min="9992" max="9992" width="8.33203125" style="2" customWidth="1"/>
    <col min="9993" max="9993" width="11.33203125" style="2" customWidth="1"/>
    <col min="9994" max="9994" width="10.6640625" style="2" customWidth="1"/>
    <col min="9995" max="9995" width="10.44140625" style="2" customWidth="1"/>
    <col min="9996" max="9996" width="9.109375" style="2"/>
    <col min="9997" max="9997" width="10.33203125" style="2" customWidth="1"/>
    <col min="9998" max="9998" width="9.109375" style="2"/>
    <col min="9999" max="9999" width="11" style="2" customWidth="1"/>
    <col min="10000" max="10000" width="11.88671875" style="2" customWidth="1"/>
    <col min="10001" max="10001" width="10.44140625" style="2" customWidth="1"/>
    <col min="10002" max="10002" width="13.109375" style="2" customWidth="1"/>
    <col min="10003" max="10003" width="52.109375" style="2" customWidth="1"/>
    <col min="10004" max="10004" width="12.44140625" style="2" customWidth="1"/>
    <col min="10005" max="10005" width="12.6640625" style="2" customWidth="1"/>
    <col min="10006" max="10006" width="13.5546875" style="2" bestFit="1" customWidth="1"/>
    <col min="10007" max="10007" width="12.109375" style="2" customWidth="1"/>
    <col min="10008" max="10008" width="13.33203125" style="2" customWidth="1"/>
    <col min="10009" max="10009" width="13.5546875" style="2" customWidth="1"/>
    <col min="10010" max="10010" width="12.33203125" style="2" customWidth="1"/>
    <col min="10011" max="10011" width="11.6640625" style="2" customWidth="1"/>
    <col min="10012" max="10238" width="9.109375" style="2"/>
    <col min="10239" max="10239" width="9.109375" style="2" customWidth="1"/>
    <col min="10240" max="10240" width="37.44140625" style="2" customWidth="1"/>
    <col min="10241" max="10242" width="9.109375" style="2" customWidth="1"/>
    <col min="10243" max="10243" width="10" style="2" customWidth="1"/>
    <col min="10244" max="10244" width="9.109375" style="2" customWidth="1"/>
    <col min="10245" max="10245" width="11.44140625" style="2" customWidth="1"/>
    <col min="10246" max="10246" width="10.109375" style="2" customWidth="1"/>
    <col min="10247" max="10247" width="9.88671875" style="2" customWidth="1"/>
    <col min="10248" max="10248" width="8.33203125" style="2" customWidth="1"/>
    <col min="10249" max="10249" width="11.33203125" style="2" customWidth="1"/>
    <col min="10250" max="10250" width="10.6640625" style="2" customWidth="1"/>
    <col min="10251" max="10251" width="10.44140625" style="2" customWidth="1"/>
    <col min="10252" max="10252" width="9.109375" style="2"/>
    <col min="10253" max="10253" width="10.33203125" style="2" customWidth="1"/>
    <col min="10254" max="10254" width="9.109375" style="2"/>
    <col min="10255" max="10255" width="11" style="2" customWidth="1"/>
    <col min="10256" max="10256" width="11.88671875" style="2" customWidth="1"/>
    <col min="10257" max="10257" width="10.44140625" style="2" customWidth="1"/>
    <col min="10258" max="10258" width="13.109375" style="2" customWidth="1"/>
    <col min="10259" max="10259" width="52.109375" style="2" customWidth="1"/>
    <col min="10260" max="10260" width="12.44140625" style="2" customWidth="1"/>
    <col min="10261" max="10261" width="12.6640625" style="2" customWidth="1"/>
    <col min="10262" max="10262" width="13.5546875" style="2" bestFit="1" customWidth="1"/>
    <col min="10263" max="10263" width="12.109375" style="2" customWidth="1"/>
    <col min="10264" max="10264" width="13.33203125" style="2" customWidth="1"/>
    <col min="10265" max="10265" width="13.5546875" style="2" customWidth="1"/>
    <col min="10266" max="10266" width="12.33203125" style="2" customWidth="1"/>
    <col min="10267" max="10267" width="11.6640625" style="2" customWidth="1"/>
    <col min="10268" max="10494" width="9.109375" style="2"/>
    <col min="10495" max="10495" width="9.109375" style="2" customWidth="1"/>
    <col min="10496" max="10496" width="37.44140625" style="2" customWidth="1"/>
    <col min="10497" max="10498" width="9.109375" style="2" customWidth="1"/>
    <col min="10499" max="10499" width="10" style="2" customWidth="1"/>
    <col min="10500" max="10500" width="9.109375" style="2" customWidth="1"/>
    <col min="10501" max="10501" width="11.44140625" style="2" customWidth="1"/>
    <col min="10502" max="10502" width="10.109375" style="2" customWidth="1"/>
    <col min="10503" max="10503" width="9.88671875" style="2" customWidth="1"/>
    <col min="10504" max="10504" width="8.33203125" style="2" customWidth="1"/>
    <col min="10505" max="10505" width="11.33203125" style="2" customWidth="1"/>
    <col min="10506" max="10506" width="10.6640625" style="2" customWidth="1"/>
    <col min="10507" max="10507" width="10.44140625" style="2" customWidth="1"/>
    <col min="10508" max="10508" width="9.109375" style="2"/>
    <col min="10509" max="10509" width="10.33203125" style="2" customWidth="1"/>
    <col min="10510" max="10510" width="9.109375" style="2"/>
    <col min="10511" max="10511" width="11" style="2" customWidth="1"/>
    <col min="10512" max="10512" width="11.88671875" style="2" customWidth="1"/>
    <col min="10513" max="10513" width="10.44140625" style="2" customWidth="1"/>
    <col min="10514" max="10514" width="13.109375" style="2" customWidth="1"/>
    <col min="10515" max="10515" width="52.109375" style="2" customWidth="1"/>
    <col min="10516" max="10516" width="12.44140625" style="2" customWidth="1"/>
    <col min="10517" max="10517" width="12.6640625" style="2" customWidth="1"/>
    <col min="10518" max="10518" width="13.5546875" style="2" bestFit="1" customWidth="1"/>
    <col min="10519" max="10519" width="12.109375" style="2" customWidth="1"/>
    <col min="10520" max="10520" width="13.33203125" style="2" customWidth="1"/>
    <col min="10521" max="10521" width="13.5546875" style="2" customWidth="1"/>
    <col min="10522" max="10522" width="12.33203125" style="2" customWidth="1"/>
    <col min="10523" max="10523" width="11.6640625" style="2" customWidth="1"/>
    <col min="10524" max="10750" width="9.109375" style="2"/>
    <col min="10751" max="10751" width="9.109375" style="2" customWidth="1"/>
    <col min="10752" max="10752" width="37.44140625" style="2" customWidth="1"/>
    <col min="10753" max="10754" width="9.109375" style="2" customWidth="1"/>
    <col min="10755" max="10755" width="10" style="2" customWidth="1"/>
    <col min="10756" max="10756" width="9.109375" style="2" customWidth="1"/>
    <col min="10757" max="10757" width="11.44140625" style="2" customWidth="1"/>
    <col min="10758" max="10758" width="10.109375" style="2" customWidth="1"/>
    <col min="10759" max="10759" width="9.88671875" style="2" customWidth="1"/>
    <col min="10760" max="10760" width="8.33203125" style="2" customWidth="1"/>
    <col min="10761" max="10761" width="11.33203125" style="2" customWidth="1"/>
    <col min="10762" max="10762" width="10.6640625" style="2" customWidth="1"/>
    <col min="10763" max="10763" width="10.44140625" style="2" customWidth="1"/>
    <col min="10764" max="10764" width="9.109375" style="2"/>
    <col min="10765" max="10765" width="10.33203125" style="2" customWidth="1"/>
    <col min="10766" max="10766" width="9.109375" style="2"/>
    <col min="10767" max="10767" width="11" style="2" customWidth="1"/>
    <col min="10768" max="10768" width="11.88671875" style="2" customWidth="1"/>
    <col min="10769" max="10769" width="10.44140625" style="2" customWidth="1"/>
    <col min="10770" max="10770" width="13.109375" style="2" customWidth="1"/>
    <col min="10771" max="10771" width="52.109375" style="2" customWidth="1"/>
    <col min="10772" max="10772" width="12.44140625" style="2" customWidth="1"/>
    <col min="10773" max="10773" width="12.6640625" style="2" customWidth="1"/>
    <col min="10774" max="10774" width="13.5546875" style="2" bestFit="1" customWidth="1"/>
    <col min="10775" max="10775" width="12.109375" style="2" customWidth="1"/>
    <col min="10776" max="10776" width="13.33203125" style="2" customWidth="1"/>
    <col min="10777" max="10777" width="13.5546875" style="2" customWidth="1"/>
    <col min="10778" max="10778" width="12.33203125" style="2" customWidth="1"/>
    <col min="10779" max="10779" width="11.6640625" style="2" customWidth="1"/>
    <col min="10780" max="11006" width="9.109375" style="2"/>
    <col min="11007" max="11007" width="9.109375" style="2" customWidth="1"/>
    <col min="11008" max="11008" width="37.44140625" style="2" customWidth="1"/>
    <col min="11009" max="11010" width="9.109375" style="2" customWidth="1"/>
    <col min="11011" max="11011" width="10" style="2" customWidth="1"/>
    <col min="11012" max="11012" width="9.109375" style="2" customWidth="1"/>
    <col min="11013" max="11013" width="11.44140625" style="2" customWidth="1"/>
    <col min="11014" max="11014" width="10.109375" style="2" customWidth="1"/>
    <col min="11015" max="11015" width="9.88671875" style="2" customWidth="1"/>
    <col min="11016" max="11016" width="8.33203125" style="2" customWidth="1"/>
    <col min="11017" max="11017" width="11.33203125" style="2" customWidth="1"/>
    <col min="11018" max="11018" width="10.6640625" style="2" customWidth="1"/>
    <col min="11019" max="11019" width="10.44140625" style="2" customWidth="1"/>
    <col min="11020" max="11020" width="9.109375" style="2"/>
    <col min="11021" max="11021" width="10.33203125" style="2" customWidth="1"/>
    <col min="11022" max="11022" width="9.109375" style="2"/>
    <col min="11023" max="11023" width="11" style="2" customWidth="1"/>
    <col min="11024" max="11024" width="11.88671875" style="2" customWidth="1"/>
    <col min="11025" max="11025" width="10.44140625" style="2" customWidth="1"/>
    <col min="11026" max="11026" width="13.109375" style="2" customWidth="1"/>
    <col min="11027" max="11027" width="52.109375" style="2" customWidth="1"/>
    <col min="11028" max="11028" width="12.44140625" style="2" customWidth="1"/>
    <col min="11029" max="11029" width="12.6640625" style="2" customWidth="1"/>
    <col min="11030" max="11030" width="13.5546875" style="2" bestFit="1" customWidth="1"/>
    <col min="11031" max="11031" width="12.109375" style="2" customWidth="1"/>
    <col min="11032" max="11032" width="13.33203125" style="2" customWidth="1"/>
    <col min="11033" max="11033" width="13.5546875" style="2" customWidth="1"/>
    <col min="11034" max="11034" width="12.33203125" style="2" customWidth="1"/>
    <col min="11035" max="11035" width="11.6640625" style="2" customWidth="1"/>
    <col min="11036" max="11262" width="9.109375" style="2"/>
    <col min="11263" max="11263" width="9.109375" style="2" customWidth="1"/>
    <col min="11264" max="11264" width="37.44140625" style="2" customWidth="1"/>
    <col min="11265" max="11266" width="9.109375" style="2" customWidth="1"/>
    <col min="11267" max="11267" width="10" style="2" customWidth="1"/>
    <col min="11268" max="11268" width="9.109375" style="2" customWidth="1"/>
    <col min="11269" max="11269" width="11.44140625" style="2" customWidth="1"/>
    <col min="11270" max="11270" width="10.109375" style="2" customWidth="1"/>
    <col min="11271" max="11271" width="9.88671875" style="2" customWidth="1"/>
    <col min="11272" max="11272" width="8.33203125" style="2" customWidth="1"/>
    <col min="11273" max="11273" width="11.33203125" style="2" customWidth="1"/>
    <col min="11274" max="11274" width="10.6640625" style="2" customWidth="1"/>
    <col min="11275" max="11275" width="10.44140625" style="2" customWidth="1"/>
    <col min="11276" max="11276" width="9.109375" style="2"/>
    <col min="11277" max="11277" width="10.33203125" style="2" customWidth="1"/>
    <col min="11278" max="11278" width="9.109375" style="2"/>
    <col min="11279" max="11279" width="11" style="2" customWidth="1"/>
    <col min="11280" max="11280" width="11.88671875" style="2" customWidth="1"/>
    <col min="11281" max="11281" width="10.44140625" style="2" customWidth="1"/>
    <col min="11282" max="11282" width="13.109375" style="2" customWidth="1"/>
    <col min="11283" max="11283" width="52.109375" style="2" customWidth="1"/>
    <col min="11284" max="11284" width="12.44140625" style="2" customWidth="1"/>
    <col min="11285" max="11285" width="12.6640625" style="2" customWidth="1"/>
    <col min="11286" max="11286" width="13.5546875" style="2" bestFit="1" customWidth="1"/>
    <col min="11287" max="11287" width="12.109375" style="2" customWidth="1"/>
    <col min="11288" max="11288" width="13.33203125" style="2" customWidth="1"/>
    <col min="11289" max="11289" width="13.5546875" style="2" customWidth="1"/>
    <col min="11290" max="11290" width="12.33203125" style="2" customWidth="1"/>
    <col min="11291" max="11291" width="11.6640625" style="2" customWidth="1"/>
    <col min="11292" max="11518" width="9.109375" style="2"/>
    <col min="11519" max="11519" width="9.109375" style="2" customWidth="1"/>
    <col min="11520" max="11520" width="37.44140625" style="2" customWidth="1"/>
    <col min="11521" max="11522" width="9.109375" style="2" customWidth="1"/>
    <col min="11523" max="11523" width="10" style="2" customWidth="1"/>
    <col min="11524" max="11524" width="9.109375" style="2" customWidth="1"/>
    <col min="11525" max="11525" width="11.44140625" style="2" customWidth="1"/>
    <col min="11526" max="11526" width="10.109375" style="2" customWidth="1"/>
    <col min="11527" max="11527" width="9.88671875" style="2" customWidth="1"/>
    <col min="11528" max="11528" width="8.33203125" style="2" customWidth="1"/>
    <col min="11529" max="11529" width="11.33203125" style="2" customWidth="1"/>
    <col min="11530" max="11530" width="10.6640625" style="2" customWidth="1"/>
    <col min="11531" max="11531" width="10.44140625" style="2" customWidth="1"/>
    <col min="11532" max="11532" width="9.109375" style="2"/>
    <col min="11533" max="11533" width="10.33203125" style="2" customWidth="1"/>
    <col min="11534" max="11534" width="9.109375" style="2"/>
    <col min="11535" max="11535" width="11" style="2" customWidth="1"/>
    <col min="11536" max="11536" width="11.88671875" style="2" customWidth="1"/>
    <col min="11537" max="11537" width="10.44140625" style="2" customWidth="1"/>
    <col min="11538" max="11538" width="13.109375" style="2" customWidth="1"/>
    <col min="11539" max="11539" width="52.109375" style="2" customWidth="1"/>
    <col min="11540" max="11540" width="12.44140625" style="2" customWidth="1"/>
    <col min="11541" max="11541" width="12.6640625" style="2" customWidth="1"/>
    <col min="11542" max="11542" width="13.5546875" style="2" bestFit="1" customWidth="1"/>
    <col min="11543" max="11543" width="12.109375" style="2" customWidth="1"/>
    <col min="11544" max="11544" width="13.33203125" style="2" customWidth="1"/>
    <col min="11545" max="11545" width="13.5546875" style="2" customWidth="1"/>
    <col min="11546" max="11546" width="12.33203125" style="2" customWidth="1"/>
    <col min="11547" max="11547" width="11.6640625" style="2" customWidth="1"/>
    <col min="11548" max="11774" width="9.109375" style="2"/>
    <col min="11775" max="11775" width="9.109375" style="2" customWidth="1"/>
    <col min="11776" max="11776" width="37.44140625" style="2" customWidth="1"/>
    <col min="11777" max="11778" width="9.109375" style="2" customWidth="1"/>
    <col min="11779" max="11779" width="10" style="2" customWidth="1"/>
    <col min="11780" max="11780" width="9.109375" style="2" customWidth="1"/>
    <col min="11781" max="11781" width="11.44140625" style="2" customWidth="1"/>
    <col min="11782" max="11782" width="10.109375" style="2" customWidth="1"/>
    <col min="11783" max="11783" width="9.88671875" style="2" customWidth="1"/>
    <col min="11784" max="11784" width="8.33203125" style="2" customWidth="1"/>
    <col min="11785" max="11785" width="11.33203125" style="2" customWidth="1"/>
    <col min="11786" max="11786" width="10.6640625" style="2" customWidth="1"/>
    <col min="11787" max="11787" width="10.44140625" style="2" customWidth="1"/>
    <col min="11788" max="11788" width="9.109375" style="2"/>
    <col min="11789" max="11789" width="10.33203125" style="2" customWidth="1"/>
    <col min="11790" max="11790" width="9.109375" style="2"/>
    <col min="11791" max="11791" width="11" style="2" customWidth="1"/>
    <col min="11792" max="11792" width="11.88671875" style="2" customWidth="1"/>
    <col min="11793" max="11793" width="10.44140625" style="2" customWidth="1"/>
    <col min="11794" max="11794" width="13.109375" style="2" customWidth="1"/>
    <col min="11795" max="11795" width="52.109375" style="2" customWidth="1"/>
    <col min="11796" max="11796" width="12.44140625" style="2" customWidth="1"/>
    <col min="11797" max="11797" width="12.6640625" style="2" customWidth="1"/>
    <col min="11798" max="11798" width="13.5546875" style="2" bestFit="1" customWidth="1"/>
    <col min="11799" max="11799" width="12.109375" style="2" customWidth="1"/>
    <col min="11800" max="11800" width="13.33203125" style="2" customWidth="1"/>
    <col min="11801" max="11801" width="13.5546875" style="2" customWidth="1"/>
    <col min="11802" max="11802" width="12.33203125" style="2" customWidth="1"/>
    <col min="11803" max="11803" width="11.6640625" style="2" customWidth="1"/>
    <col min="11804" max="12030" width="9.109375" style="2"/>
    <col min="12031" max="12031" width="9.109375" style="2" customWidth="1"/>
    <col min="12032" max="12032" width="37.44140625" style="2" customWidth="1"/>
    <col min="12033" max="12034" width="9.109375" style="2" customWidth="1"/>
    <col min="12035" max="12035" width="10" style="2" customWidth="1"/>
    <col min="12036" max="12036" width="9.109375" style="2" customWidth="1"/>
    <col min="12037" max="12037" width="11.44140625" style="2" customWidth="1"/>
    <col min="12038" max="12038" width="10.109375" style="2" customWidth="1"/>
    <col min="12039" max="12039" width="9.88671875" style="2" customWidth="1"/>
    <col min="12040" max="12040" width="8.33203125" style="2" customWidth="1"/>
    <col min="12041" max="12041" width="11.33203125" style="2" customWidth="1"/>
    <col min="12042" max="12042" width="10.6640625" style="2" customWidth="1"/>
    <col min="12043" max="12043" width="10.44140625" style="2" customWidth="1"/>
    <col min="12044" max="12044" width="9.109375" style="2"/>
    <col min="12045" max="12045" width="10.33203125" style="2" customWidth="1"/>
    <col min="12046" max="12046" width="9.109375" style="2"/>
    <col min="12047" max="12047" width="11" style="2" customWidth="1"/>
    <col min="12048" max="12048" width="11.88671875" style="2" customWidth="1"/>
    <col min="12049" max="12049" width="10.44140625" style="2" customWidth="1"/>
    <col min="12050" max="12050" width="13.109375" style="2" customWidth="1"/>
    <col min="12051" max="12051" width="52.109375" style="2" customWidth="1"/>
    <col min="12052" max="12052" width="12.44140625" style="2" customWidth="1"/>
    <col min="12053" max="12053" width="12.6640625" style="2" customWidth="1"/>
    <col min="12054" max="12054" width="13.5546875" style="2" bestFit="1" customWidth="1"/>
    <col min="12055" max="12055" width="12.109375" style="2" customWidth="1"/>
    <col min="12056" max="12056" width="13.33203125" style="2" customWidth="1"/>
    <col min="12057" max="12057" width="13.5546875" style="2" customWidth="1"/>
    <col min="12058" max="12058" width="12.33203125" style="2" customWidth="1"/>
    <col min="12059" max="12059" width="11.6640625" style="2" customWidth="1"/>
    <col min="12060" max="12286" width="9.109375" style="2"/>
    <col min="12287" max="12287" width="9.109375" style="2" customWidth="1"/>
    <col min="12288" max="12288" width="37.44140625" style="2" customWidth="1"/>
    <col min="12289" max="12290" width="9.109375" style="2" customWidth="1"/>
    <col min="12291" max="12291" width="10" style="2" customWidth="1"/>
    <col min="12292" max="12292" width="9.109375" style="2" customWidth="1"/>
    <col min="12293" max="12293" width="11.44140625" style="2" customWidth="1"/>
    <col min="12294" max="12294" width="10.109375" style="2" customWidth="1"/>
    <col min="12295" max="12295" width="9.88671875" style="2" customWidth="1"/>
    <col min="12296" max="12296" width="8.33203125" style="2" customWidth="1"/>
    <col min="12297" max="12297" width="11.33203125" style="2" customWidth="1"/>
    <col min="12298" max="12298" width="10.6640625" style="2" customWidth="1"/>
    <col min="12299" max="12299" width="10.44140625" style="2" customWidth="1"/>
    <col min="12300" max="12300" width="9.109375" style="2"/>
    <col min="12301" max="12301" width="10.33203125" style="2" customWidth="1"/>
    <col min="12302" max="12302" width="9.109375" style="2"/>
    <col min="12303" max="12303" width="11" style="2" customWidth="1"/>
    <col min="12304" max="12304" width="11.88671875" style="2" customWidth="1"/>
    <col min="12305" max="12305" width="10.44140625" style="2" customWidth="1"/>
    <col min="12306" max="12306" width="13.109375" style="2" customWidth="1"/>
    <col min="12307" max="12307" width="52.109375" style="2" customWidth="1"/>
    <col min="12308" max="12308" width="12.44140625" style="2" customWidth="1"/>
    <col min="12309" max="12309" width="12.6640625" style="2" customWidth="1"/>
    <col min="12310" max="12310" width="13.5546875" style="2" bestFit="1" customWidth="1"/>
    <col min="12311" max="12311" width="12.109375" style="2" customWidth="1"/>
    <col min="12312" max="12312" width="13.33203125" style="2" customWidth="1"/>
    <col min="12313" max="12313" width="13.5546875" style="2" customWidth="1"/>
    <col min="12314" max="12314" width="12.33203125" style="2" customWidth="1"/>
    <col min="12315" max="12315" width="11.6640625" style="2" customWidth="1"/>
    <col min="12316" max="12542" width="9.109375" style="2"/>
    <col min="12543" max="12543" width="9.109375" style="2" customWidth="1"/>
    <col min="12544" max="12544" width="37.44140625" style="2" customWidth="1"/>
    <col min="12545" max="12546" width="9.109375" style="2" customWidth="1"/>
    <col min="12547" max="12547" width="10" style="2" customWidth="1"/>
    <col min="12548" max="12548" width="9.109375" style="2" customWidth="1"/>
    <col min="12549" max="12549" width="11.44140625" style="2" customWidth="1"/>
    <col min="12550" max="12550" width="10.109375" style="2" customWidth="1"/>
    <col min="12551" max="12551" width="9.88671875" style="2" customWidth="1"/>
    <col min="12552" max="12552" width="8.33203125" style="2" customWidth="1"/>
    <col min="12553" max="12553" width="11.33203125" style="2" customWidth="1"/>
    <col min="12554" max="12554" width="10.6640625" style="2" customWidth="1"/>
    <col min="12555" max="12555" width="10.44140625" style="2" customWidth="1"/>
    <col min="12556" max="12556" width="9.109375" style="2"/>
    <col min="12557" max="12557" width="10.33203125" style="2" customWidth="1"/>
    <col min="12558" max="12558" width="9.109375" style="2"/>
    <col min="12559" max="12559" width="11" style="2" customWidth="1"/>
    <col min="12560" max="12560" width="11.88671875" style="2" customWidth="1"/>
    <col min="12561" max="12561" width="10.44140625" style="2" customWidth="1"/>
    <col min="12562" max="12562" width="13.109375" style="2" customWidth="1"/>
    <col min="12563" max="12563" width="52.109375" style="2" customWidth="1"/>
    <col min="12564" max="12564" width="12.44140625" style="2" customWidth="1"/>
    <col min="12565" max="12565" width="12.6640625" style="2" customWidth="1"/>
    <col min="12566" max="12566" width="13.5546875" style="2" bestFit="1" customWidth="1"/>
    <col min="12567" max="12567" width="12.109375" style="2" customWidth="1"/>
    <col min="12568" max="12568" width="13.33203125" style="2" customWidth="1"/>
    <col min="12569" max="12569" width="13.5546875" style="2" customWidth="1"/>
    <col min="12570" max="12570" width="12.33203125" style="2" customWidth="1"/>
    <col min="12571" max="12571" width="11.6640625" style="2" customWidth="1"/>
    <col min="12572" max="12798" width="9.109375" style="2"/>
    <col min="12799" max="12799" width="9.109375" style="2" customWidth="1"/>
    <col min="12800" max="12800" width="37.44140625" style="2" customWidth="1"/>
    <col min="12801" max="12802" width="9.109375" style="2" customWidth="1"/>
    <col min="12803" max="12803" width="10" style="2" customWidth="1"/>
    <col min="12804" max="12804" width="9.109375" style="2" customWidth="1"/>
    <col min="12805" max="12805" width="11.44140625" style="2" customWidth="1"/>
    <col min="12806" max="12806" width="10.109375" style="2" customWidth="1"/>
    <col min="12807" max="12807" width="9.88671875" style="2" customWidth="1"/>
    <col min="12808" max="12808" width="8.33203125" style="2" customWidth="1"/>
    <col min="12809" max="12809" width="11.33203125" style="2" customWidth="1"/>
    <col min="12810" max="12810" width="10.6640625" style="2" customWidth="1"/>
    <col min="12811" max="12811" width="10.44140625" style="2" customWidth="1"/>
    <col min="12812" max="12812" width="9.109375" style="2"/>
    <col min="12813" max="12813" width="10.33203125" style="2" customWidth="1"/>
    <col min="12814" max="12814" width="9.109375" style="2"/>
    <col min="12815" max="12815" width="11" style="2" customWidth="1"/>
    <col min="12816" max="12816" width="11.88671875" style="2" customWidth="1"/>
    <col min="12817" max="12817" width="10.44140625" style="2" customWidth="1"/>
    <col min="12818" max="12818" width="13.109375" style="2" customWidth="1"/>
    <col min="12819" max="12819" width="52.109375" style="2" customWidth="1"/>
    <col min="12820" max="12820" width="12.44140625" style="2" customWidth="1"/>
    <col min="12821" max="12821" width="12.6640625" style="2" customWidth="1"/>
    <col min="12822" max="12822" width="13.5546875" style="2" bestFit="1" customWidth="1"/>
    <col min="12823" max="12823" width="12.109375" style="2" customWidth="1"/>
    <col min="12824" max="12824" width="13.33203125" style="2" customWidth="1"/>
    <col min="12825" max="12825" width="13.5546875" style="2" customWidth="1"/>
    <col min="12826" max="12826" width="12.33203125" style="2" customWidth="1"/>
    <col min="12827" max="12827" width="11.6640625" style="2" customWidth="1"/>
    <col min="12828" max="13054" width="9.109375" style="2"/>
    <col min="13055" max="13055" width="9.109375" style="2" customWidth="1"/>
    <col min="13056" max="13056" width="37.44140625" style="2" customWidth="1"/>
    <col min="13057" max="13058" width="9.109375" style="2" customWidth="1"/>
    <col min="13059" max="13059" width="10" style="2" customWidth="1"/>
    <col min="13060" max="13060" width="9.109375" style="2" customWidth="1"/>
    <col min="13061" max="13061" width="11.44140625" style="2" customWidth="1"/>
    <col min="13062" max="13062" width="10.109375" style="2" customWidth="1"/>
    <col min="13063" max="13063" width="9.88671875" style="2" customWidth="1"/>
    <col min="13064" max="13064" width="8.33203125" style="2" customWidth="1"/>
    <col min="13065" max="13065" width="11.33203125" style="2" customWidth="1"/>
    <col min="13066" max="13066" width="10.6640625" style="2" customWidth="1"/>
    <col min="13067" max="13067" width="10.44140625" style="2" customWidth="1"/>
    <col min="13068" max="13068" width="9.109375" style="2"/>
    <col min="13069" max="13069" width="10.33203125" style="2" customWidth="1"/>
    <col min="13070" max="13070" width="9.109375" style="2"/>
    <col min="13071" max="13071" width="11" style="2" customWidth="1"/>
    <col min="13072" max="13072" width="11.88671875" style="2" customWidth="1"/>
    <col min="13073" max="13073" width="10.44140625" style="2" customWidth="1"/>
    <col min="13074" max="13074" width="13.109375" style="2" customWidth="1"/>
    <col min="13075" max="13075" width="52.109375" style="2" customWidth="1"/>
    <col min="13076" max="13076" width="12.44140625" style="2" customWidth="1"/>
    <col min="13077" max="13077" width="12.6640625" style="2" customWidth="1"/>
    <col min="13078" max="13078" width="13.5546875" style="2" bestFit="1" customWidth="1"/>
    <col min="13079" max="13079" width="12.109375" style="2" customWidth="1"/>
    <col min="13080" max="13080" width="13.33203125" style="2" customWidth="1"/>
    <col min="13081" max="13081" width="13.5546875" style="2" customWidth="1"/>
    <col min="13082" max="13082" width="12.33203125" style="2" customWidth="1"/>
    <col min="13083" max="13083" width="11.6640625" style="2" customWidth="1"/>
    <col min="13084" max="13310" width="9.109375" style="2"/>
    <col min="13311" max="13311" width="9.109375" style="2" customWidth="1"/>
    <col min="13312" max="13312" width="37.44140625" style="2" customWidth="1"/>
    <col min="13313" max="13314" width="9.109375" style="2" customWidth="1"/>
    <col min="13315" max="13315" width="10" style="2" customWidth="1"/>
    <col min="13316" max="13316" width="9.109375" style="2" customWidth="1"/>
    <col min="13317" max="13317" width="11.44140625" style="2" customWidth="1"/>
    <col min="13318" max="13318" width="10.109375" style="2" customWidth="1"/>
    <col min="13319" max="13319" width="9.88671875" style="2" customWidth="1"/>
    <col min="13320" max="13320" width="8.33203125" style="2" customWidth="1"/>
    <col min="13321" max="13321" width="11.33203125" style="2" customWidth="1"/>
    <col min="13322" max="13322" width="10.6640625" style="2" customWidth="1"/>
    <col min="13323" max="13323" width="10.44140625" style="2" customWidth="1"/>
    <col min="13324" max="13324" width="9.109375" style="2"/>
    <col min="13325" max="13325" width="10.33203125" style="2" customWidth="1"/>
    <col min="13326" max="13326" width="9.109375" style="2"/>
    <col min="13327" max="13327" width="11" style="2" customWidth="1"/>
    <col min="13328" max="13328" width="11.88671875" style="2" customWidth="1"/>
    <col min="13329" max="13329" width="10.44140625" style="2" customWidth="1"/>
    <col min="13330" max="13330" width="13.109375" style="2" customWidth="1"/>
    <col min="13331" max="13331" width="52.109375" style="2" customWidth="1"/>
    <col min="13332" max="13332" width="12.44140625" style="2" customWidth="1"/>
    <col min="13333" max="13333" width="12.6640625" style="2" customWidth="1"/>
    <col min="13334" max="13334" width="13.5546875" style="2" bestFit="1" customWidth="1"/>
    <col min="13335" max="13335" width="12.109375" style="2" customWidth="1"/>
    <col min="13336" max="13336" width="13.33203125" style="2" customWidth="1"/>
    <col min="13337" max="13337" width="13.5546875" style="2" customWidth="1"/>
    <col min="13338" max="13338" width="12.33203125" style="2" customWidth="1"/>
    <col min="13339" max="13339" width="11.6640625" style="2" customWidth="1"/>
    <col min="13340" max="13566" width="9.109375" style="2"/>
    <col min="13567" max="13567" width="9.109375" style="2" customWidth="1"/>
    <col min="13568" max="13568" width="37.44140625" style="2" customWidth="1"/>
    <col min="13569" max="13570" width="9.109375" style="2" customWidth="1"/>
    <col min="13571" max="13571" width="10" style="2" customWidth="1"/>
    <col min="13572" max="13572" width="9.109375" style="2" customWidth="1"/>
    <col min="13573" max="13573" width="11.44140625" style="2" customWidth="1"/>
    <col min="13574" max="13574" width="10.109375" style="2" customWidth="1"/>
    <col min="13575" max="13575" width="9.88671875" style="2" customWidth="1"/>
    <col min="13576" max="13576" width="8.33203125" style="2" customWidth="1"/>
    <col min="13577" max="13577" width="11.33203125" style="2" customWidth="1"/>
    <col min="13578" max="13578" width="10.6640625" style="2" customWidth="1"/>
    <col min="13579" max="13579" width="10.44140625" style="2" customWidth="1"/>
    <col min="13580" max="13580" width="9.109375" style="2"/>
    <col min="13581" max="13581" width="10.33203125" style="2" customWidth="1"/>
    <col min="13582" max="13582" width="9.109375" style="2"/>
    <col min="13583" max="13583" width="11" style="2" customWidth="1"/>
    <col min="13584" max="13584" width="11.88671875" style="2" customWidth="1"/>
    <col min="13585" max="13585" width="10.44140625" style="2" customWidth="1"/>
    <col min="13586" max="13586" width="13.109375" style="2" customWidth="1"/>
    <col min="13587" max="13587" width="52.109375" style="2" customWidth="1"/>
    <col min="13588" max="13588" width="12.44140625" style="2" customWidth="1"/>
    <col min="13589" max="13589" width="12.6640625" style="2" customWidth="1"/>
    <col min="13590" max="13590" width="13.5546875" style="2" bestFit="1" customWidth="1"/>
    <col min="13591" max="13591" width="12.109375" style="2" customWidth="1"/>
    <col min="13592" max="13592" width="13.33203125" style="2" customWidth="1"/>
    <col min="13593" max="13593" width="13.5546875" style="2" customWidth="1"/>
    <col min="13594" max="13594" width="12.33203125" style="2" customWidth="1"/>
    <col min="13595" max="13595" width="11.6640625" style="2" customWidth="1"/>
    <col min="13596" max="13822" width="9.109375" style="2"/>
    <col min="13823" max="13823" width="9.109375" style="2" customWidth="1"/>
    <col min="13824" max="13824" width="37.44140625" style="2" customWidth="1"/>
    <col min="13825" max="13826" width="9.109375" style="2" customWidth="1"/>
    <col min="13827" max="13827" width="10" style="2" customWidth="1"/>
    <col min="13828" max="13828" width="9.109375" style="2" customWidth="1"/>
    <col min="13829" max="13829" width="11.44140625" style="2" customWidth="1"/>
    <col min="13830" max="13830" width="10.109375" style="2" customWidth="1"/>
    <col min="13831" max="13831" width="9.88671875" style="2" customWidth="1"/>
    <col min="13832" max="13832" width="8.33203125" style="2" customWidth="1"/>
    <col min="13833" max="13833" width="11.33203125" style="2" customWidth="1"/>
    <col min="13834" max="13834" width="10.6640625" style="2" customWidth="1"/>
    <col min="13835" max="13835" width="10.44140625" style="2" customWidth="1"/>
    <col min="13836" max="13836" width="9.109375" style="2"/>
    <col min="13837" max="13837" width="10.33203125" style="2" customWidth="1"/>
    <col min="13838" max="13838" width="9.109375" style="2"/>
    <col min="13839" max="13839" width="11" style="2" customWidth="1"/>
    <col min="13840" max="13840" width="11.88671875" style="2" customWidth="1"/>
    <col min="13841" max="13841" width="10.44140625" style="2" customWidth="1"/>
    <col min="13842" max="13842" width="13.109375" style="2" customWidth="1"/>
    <col min="13843" max="13843" width="52.109375" style="2" customWidth="1"/>
    <col min="13844" max="13844" width="12.44140625" style="2" customWidth="1"/>
    <col min="13845" max="13845" width="12.6640625" style="2" customWidth="1"/>
    <col min="13846" max="13846" width="13.5546875" style="2" bestFit="1" customWidth="1"/>
    <col min="13847" max="13847" width="12.109375" style="2" customWidth="1"/>
    <col min="13848" max="13848" width="13.33203125" style="2" customWidth="1"/>
    <col min="13849" max="13849" width="13.5546875" style="2" customWidth="1"/>
    <col min="13850" max="13850" width="12.33203125" style="2" customWidth="1"/>
    <col min="13851" max="13851" width="11.6640625" style="2" customWidth="1"/>
    <col min="13852" max="14078" width="9.109375" style="2"/>
    <col min="14079" max="14079" width="9.109375" style="2" customWidth="1"/>
    <col min="14080" max="14080" width="37.44140625" style="2" customWidth="1"/>
    <col min="14081" max="14082" width="9.109375" style="2" customWidth="1"/>
    <col min="14083" max="14083" width="10" style="2" customWidth="1"/>
    <col min="14084" max="14084" width="9.109375" style="2" customWidth="1"/>
    <col min="14085" max="14085" width="11.44140625" style="2" customWidth="1"/>
    <col min="14086" max="14086" width="10.109375" style="2" customWidth="1"/>
    <col min="14087" max="14087" width="9.88671875" style="2" customWidth="1"/>
    <col min="14088" max="14088" width="8.33203125" style="2" customWidth="1"/>
    <col min="14089" max="14089" width="11.33203125" style="2" customWidth="1"/>
    <col min="14090" max="14090" width="10.6640625" style="2" customWidth="1"/>
    <col min="14091" max="14091" width="10.44140625" style="2" customWidth="1"/>
    <col min="14092" max="14092" width="9.109375" style="2"/>
    <col min="14093" max="14093" width="10.33203125" style="2" customWidth="1"/>
    <col min="14094" max="14094" width="9.109375" style="2"/>
    <col min="14095" max="14095" width="11" style="2" customWidth="1"/>
    <col min="14096" max="14096" width="11.88671875" style="2" customWidth="1"/>
    <col min="14097" max="14097" width="10.44140625" style="2" customWidth="1"/>
    <col min="14098" max="14098" width="13.109375" style="2" customWidth="1"/>
    <col min="14099" max="14099" width="52.109375" style="2" customWidth="1"/>
    <col min="14100" max="14100" width="12.44140625" style="2" customWidth="1"/>
    <col min="14101" max="14101" width="12.6640625" style="2" customWidth="1"/>
    <col min="14102" max="14102" width="13.5546875" style="2" bestFit="1" customWidth="1"/>
    <col min="14103" max="14103" width="12.109375" style="2" customWidth="1"/>
    <col min="14104" max="14104" width="13.33203125" style="2" customWidth="1"/>
    <col min="14105" max="14105" width="13.5546875" style="2" customWidth="1"/>
    <col min="14106" max="14106" width="12.33203125" style="2" customWidth="1"/>
    <col min="14107" max="14107" width="11.6640625" style="2" customWidth="1"/>
    <col min="14108" max="14334" width="9.109375" style="2"/>
    <col min="14335" max="14335" width="9.109375" style="2" customWidth="1"/>
    <col min="14336" max="14336" width="37.44140625" style="2" customWidth="1"/>
    <col min="14337" max="14338" width="9.109375" style="2" customWidth="1"/>
    <col min="14339" max="14339" width="10" style="2" customWidth="1"/>
    <col min="14340" max="14340" width="9.109375" style="2" customWidth="1"/>
    <col min="14341" max="14341" width="11.44140625" style="2" customWidth="1"/>
    <col min="14342" max="14342" width="10.109375" style="2" customWidth="1"/>
    <col min="14343" max="14343" width="9.88671875" style="2" customWidth="1"/>
    <col min="14344" max="14344" width="8.33203125" style="2" customWidth="1"/>
    <col min="14345" max="14345" width="11.33203125" style="2" customWidth="1"/>
    <col min="14346" max="14346" width="10.6640625" style="2" customWidth="1"/>
    <col min="14347" max="14347" width="10.44140625" style="2" customWidth="1"/>
    <col min="14348" max="14348" width="9.109375" style="2"/>
    <col min="14349" max="14349" width="10.33203125" style="2" customWidth="1"/>
    <col min="14350" max="14350" width="9.109375" style="2"/>
    <col min="14351" max="14351" width="11" style="2" customWidth="1"/>
    <col min="14352" max="14352" width="11.88671875" style="2" customWidth="1"/>
    <col min="14353" max="14353" width="10.44140625" style="2" customWidth="1"/>
    <col min="14354" max="14354" width="13.109375" style="2" customWidth="1"/>
    <col min="14355" max="14355" width="52.109375" style="2" customWidth="1"/>
    <col min="14356" max="14356" width="12.44140625" style="2" customWidth="1"/>
    <col min="14357" max="14357" width="12.6640625" style="2" customWidth="1"/>
    <col min="14358" max="14358" width="13.5546875" style="2" bestFit="1" customWidth="1"/>
    <col min="14359" max="14359" width="12.109375" style="2" customWidth="1"/>
    <col min="14360" max="14360" width="13.33203125" style="2" customWidth="1"/>
    <col min="14361" max="14361" width="13.5546875" style="2" customWidth="1"/>
    <col min="14362" max="14362" width="12.33203125" style="2" customWidth="1"/>
    <col min="14363" max="14363" width="11.6640625" style="2" customWidth="1"/>
    <col min="14364" max="14590" width="9.109375" style="2"/>
    <col min="14591" max="14591" width="9.109375" style="2" customWidth="1"/>
    <col min="14592" max="14592" width="37.44140625" style="2" customWidth="1"/>
    <col min="14593" max="14594" width="9.109375" style="2" customWidth="1"/>
    <col min="14595" max="14595" width="10" style="2" customWidth="1"/>
    <col min="14596" max="14596" width="9.109375" style="2" customWidth="1"/>
    <col min="14597" max="14597" width="11.44140625" style="2" customWidth="1"/>
    <col min="14598" max="14598" width="10.109375" style="2" customWidth="1"/>
    <col min="14599" max="14599" width="9.88671875" style="2" customWidth="1"/>
    <col min="14600" max="14600" width="8.33203125" style="2" customWidth="1"/>
    <col min="14601" max="14601" width="11.33203125" style="2" customWidth="1"/>
    <col min="14602" max="14602" width="10.6640625" style="2" customWidth="1"/>
    <col min="14603" max="14603" width="10.44140625" style="2" customWidth="1"/>
    <col min="14604" max="14604" width="9.109375" style="2"/>
    <col min="14605" max="14605" width="10.33203125" style="2" customWidth="1"/>
    <col min="14606" max="14606" width="9.109375" style="2"/>
    <col min="14607" max="14607" width="11" style="2" customWidth="1"/>
    <col min="14608" max="14608" width="11.88671875" style="2" customWidth="1"/>
    <col min="14609" max="14609" width="10.44140625" style="2" customWidth="1"/>
    <col min="14610" max="14610" width="13.109375" style="2" customWidth="1"/>
    <col min="14611" max="14611" width="52.109375" style="2" customWidth="1"/>
    <col min="14612" max="14612" width="12.44140625" style="2" customWidth="1"/>
    <col min="14613" max="14613" width="12.6640625" style="2" customWidth="1"/>
    <col min="14614" max="14614" width="13.5546875" style="2" bestFit="1" customWidth="1"/>
    <col min="14615" max="14615" width="12.109375" style="2" customWidth="1"/>
    <col min="14616" max="14616" width="13.33203125" style="2" customWidth="1"/>
    <col min="14617" max="14617" width="13.5546875" style="2" customWidth="1"/>
    <col min="14618" max="14618" width="12.33203125" style="2" customWidth="1"/>
    <col min="14619" max="14619" width="11.6640625" style="2" customWidth="1"/>
    <col min="14620" max="14846" width="9.109375" style="2"/>
    <col min="14847" max="14847" width="9.109375" style="2" customWidth="1"/>
    <col min="14848" max="14848" width="37.44140625" style="2" customWidth="1"/>
    <col min="14849" max="14850" width="9.109375" style="2" customWidth="1"/>
    <col min="14851" max="14851" width="10" style="2" customWidth="1"/>
    <col min="14852" max="14852" width="9.109375" style="2" customWidth="1"/>
    <col min="14853" max="14853" width="11.44140625" style="2" customWidth="1"/>
    <col min="14854" max="14854" width="10.109375" style="2" customWidth="1"/>
    <col min="14855" max="14855" width="9.88671875" style="2" customWidth="1"/>
    <col min="14856" max="14856" width="8.33203125" style="2" customWidth="1"/>
    <col min="14857" max="14857" width="11.33203125" style="2" customWidth="1"/>
    <col min="14858" max="14858" width="10.6640625" style="2" customWidth="1"/>
    <col min="14859" max="14859" width="10.44140625" style="2" customWidth="1"/>
    <col min="14860" max="14860" width="9.109375" style="2"/>
    <col min="14861" max="14861" width="10.33203125" style="2" customWidth="1"/>
    <col min="14862" max="14862" width="9.109375" style="2"/>
    <col min="14863" max="14863" width="11" style="2" customWidth="1"/>
    <col min="14864" max="14864" width="11.88671875" style="2" customWidth="1"/>
    <col min="14865" max="14865" width="10.44140625" style="2" customWidth="1"/>
    <col min="14866" max="14866" width="13.109375" style="2" customWidth="1"/>
    <col min="14867" max="14867" width="52.109375" style="2" customWidth="1"/>
    <col min="14868" max="14868" width="12.44140625" style="2" customWidth="1"/>
    <col min="14869" max="14869" width="12.6640625" style="2" customWidth="1"/>
    <col min="14870" max="14870" width="13.5546875" style="2" bestFit="1" customWidth="1"/>
    <col min="14871" max="14871" width="12.109375" style="2" customWidth="1"/>
    <col min="14872" max="14872" width="13.33203125" style="2" customWidth="1"/>
    <col min="14873" max="14873" width="13.5546875" style="2" customWidth="1"/>
    <col min="14874" max="14874" width="12.33203125" style="2" customWidth="1"/>
    <col min="14875" max="14875" width="11.6640625" style="2" customWidth="1"/>
    <col min="14876" max="15102" width="9.109375" style="2"/>
    <col min="15103" max="15103" width="9.109375" style="2" customWidth="1"/>
    <col min="15104" max="15104" width="37.44140625" style="2" customWidth="1"/>
    <col min="15105" max="15106" width="9.109375" style="2" customWidth="1"/>
    <col min="15107" max="15107" width="10" style="2" customWidth="1"/>
    <col min="15108" max="15108" width="9.109375" style="2" customWidth="1"/>
    <col min="15109" max="15109" width="11.44140625" style="2" customWidth="1"/>
    <col min="15110" max="15110" width="10.109375" style="2" customWidth="1"/>
    <col min="15111" max="15111" width="9.88671875" style="2" customWidth="1"/>
    <col min="15112" max="15112" width="8.33203125" style="2" customWidth="1"/>
    <col min="15113" max="15113" width="11.33203125" style="2" customWidth="1"/>
    <col min="15114" max="15114" width="10.6640625" style="2" customWidth="1"/>
    <col min="15115" max="15115" width="10.44140625" style="2" customWidth="1"/>
    <col min="15116" max="15116" width="9.109375" style="2"/>
    <col min="15117" max="15117" width="10.33203125" style="2" customWidth="1"/>
    <col min="15118" max="15118" width="9.109375" style="2"/>
    <col min="15119" max="15119" width="11" style="2" customWidth="1"/>
    <col min="15120" max="15120" width="11.88671875" style="2" customWidth="1"/>
    <col min="15121" max="15121" width="10.44140625" style="2" customWidth="1"/>
    <col min="15122" max="15122" width="13.109375" style="2" customWidth="1"/>
    <col min="15123" max="15123" width="52.109375" style="2" customWidth="1"/>
    <col min="15124" max="15124" width="12.44140625" style="2" customWidth="1"/>
    <col min="15125" max="15125" width="12.6640625" style="2" customWidth="1"/>
    <col min="15126" max="15126" width="13.5546875" style="2" bestFit="1" customWidth="1"/>
    <col min="15127" max="15127" width="12.109375" style="2" customWidth="1"/>
    <col min="15128" max="15128" width="13.33203125" style="2" customWidth="1"/>
    <col min="15129" max="15129" width="13.5546875" style="2" customWidth="1"/>
    <col min="15130" max="15130" width="12.33203125" style="2" customWidth="1"/>
    <col min="15131" max="15131" width="11.6640625" style="2" customWidth="1"/>
    <col min="15132" max="15358" width="9.109375" style="2"/>
    <col min="15359" max="15359" width="9.109375" style="2" customWidth="1"/>
    <col min="15360" max="15360" width="37.44140625" style="2" customWidth="1"/>
    <col min="15361" max="15362" width="9.109375" style="2" customWidth="1"/>
    <col min="15363" max="15363" width="10" style="2" customWidth="1"/>
    <col min="15364" max="15364" width="9.109375" style="2" customWidth="1"/>
    <col min="15365" max="15365" width="11.44140625" style="2" customWidth="1"/>
    <col min="15366" max="15366" width="10.109375" style="2" customWidth="1"/>
    <col min="15367" max="15367" width="9.88671875" style="2" customWidth="1"/>
    <col min="15368" max="15368" width="8.33203125" style="2" customWidth="1"/>
    <col min="15369" max="15369" width="11.33203125" style="2" customWidth="1"/>
    <col min="15370" max="15370" width="10.6640625" style="2" customWidth="1"/>
    <col min="15371" max="15371" width="10.44140625" style="2" customWidth="1"/>
    <col min="15372" max="15372" width="9.109375" style="2"/>
    <col min="15373" max="15373" width="10.33203125" style="2" customWidth="1"/>
    <col min="15374" max="15374" width="9.109375" style="2"/>
    <col min="15375" max="15375" width="11" style="2" customWidth="1"/>
    <col min="15376" max="15376" width="11.88671875" style="2" customWidth="1"/>
    <col min="15377" max="15377" width="10.44140625" style="2" customWidth="1"/>
    <col min="15378" max="15378" width="13.109375" style="2" customWidth="1"/>
    <col min="15379" max="15379" width="52.109375" style="2" customWidth="1"/>
    <col min="15380" max="15380" width="12.44140625" style="2" customWidth="1"/>
    <col min="15381" max="15381" width="12.6640625" style="2" customWidth="1"/>
    <col min="15382" max="15382" width="13.5546875" style="2" bestFit="1" customWidth="1"/>
    <col min="15383" max="15383" width="12.109375" style="2" customWidth="1"/>
    <col min="15384" max="15384" width="13.33203125" style="2" customWidth="1"/>
    <col min="15385" max="15385" width="13.5546875" style="2" customWidth="1"/>
    <col min="15386" max="15386" width="12.33203125" style="2" customWidth="1"/>
    <col min="15387" max="15387" width="11.6640625" style="2" customWidth="1"/>
    <col min="15388" max="15614" width="9.109375" style="2"/>
    <col min="15615" max="15615" width="9.109375" style="2" customWidth="1"/>
    <col min="15616" max="15616" width="37.44140625" style="2" customWidth="1"/>
    <col min="15617" max="15618" width="9.109375" style="2" customWidth="1"/>
    <col min="15619" max="15619" width="10" style="2" customWidth="1"/>
    <col min="15620" max="15620" width="9.109375" style="2" customWidth="1"/>
    <col min="15621" max="15621" width="11.44140625" style="2" customWidth="1"/>
    <col min="15622" max="15622" width="10.109375" style="2" customWidth="1"/>
    <col min="15623" max="15623" width="9.88671875" style="2" customWidth="1"/>
    <col min="15624" max="15624" width="8.33203125" style="2" customWidth="1"/>
    <col min="15625" max="15625" width="11.33203125" style="2" customWidth="1"/>
    <col min="15626" max="15626" width="10.6640625" style="2" customWidth="1"/>
    <col min="15627" max="15627" width="10.44140625" style="2" customWidth="1"/>
    <col min="15628" max="15628" width="9.109375" style="2"/>
    <col min="15629" max="15629" width="10.33203125" style="2" customWidth="1"/>
    <col min="15630" max="15630" width="9.109375" style="2"/>
    <col min="15631" max="15631" width="11" style="2" customWidth="1"/>
    <col min="15632" max="15632" width="11.88671875" style="2" customWidth="1"/>
    <col min="15633" max="15633" width="10.44140625" style="2" customWidth="1"/>
    <col min="15634" max="15634" width="13.109375" style="2" customWidth="1"/>
    <col min="15635" max="15635" width="52.109375" style="2" customWidth="1"/>
    <col min="15636" max="15636" width="12.44140625" style="2" customWidth="1"/>
    <col min="15637" max="15637" width="12.6640625" style="2" customWidth="1"/>
    <col min="15638" max="15638" width="13.5546875" style="2" bestFit="1" customWidth="1"/>
    <col min="15639" max="15639" width="12.109375" style="2" customWidth="1"/>
    <col min="15640" max="15640" width="13.33203125" style="2" customWidth="1"/>
    <col min="15641" max="15641" width="13.5546875" style="2" customWidth="1"/>
    <col min="15642" max="15642" width="12.33203125" style="2" customWidth="1"/>
    <col min="15643" max="15643" width="11.6640625" style="2" customWidth="1"/>
    <col min="15644" max="15870" width="9.109375" style="2"/>
    <col min="15871" max="15871" width="9.109375" style="2" customWidth="1"/>
    <col min="15872" max="15872" width="37.44140625" style="2" customWidth="1"/>
    <col min="15873" max="15874" width="9.109375" style="2" customWidth="1"/>
    <col min="15875" max="15875" width="10" style="2" customWidth="1"/>
    <col min="15876" max="15876" width="9.109375" style="2" customWidth="1"/>
    <col min="15877" max="15877" width="11.44140625" style="2" customWidth="1"/>
    <col min="15878" max="15878" width="10.109375" style="2" customWidth="1"/>
    <col min="15879" max="15879" width="9.88671875" style="2" customWidth="1"/>
    <col min="15880" max="15880" width="8.33203125" style="2" customWidth="1"/>
    <col min="15881" max="15881" width="11.33203125" style="2" customWidth="1"/>
    <col min="15882" max="15882" width="10.6640625" style="2" customWidth="1"/>
    <col min="15883" max="15883" width="10.44140625" style="2" customWidth="1"/>
    <col min="15884" max="15884" width="9.109375" style="2"/>
    <col min="15885" max="15885" width="10.33203125" style="2" customWidth="1"/>
    <col min="15886" max="15886" width="9.109375" style="2"/>
    <col min="15887" max="15887" width="11" style="2" customWidth="1"/>
    <col min="15888" max="15888" width="11.88671875" style="2" customWidth="1"/>
    <col min="15889" max="15889" width="10.44140625" style="2" customWidth="1"/>
    <col min="15890" max="15890" width="13.109375" style="2" customWidth="1"/>
    <col min="15891" max="15891" width="52.109375" style="2" customWidth="1"/>
    <col min="15892" max="15892" width="12.44140625" style="2" customWidth="1"/>
    <col min="15893" max="15893" width="12.6640625" style="2" customWidth="1"/>
    <col min="15894" max="15894" width="13.5546875" style="2" bestFit="1" customWidth="1"/>
    <col min="15895" max="15895" width="12.109375" style="2" customWidth="1"/>
    <col min="15896" max="15896" width="13.33203125" style="2" customWidth="1"/>
    <col min="15897" max="15897" width="13.5546875" style="2" customWidth="1"/>
    <col min="15898" max="15898" width="12.33203125" style="2" customWidth="1"/>
    <col min="15899" max="15899" width="11.6640625" style="2" customWidth="1"/>
    <col min="15900" max="16126" width="9.109375" style="2"/>
    <col min="16127" max="16127" width="9.109375" style="2" customWidth="1"/>
    <col min="16128" max="16128" width="37.44140625" style="2" customWidth="1"/>
    <col min="16129" max="16130" width="9.109375" style="2" customWidth="1"/>
    <col min="16131" max="16131" width="10" style="2" customWidth="1"/>
    <col min="16132" max="16132" width="9.109375" style="2" customWidth="1"/>
    <col min="16133" max="16133" width="11.44140625" style="2" customWidth="1"/>
    <col min="16134" max="16134" width="10.109375" style="2" customWidth="1"/>
    <col min="16135" max="16135" width="9.88671875" style="2" customWidth="1"/>
    <col min="16136" max="16136" width="8.33203125" style="2" customWidth="1"/>
    <col min="16137" max="16137" width="11.33203125" style="2" customWidth="1"/>
    <col min="16138" max="16138" width="10.6640625" style="2" customWidth="1"/>
    <col min="16139" max="16139" width="10.44140625" style="2" customWidth="1"/>
    <col min="16140" max="16140" width="9.109375" style="2"/>
    <col min="16141" max="16141" width="10.33203125" style="2" customWidth="1"/>
    <col min="16142" max="16142" width="9.109375" style="2"/>
    <col min="16143" max="16143" width="11" style="2" customWidth="1"/>
    <col min="16144" max="16144" width="11.88671875" style="2" customWidth="1"/>
    <col min="16145" max="16145" width="10.44140625" style="2" customWidth="1"/>
    <col min="16146" max="16146" width="13.109375" style="2" customWidth="1"/>
    <col min="16147" max="16147" width="52.109375" style="2" customWidth="1"/>
    <col min="16148" max="16148" width="12.44140625" style="2" customWidth="1"/>
    <col min="16149" max="16149" width="12.6640625" style="2" customWidth="1"/>
    <col min="16150" max="16150" width="13.5546875" style="2" bestFit="1" customWidth="1"/>
    <col min="16151" max="16151" width="12.109375" style="2" customWidth="1"/>
    <col min="16152" max="16152" width="13.33203125" style="2" customWidth="1"/>
    <col min="16153" max="16153" width="13.5546875" style="2" customWidth="1"/>
    <col min="16154" max="16154" width="12.33203125" style="2" customWidth="1"/>
    <col min="16155" max="16155" width="11.6640625" style="2" customWidth="1"/>
    <col min="16156" max="16384" width="9.109375" style="2"/>
  </cols>
  <sheetData>
    <row r="1" spans="2:18" ht="31.5" customHeight="1" x14ac:dyDescent="0.3">
      <c r="M1" s="288" t="s">
        <v>567</v>
      </c>
      <c r="N1" s="288"/>
      <c r="O1" s="288"/>
      <c r="P1" s="288"/>
      <c r="Q1" s="288"/>
      <c r="R1" s="59"/>
    </row>
    <row r="2" spans="2:18" ht="15.75" customHeight="1" x14ac:dyDescent="0.3">
      <c r="H2" s="59"/>
      <c r="I2" s="59"/>
      <c r="J2" s="59"/>
      <c r="K2" s="59"/>
      <c r="L2" s="59"/>
      <c r="M2" s="288" t="s">
        <v>829</v>
      </c>
      <c r="N2" s="288"/>
      <c r="O2" s="288"/>
      <c r="P2" s="288"/>
      <c r="Q2" s="288"/>
    </row>
    <row r="3" spans="2:18" ht="19.5" customHeight="1" x14ac:dyDescent="0.3"/>
    <row r="4" spans="2:18" ht="15.6" x14ac:dyDescent="0.3">
      <c r="B4" s="289" t="s">
        <v>0</v>
      </c>
      <c r="C4" s="289"/>
      <c r="D4" s="289"/>
      <c r="E4" s="289"/>
      <c r="F4" s="289"/>
      <c r="G4" s="289"/>
      <c r="H4" s="289"/>
      <c r="I4" s="289"/>
      <c r="J4" s="289"/>
      <c r="K4" s="289"/>
      <c r="L4" s="289"/>
      <c r="M4" s="289"/>
      <c r="N4" s="289"/>
      <c r="O4" s="289"/>
      <c r="P4" s="289"/>
      <c r="Q4" s="289"/>
    </row>
    <row r="5" spans="2:18" ht="15.6" x14ac:dyDescent="0.3">
      <c r="B5" s="260" t="s">
        <v>1</v>
      </c>
      <c r="C5" s="260"/>
      <c r="D5" s="260"/>
      <c r="E5" s="260"/>
      <c r="F5" s="260"/>
      <c r="G5" s="260"/>
      <c r="H5" s="260"/>
      <c r="I5" s="260"/>
      <c r="J5" s="260"/>
      <c r="K5" s="260"/>
      <c r="L5" s="260"/>
      <c r="M5" s="260"/>
      <c r="N5" s="260"/>
      <c r="O5" s="260"/>
      <c r="P5" s="260"/>
      <c r="Q5" s="260"/>
    </row>
    <row r="6" spans="2:18" ht="15.6" x14ac:dyDescent="0.3">
      <c r="B6" s="290" t="s">
        <v>2</v>
      </c>
      <c r="C6" s="290"/>
      <c r="D6" s="290"/>
      <c r="E6" s="290"/>
      <c r="F6" s="290"/>
      <c r="G6" s="290"/>
      <c r="H6" s="290"/>
      <c r="I6" s="290"/>
      <c r="J6" s="290"/>
      <c r="K6" s="290"/>
      <c r="L6" s="290"/>
      <c r="M6" s="290"/>
      <c r="N6" s="290"/>
      <c r="O6" s="290"/>
      <c r="P6" s="290"/>
      <c r="Q6" s="290"/>
    </row>
    <row r="8" spans="2:18" ht="54.75" customHeight="1" x14ac:dyDescent="0.3">
      <c r="B8" s="60" t="s">
        <v>3</v>
      </c>
      <c r="C8" s="274" t="s">
        <v>505</v>
      </c>
      <c r="D8" s="274"/>
      <c r="E8" s="274"/>
      <c r="F8" s="274"/>
      <c r="G8" s="274"/>
      <c r="H8" s="274"/>
      <c r="I8" s="274"/>
      <c r="J8" s="274"/>
      <c r="K8" s="274"/>
      <c r="L8" s="274"/>
      <c r="M8" s="274"/>
      <c r="N8" s="274"/>
      <c r="O8" s="274"/>
      <c r="P8" s="274"/>
      <c r="Q8" s="274"/>
    </row>
    <row r="9" spans="2:18" ht="42" customHeight="1" x14ac:dyDescent="0.3">
      <c r="B9" s="60" t="s">
        <v>4</v>
      </c>
      <c r="C9" s="274" t="s">
        <v>5</v>
      </c>
      <c r="D9" s="274"/>
      <c r="E9" s="274"/>
      <c r="F9" s="274"/>
      <c r="G9" s="274"/>
      <c r="H9" s="274"/>
      <c r="I9" s="274"/>
      <c r="J9" s="274"/>
      <c r="K9" s="274"/>
      <c r="L9" s="274"/>
      <c r="M9" s="274"/>
      <c r="N9" s="274"/>
      <c r="O9" s="274"/>
      <c r="P9" s="274"/>
      <c r="Q9" s="274"/>
    </row>
    <row r="10" spans="2:18" ht="37.5" customHeight="1" x14ac:dyDescent="0.3">
      <c r="B10" s="61" t="s">
        <v>6</v>
      </c>
      <c r="C10" s="274" t="s">
        <v>7</v>
      </c>
      <c r="D10" s="274"/>
      <c r="E10" s="274"/>
      <c r="F10" s="274"/>
      <c r="G10" s="274"/>
      <c r="H10" s="274"/>
      <c r="I10" s="274"/>
      <c r="J10" s="274"/>
      <c r="K10" s="274"/>
      <c r="L10" s="274"/>
      <c r="M10" s="274"/>
      <c r="N10" s="274"/>
      <c r="O10" s="274"/>
      <c r="P10" s="274"/>
      <c r="Q10" s="274"/>
    </row>
    <row r="11" spans="2:18" ht="37.5" customHeight="1" x14ac:dyDescent="0.3">
      <c r="B11" s="61" t="s">
        <v>8</v>
      </c>
      <c r="C11" s="274" t="s">
        <v>814</v>
      </c>
      <c r="D11" s="274"/>
      <c r="E11" s="274"/>
      <c r="F11" s="274"/>
      <c r="G11" s="274"/>
      <c r="H11" s="274"/>
      <c r="I11" s="274"/>
      <c r="J11" s="274"/>
      <c r="K11" s="274"/>
      <c r="L11" s="274"/>
      <c r="M11" s="274"/>
      <c r="N11" s="274"/>
      <c r="O11" s="274"/>
      <c r="P11" s="274"/>
      <c r="Q11" s="274"/>
    </row>
    <row r="12" spans="2:18" ht="157.5" customHeight="1" x14ac:dyDescent="0.3">
      <c r="B12" s="61" t="s">
        <v>9</v>
      </c>
      <c r="C12" s="274" t="s">
        <v>573</v>
      </c>
      <c r="D12" s="274"/>
      <c r="E12" s="274"/>
      <c r="F12" s="274"/>
      <c r="G12" s="274"/>
      <c r="H12" s="274"/>
      <c r="I12" s="274"/>
      <c r="J12" s="274"/>
      <c r="K12" s="274"/>
      <c r="L12" s="274"/>
      <c r="M12" s="274"/>
      <c r="N12" s="274"/>
      <c r="O12" s="274"/>
      <c r="P12" s="274"/>
      <c r="Q12" s="274"/>
    </row>
    <row r="13" spans="2:18" ht="54.75" customHeight="1" x14ac:dyDescent="0.3">
      <c r="B13" s="60" t="s">
        <v>10</v>
      </c>
      <c r="C13" s="274" t="s">
        <v>820</v>
      </c>
      <c r="D13" s="274"/>
      <c r="E13" s="274"/>
      <c r="F13" s="274"/>
      <c r="G13" s="274"/>
      <c r="H13" s="274"/>
      <c r="I13" s="274"/>
      <c r="J13" s="274"/>
      <c r="K13" s="274"/>
      <c r="L13" s="274"/>
      <c r="M13" s="274"/>
      <c r="N13" s="274"/>
      <c r="O13" s="274"/>
      <c r="P13" s="274"/>
      <c r="Q13" s="274"/>
    </row>
    <row r="14" spans="2:18" ht="36.75" customHeight="1" x14ac:dyDescent="0.3">
      <c r="B14" s="60" t="s">
        <v>11</v>
      </c>
      <c r="C14" s="274" t="s">
        <v>821</v>
      </c>
      <c r="D14" s="274"/>
      <c r="E14" s="274"/>
      <c r="F14" s="274"/>
      <c r="G14" s="274"/>
      <c r="H14" s="274"/>
      <c r="I14" s="274"/>
      <c r="J14" s="274"/>
      <c r="K14" s="274"/>
      <c r="L14" s="274"/>
      <c r="M14" s="274"/>
      <c r="N14" s="274"/>
      <c r="O14" s="274"/>
      <c r="P14" s="274"/>
      <c r="Q14" s="274"/>
    </row>
    <row r="15" spans="2:18" ht="35.25" customHeight="1" x14ac:dyDescent="0.3">
      <c r="B15" s="287" t="s">
        <v>12</v>
      </c>
      <c r="C15" s="274" t="s">
        <v>13</v>
      </c>
      <c r="D15" s="274"/>
      <c r="E15" s="274"/>
      <c r="F15" s="274"/>
      <c r="G15" s="274"/>
      <c r="H15" s="274"/>
      <c r="I15" s="274"/>
      <c r="J15" s="274"/>
      <c r="K15" s="274"/>
      <c r="L15" s="274"/>
      <c r="M15" s="274"/>
      <c r="N15" s="274"/>
      <c r="O15" s="274"/>
      <c r="P15" s="274"/>
      <c r="Q15" s="274"/>
    </row>
    <row r="16" spans="2:18" ht="15.6" x14ac:dyDescent="0.3">
      <c r="B16" s="287"/>
      <c r="C16" s="274" t="s">
        <v>431</v>
      </c>
      <c r="D16" s="274"/>
      <c r="E16" s="274"/>
      <c r="F16" s="274"/>
      <c r="G16" s="274"/>
      <c r="H16" s="274"/>
      <c r="I16" s="274"/>
      <c r="J16" s="274"/>
      <c r="K16" s="274"/>
      <c r="L16" s="274"/>
      <c r="M16" s="274"/>
      <c r="N16" s="274"/>
      <c r="O16" s="274"/>
      <c r="P16" s="274"/>
      <c r="Q16" s="274"/>
    </row>
    <row r="17" spans="2:18" ht="33.75" customHeight="1" x14ac:dyDescent="0.3">
      <c r="B17" s="287"/>
      <c r="C17" s="274" t="s">
        <v>14</v>
      </c>
      <c r="D17" s="274"/>
      <c r="E17" s="274"/>
      <c r="F17" s="274"/>
      <c r="G17" s="274"/>
      <c r="H17" s="274"/>
      <c r="I17" s="274"/>
      <c r="J17" s="274"/>
      <c r="K17" s="274"/>
      <c r="L17" s="274"/>
      <c r="M17" s="274"/>
      <c r="N17" s="274"/>
      <c r="O17" s="274"/>
      <c r="P17" s="274"/>
      <c r="Q17" s="274"/>
    </row>
    <row r="18" spans="2:18" ht="15.6" x14ac:dyDescent="0.3">
      <c r="B18" s="287"/>
      <c r="C18" s="274" t="s">
        <v>15</v>
      </c>
      <c r="D18" s="274"/>
      <c r="E18" s="274"/>
      <c r="F18" s="274"/>
      <c r="G18" s="274"/>
      <c r="H18" s="274"/>
      <c r="I18" s="274"/>
      <c r="J18" s="274"/>
      <c r="K18" s="274"/>
      <c r="L18" s="274"/>
      <c r="M18" s="274"/>
      <c r="N18" s="274"/>
      <c r="O18" s="274"/>
      <c r="P18" s="274"/>
      <c r="Q18" s="274"/>
    </row>
    <row r="19" spans="2:18" ht="15.6" x14ac:dyDescent="0.3">
      <c r="B19" s="287"/>
      <c r="C19" s="274" t="s">
        <v>16</v>
      </c>
      <c r="D19" s="274"/>
      <c r="E19" s="274"/>
      <c r="F19" s="274"/>
      <c r="G19" s="274"/>
      <c r="H19" s="274"/>
      <c r="I19" s="274"/>
      <c r="J19" s="274"/>
      <c r="K19" s="274"/>
      <c r="L19" s="274"/>
      <c r="M19" s="274"/>
      <c r="N19" s="274"/>
      <c r="O19" s="274"/>
      <c r="P19" s="274"/>
      <c r="Q19" s="274"/>
    </row>
    <row r="20" spans="2:18" ht="15.6" x14ac:dyDescent="0.3">
      <c r="B20" s="287"/>
      <c r="C20" s="274" t="s">
        <v>17</v>
      </c>
      <c r="D20" s="274"/>
      <c r="E20" s="274"/>
      <c r="F20" s="274"/>
      <c r="G20" s="274"/>
      <c r="H20" s="274"/>
      <c r="I20" s="274"/>
      <c r="J20" s="274"/>
      <c r="K20" s="274"/>
      <c r="L20" s="274"/>
      <c r="M20" s="274"/>
      <c r="N20" s="274"/>
      <c r="O20" s="274"/>
      <c r="P20" s="274"/>
      <c r="Q20" s="274"/>
    </row>
    <row r="21" spans="2:18" ht="33.75" customHeight="1" x14ac:dyDescent="0.3">
      <c r="B21" s="287"/>
      <c r="C21" s="274" t="s">
        <v>18</v>
      </c>
      <c r="D21" s="274"/>
      <c r="E21" s="274"/>
      <c r="F21" s="274"/>
      <c r="G21" s="274"/>
      <c r="H21" s="274"/>
      <c r="I21" s="274"/>
      <c r="J21" s="274"/>
      <c r="K21" s="274"/>
      <c r="L21" s="274"/>
      <c r="M21" s="274"/>
      <c r="N21" s="274"/>
      <c r="O21" s="274"/>
      <c r="P21" s="274"/>
      <c r="Q21" s="274"/>
    </row>
    <row r="22" spans="2:18" ht="15.6" x14ac:dyDescent="0.3">
      <c r="B22" s="287"/>
      <c r="C22" s="274" t="s">
        <v>19</v>
      </c>
      <c r="D22" s="274"/>
      <c r="E22" s="274"/>
      <c r="F22" s="274"/>
      <c r="G22" s="274"/>
      <c r="H22" s="274"/>
      <c r="I22" s="274"/>
      <c r="J22" s="274"/>
      <c r="K22" s="274"/>
      <c r="L22" s="274"/>
      <c r="M22" s="274"/>
      <c r="N22" s="274"/>
      <c r="O22" s="274"/>
      <c r="P22" s="274"/>
      <c r="Q22" s="274"/>
    </row>
    <row r="23" spans="2:18" ht="18" customHeight="1" x14ac:dyDescent="0.3">
      <c r="B23" s="285" t="s">
        <v>20</v>
      </c>
      <c r="C23" s="284" t="s">
        <v>21</v>
      </c>
      <c r="D23" s="284" t="s">
        <v>22</v>
      </c>
      <c r="E23" s="284"/>
      <c r="F23" s="284" t="s">
        <v>23</v>
      </c>
      <c r="G23" s="284"/>
      <c r="H23" s="284" t="s">
        <v>24</v>
      </c>
      <c r="I23" s="284"/>
      <c r="J23" s="284" t="s">
        <v>25</v>
      </c>
      <c r="K23" s="284"/>
      <c r="L23" s="284" t="s">
        <v>26</v>
      </c>
      <c r="M23" s="284"/>
      <c r="N23" s="284" t="s">
        <v>27</v>
      </c>
      <c r="O23" s="284"/>
      <c r="P23" s="284" t="s">
        <v>28</v>
      </c>
      <c r="Q23" s="284"/>
    </row>
    <row r="24" spans="2:18" ht="105" customHeight="1" x14ac:dyDescent="0.3">
      <c r="B24" s="285"/>
      <c r="C24" s="284"/>
      <c r="D24" s="40" t="s">
        <v>29</v>
      </c>
      <c r="E24" s="40" t="s">
        <v>30</v>
      </c>
      <c r="F24" s="40" t="s">
        <v>29</v>
      </c>
      <c r="G24" s="40" t="s">
        <v>30</v>
      </c>
      <c r="H24" s="40" t="s">
        <v>29</v>
      </c>
      <c r="I24" s="40" t="s">
        <v>30</v>
      </c>
      <c r="J24" s="40" t="s">
        <v>29</v>
      </c>
      <c r="K24" s="40" t="s">
        <v>30</v>
      </c>
      <c r="L24" s="40" t="s">
        <v>29</v>
      </c>
      <c r="M24" s="40" t="s">
        <v>30</v>
      </c>
      <c r="N24" s="40" t="s">
        <v>29</v>
      </c>
      <c r="O24" s="40" t="s">
        <v>30</v>
      </c>
      <c r="P24" s="40" t="s">
        <v>29</v>
      </c>
      <c r="Q24" s="40" t="s">
        <v>30</v>
      </c>
    </row>
    <row r="25" spans="2:18" ht="15.6" x14ac:dyDescent="0.3">
      <c r="B25" s="286" t="s">
        <v>13</v>
      </c>
      <c r="C25" s="286"/>
      <c r="D25" s="286"/>
      <c r="E25" s="286"/>
      <c r="F25" s="286"/>
      <c r="G25" s="286"/>
      <c r="H25" s="286"/>
      <c r="I25" s="286"/>
      <c r="J25" s="286"/>
      <c r="K25" s="286"/>
      <c r="L25" s="286"/>
      <c r="M25" s="286"/>
      <c r="N25" s="286"/>
      <c r="O25" s="286"/>
      <c r="P25" s="286"/>
      <c r="Q25" s="286"/>
    </row>
    <row r="26" spans="2:18" ht="94.5" customHeight="1" x14ac:dyDescent="0.3">
      <c r="B26" s="60" t="str">
        <f>'Пр.1 к пп2'!C14</f>
        <v>Доля выпускников муниципальных общеобразовательных организаций, получивших аттестат о среднем общем образовании в их общей численности, %</v>
      </c>
      <c r="C26" s="62">
        <v>98</v>
      </c>
      <c r="D26" s="62" t="s">
        <v>628</v>
      </c>
      <c r="E26" s="62">
        <v>0</v>
      </c>
      <c r="F26" s="62" t="s">
        <v>628</v>
      </c>
      <c r="G26" s="62">
        <v>0</v>
      </c>
      <c r="H26" s="62" t="s">
        <v>628</v>
      </c>
      <c r="I26" s="62">
        <v>0</v>
      </c>
      <c r="J26" s="62" t="s">
        <v>628</v>
      </c>
      <c r="K26" s="62">
        <v>0</v>
      </c>
      <c r="L26" s="62" t="s">
        <v>628</v>
      </c>
      <c r="M26" s="62">
        <v>0</v>
      </c>
      <c r="N26" s="62" t="s">
        <v>628</v>
      </c>
      <c r="O26" s="62">
        <v>0</v>
      </c>
      <c r="P26" s="62" t="s">
        <v>628</v>
      </c>
      <c r="Q26" s="62">
        <v>0</v>
      </c>
    </row>
    <row r="27" spans="2:18" ht="129" customHeight="1" x14ac:dyDescent="0.3">
      <c r="B27" s="60" t="str">
        <f>'Пр. 1 к пп7'!C10</f>
        <v>Доля детей в возрасте от 5 до 18 лет, получающих услуги по дополнительному образованию в организациях различной организационно-правовой формы и формы собственности, в общей численности детей этой возрастной группы, %</v>
      </c>
      <c r="C27" s="63">
        <v>73</v>
      </c>
      <c r="D27" s="64" t="s">
        <v>629</v>
      </c>
      <c r="E27" s="64">
        <v>0</v>
      </c>
      <c r="F27" s="64" t="s">
        <v>629</v>
      </c>
      <c r="G27" s="64">
        <v>0</v>
      </c>
      <c r="H27" s="64" t="s">
        <v>629</v>
      </c>
      <c r="I27" s="64">
        <v>0</v>
      </c>
      <c r="J27" s="64" t="s">
        <v>629</v>
      </c>
      <c r="K27" s="64">
        <v>0</v>
      </c>
      <c r="L27" s="64" t="s">
        <v>629</v>
      </c>
      <c r="M27" s="64">
        <v>0</v>
      </c>
      <c r="N27" s="64" t="s">
        <v>629</v>
      </c>
      <c r="O27" s="64">
        <v>0</v>
      </c>
      <c r="P27" s="64" t="s">
        <v>629</v>
      </c>
      <c r="Q27" s="64">
        <v>0</v>
      </c>
    </row>
    <row r="28" spans="2:18" ht="122.25" customHeight="1" x14ac:dyDescent="0.3">
      <c r="B28" s="60" t="s">
        <v>72</v>
      </c>
      <c r="C28" s="65">
        <v>100</v>
      </c>
      <c r="D28" s="65">
        <v>100</v>
      </c>
      <c r="E28" s="65">
        <v>0</v>
      </c>
      <c r="F28" s="65">
        <v>100</v>
      </c>
      <c r="G28" s="65">
        <v>0</v>
      </c>
      <c r="H28" s="65">
        <v>100</v>
      </c>
      <c r="I28" s="65">
        <v>0</v>
      </c>
      <c r="J28" s="65">
        <v>100</v>
      </c>
      <c r="K28" s="65">
        <v>0</v>
      </c>
      <c r="L28" s="65">
        <v>100</v>
      </c>
      <c r="M28" s="65">
        <v>0</v>
      </c>
      <c r="N28" s="65">
        <v>100</v>
      </c>
      <c r="O28" s="65">
        <v>0</v>
      </c>
      <c r="P28" s="65">
        <v>100</v>
      </c>
      <c r="Q28" s="65">
        <v>0</v>
      </c>
    </row>
    <row r="29" spans="2:18" ht="118.5" customHeight="1" x14ac:dyDescent="0.3">
      <c r="B29" s="60" t="s">
        <v>75</v>
      </c>
      <c r="C29" s="65">
        <v>100</v>
      </c>
      <c r="D29" s="65">
        <v>100</v>
      </c>
      <c r="E29" s="65">
        <v>0</v>
      </c>
      <c r="F29" s="65">
        <v>100</v>
      </c>
      <c r="G29" s="65">
        <v>0</v>
      </c>
      <c r="H29" s="65">
        <v>100</v>
      </c>
      <c r="I29" s="65">
        <v>0</v>
      </c>
      <c r="J29" s="65">
        <v>100</v>
      </c>
      <c r="K29" s="65">
        <v>0</v>
      </c>
      <c r="L29" s="65">
        <v>100</v>
      </c>
      <c r="M29" s="65">
        <v>0</v>
      </c>
      <c r="N29" s="65">
        <v>100</v>
      </c>
      <c r="O29" s="65">
        <v>0</v>
      </c>
      <c r="P29" s="65">
        <v>100</v>
      </c>
      <c r="Q29" s="65">
        <v>0</v>
      </c>
    </row>
    <row r="30" spans="2:18" ht="129" customHeight="1" x14ac:dyDescent="0.3">
      <c r="B30" s="60" t="s">
        <v>76</v>
      </c>
      <c r="C30" s="65">
        <v>100</v>
      </c>
      <c r="D30" s="65">
        <v>100</v>
      </c>
      <c r="E30" s="65">
        <v>0</v>
      </c>
      <c r="F30" s="65">
        <v>100</v>
      </c>
      <c r="G30" s="65">
        <v>0</v>
      </c>
      <c r="H30" s="65">
        <v>100</v>
      </c>
      <c r="I30" s="65">
        <v>0</v>
      </c>
      <c r="J30" s="65">
        <v>100</v>
      </c>
      <c r="K30" s="65">
        <v>0</v>
      </c>
      <c r="L30" s="65">
        <v>100</v>
      </c>
      <c r="M30" s="65">
        <v>0</v>
      </c>
      <c r="N30" s="65">
        <v>100</v>
      </c>
      <c r="O30" s="65">
        <v>0</v>
      </c>
      <c r="P30" s="65">
        <v>100</v>
      </c>
      <c r="Q30" s="65">
        <v>0</v>
      </c>
    </row>
    <row r="31" spans="2:18" ht="73.5" customHeight="1" x14ac:dyDescent="0.3">
      <c r="B31" s="60" t="s">
        <v>77</v>
      </c>
      <c r="C31" s="65">
        <v>70</v>
      </c>
      <c r="D31" s="65" t="s">
        <v>630</v>
      </c>
      <c r="E31" s="65">
        <v>0</v>
      </c>
      <c r="F31" s="65" t="s">
        <v>631</v>
      </c>
      <c r="G31" s="65">
        <v>0</v>
      </c>
      <c r="H31" s="65" t="s">
        <v>632</v>
      </c>
      <c r="I31" s="65">
        <v>0</v>
      </c>
      <c r="J31" s="65" t="s">
        <v>633</v>
      </c>
      <c r="K31" s="65">
        <v>0</v>
      </c>
      <c r="L31" s="65" t="s">
        <v>629</v>
      </c>
      <c r="M31" s="65">
        <v>0</v>
      </c>
      <c r="N31" s="65" t="s">
        <v>634</v>
      </c>
      <c r="O31" s="65">
        <v>0</v>
      </c>
      <c r="P31" s="65" t="s">
        <v>635</v>
      </c>
      <c r="Q31" s="65">
        <v>0</v>
      </c>
      <c r="R31" s="66"/>
    </row>
    <row r="32" spans="2:18" ht="129" customHeight="1" x14ac:dyDescent="0.3">
      <c r="B32" s="60" t="str">
        <f>'Пр. 1 к пп7'!C14</f>
        <v>Доля детей в возрасте от 6 до 18 лет, охваченных образовательными программами (рассчитанными не менее, чем на 36 часов), мероприятиями, ориентированными на выявление и сопровождение одаренных детей, от общего числа обучающихся, %</v>
      </c>
      <c r="C32" s="64">
        <v>25</v>
      </c>
      <c r="D32" s="64" t="s">
        <v>636</v>
      </c>
      <c r="E32" s="64">
        <v>0</v>
      </c>
      <c r="F32" s="64" t="s">
        <v>636</v>
      </c>
      <c r="G32" s="64">
        <v>0</v>
      </c>
      <c r="H32" s="64" t="s">
        <v>636</v>
      </c>
      <c r="I32" s="64">
        <v>0</v>
      </c>
      <c r="J32" s="64" t="s">
        <v>636</v>
      </c>
      <c r="K32" s="64">
        <v>0</v>
      </c>
      <c r="L32" s="64" t="s">
        <v>636</v>
      </c>
      <c r="M32" s="64">
        <v>0</v>
      </c>
      <c r="N32" s="64" t="s">
        <v>636</v>
      </c>
      <c r="O32" s="64">
        <v>0</v>
      </c>
      <c r="P32" s="64" t="s">
        <v>636</v>
      </c>
      <c r="Q32" s="64">
        <v>0</v>
      </c>
      <c r="R32" s="37"/>
    </row>
    <row r="33" spans="2:39" ht="75.75" customHeight="1" x14ac:dyDescent="0.3">
      <c r="B33" s="67" t="str">
        <f>'Пр. 1 к пп1'!C17</f>
        <v>Доступность дошкольного образования для детей в возрасте от 2 месяцев до 7 лет (включительно) по месту жительства, (отложенный спрос), %</v>
      </c>
      <c r="C33" s="62">
        <v>98</v>
      </c>
      <c r="D33" s="62">
        <v>98</v>
      </c>
      <c r="E33" s="62">
        <v>0</v>
      </c>
      <c r="F33" s="62">
        <v>98</v>
      </c>
      <c r="G33" s="62">
        <v>0</v>
      </c>
      <c r="H33" s="62">
        <v>99</v>
      </c>
      <c r="I33" s="62">
        <v>0</v>
      </c>
      <c r="J33" s="62">
        <v>99</v>
      </c>
      <c r="K33" s="62">
        <v>0</v>
      </c>
      <c r="L33" s="62">
        <v>100</v>
      </c>
      <c r="M33" s="62">
        <v>0</v>
      </c>
      <c r="N33" s="62">
        <v>100</v>
      </c>
      <c r="O33" s="62">
        <v>0</v>
      </c>
      <c r="P33" s="62">
        <v>100</v>
      </c>
      <c r="Q33" s="62">
        <v>0</v>
      </c>
    </row>
    <row r="34" spans="2:39" ht="25.5" customHeight="1" x14ac:dyDescent="0.3">
      <c r="B34" s="285" t="s">
        <v>31</v>
      </c>
      <c r="C34" s="284" t="s">
        <v>21</v>
      </c>
      <c r="D34" s="284" t="s">
        <v>22</v>
      </c>
      <c r="E34" s="284"/>
      <c r="F34" s="284" t="s">
        <v>23</v>
      </c>
      <c r="G34" s="284"/>
      <c r="H34" s="284" t="s">
        <v>24</v>
      </c>
      <c r="I34" s="284"/>
      <c r="J34" s="284" t="s">
        <v>25</v>
      </c>
      <c r="K34" s="284"/>
      <c r="L34" s="284" t="s">
        <v>26</v>
      </c>
      <c r="M34" s="284"/>
      <c r="N34" s="284" t="s">
        <v>27</v>
      </c>
      <c r="O34" s="284"/>
      <c r="P34" s="284" t="s">
        <v>28</v>
      </c>
      <c r="Q34" s="284"/>
    </row>
    <row r="35" spans="2:39" ht="103.5" customHeight="1" x14ac:dyDescent="0.3">
      <c r="B35" s="285"/>
      <c r="C35" s="284"/>
      <c r="D35" s="40" t="s">
        <v>29</v>
      </c>
      <c r="E35" s="40" t="s">
        <v>30</v>
      </c>
      <c r="F35" s="40" t="s">
        <v>29</v>
      </c>
      <c r="G35" s="40" t="s">
        <v>30</v>
      </c>
      <c r="H35" s="40" t="s">
        <v>29</v>
      </c>
      <c r="I35" s="40" t="s">
        <v>30</v>
      </c>
      <c r="J35" s="40" t="s">
        <v>29</v>
      </c>
      <c r="K35" s="40" t="s">
        <v>30</v>
      </c>
      <c r="L35" s="40" t="s">
        <v>29</v>
      </c>
      <c r="M35" s="40" t="s">
        <v>30</v>
      </c>
      <c r="N35" s="40" t="s">
        <v>29</v>
      </c>
      <c r="O35" s="40" t="s">
        <v>30</v>
      </c>
      <c r="P35" s="40" t="s">
        <v>29</v>
      </c>
      <c r="Q35" s="40" t="s">
        <v>30</v>
      </c>
    </row>
    <row r="36" spans="2:39" ht="15.6" x14ac:dyDescent="0.3">
      <c r="B36" s="281" t="s">
        <v>431</v>
      </c>
      <c r="C36" s="282"/>
      <c r="D36" s="282"/>
      <c r="E36" s="282"/>
      <c r="F36" s="282"/>
      <c r="G36" s="282"/>
      <c r="H36" s="282"/>
      <c r="I36" s="282"/>
      <c r="J36" s="282"/>
      <c r="K36" s="282"/>
      <c r="L36" s="282"/>
      <c r="M36" s="282"/>
      <c r="N36" s="282"/>
      <c r="O36" s="282"/>
      <c r="P36" s="282"/>
      <c r="Q36" s="283"/>
    </row>
    <row r="37" spans="2:39" ht="74.25" customHeight="1" x14ac:dyDescent="0.3">
      <c r="B37" s="67" t="str">
        <f>'Пр. 1 к пп1'!C13</f>
        <v>Численность детей от 2 месяцев до 7 лет (включительно), получающих дошкольное образование, чел.</v>
      </c>
      <c r="C37" s="62">
        <v>28795</v>
      </c>
      <c r="D37" s="62">
        <v>28795</v>
      </c>
      <c r="E37" s="62">
        <v>0</v>
      </c>
      <c r="F37" s="62">
        <v>28675</v>
      </c>
      <c r="G37" s="62">
        <v>0</v>
      </c>
      <c r="H37" s="62">
        <v>28635</v>
      </c>
      <c r="I37" s="62">
        <v>0</v>
      </c>
      <c r="J37" s="62">
        <v>28595</v>
      </c>
      <c r="K37" s="62">
        <v>0</v>
      </c>
      <c r="L37" s="62">
        <v>28595</v>
      </c>
      <c r="M37" s="62">
        <v>0</v>
      </c>
      <c r="N37" s="62">
        <v>28595</v>
      </c>
      <c r="O37" s="62">
        <v>0</v>
      </c>
      <c r="P37" s="62">
        <v>28595</v>
      </c>
      <c r="Q37" s="62">
        <v>0</v>
      </c>
    </row>
    <row r="38" spans="2:39" ht="114" customHeight="1" x14ac:dyDescent="0.3">
      <c r="B38" s="67" t="str">
        <f>'Пр. 1 к пп1'!C14</f>
        <v>Доля детей в возрасте от 2 месяцев до 3 лет (включительно), получающих услуги дошкольного образования, а также услуги по присмотру и уходу (от общей численности детей данного возраста), %</v>
      </c>
      <c r="C38" s="62">
        <v>100</v>
      </c>
      <c r="D38" s="62">
        <v>100</v>
      </c>
      <c r="E38" s="62">
        <v>0</v>
      </c>
      <c r="F38" s="62">
        <v>100</v>
      </c>
      <c r="G38" s="62">
        <v>0</v>
      </c>
      <c r="H38" s="62">
        <v>100</v>
      </c>
      <c r="I38" s="62">
        <v>0</v>
      </c>
      <c r="J38" s="62">
        <v>100</v>
      </c>
      <c r="K38" s="62">
        <v>0</v>
      </c>
      <c r="L38" s="62">
        <v>100</v>
      </c>
      <c r="M38" s="62">
        <v>0</v>
      </c>
      <c r="N38" s="62">
        <v>100</v>
      </c>
      <c r="O38" s="62">
        <v>0</v>
      </c>
      <c r="P38" s="62">
        <v>100</v>
      </c>
      <c r="Q38" s="62">
        <v>0</v>
      </c>
    </row>
    <row r="39" spans="2:39" ht="56.25" customHeight="1" x14ac:dyDescent="0.3">
      <c r="B39" s="67" t="str">
        <f>'Пр. 1 к пп1'!C15</f>
        <v>Обеспеченность детей в возрасте от 3 до 7 лет формами дошкольного образования,  % от потребности</v>
      </c>
      <c r="C39" s="62">
        <v>100</v>
      </c>
      <c r="D39" s="62">
        <v>100</v>
      </c>
      <c r="E39" s="62">
        <v>0</v>
      </c>
      <c r="F39" s="62">
        <v>100</v>
      </c>
      <c r="G39" s="62">
        <v>0</v>
      </c>
      <c r="H39" s="62">
        <v>100</v>
      </c>
      <c r="I39" s="62">
        <v>0</v>
      </c>
      <c r="J39" s="62">
        <v>100</v>
      </c>
      <c r="K39" s="62">
        <v>0</v>
      </c>
      <c r="L39" s="62">
        <v>100</v>
      </c>
      <c r="M39" s="62">
        <v>0</v>
      </c>
      <c r="N39" s="62">
        <v>100</v>
      </c>
      <c r="O39" s="62">
        <v>0</v>
      </c>
      <c r="P39" s="62">
        <v>100</v>
      </c>
      <c r="Q39" s="62">
        <v>0</v>
      </c>
    </row>
    <row r="40" spans="2:39" ht="111.75" customHeight="1" x14ac:dyDescent="0.3">
      <c r="B40" s="67" t="str">
        <f>'Пр. 1 к пп1'!C16</f>
        <v>Доля детей в возрасте от 2-х месяцев до 7 лет (включительно), получающих услуги дошкольного образования, а также услуги по присмотру и уходу (от общей численности детей данного возраста), %</v>
      </c>
      <c r="C40" s="62">
        <v>100</v>
      </c>
      <c r="D40" s="62">
        <v>100</v>
      </c>
      <c r="E40" s="62">
        <v>0</v>
      </c>
      <c r="F40" s="62">
        <v>100</v>
      </c>
      <c r="G40" s="62">
        <v>0</v>
      </c>
      <c r="H40" s="62">
        <v>100</v>
      </c>
      <c r="I40" s="62">
        <v>0</v>
      </c>
      <c r="J40" s="62">
        <v>100</v>
      </c>
      <c r="K40" s="62">
        <v>0</v>
      </c>
      <c r="L40" s="62">
        <v>100</v>
      </c>
      <c r="M40" s="62">
        <v>0</v>
      </c>
      <c r="N40" s="62">
        <v>100</v>
      </c>
      <c r="O40" s="62">
        <v>0</v>
      </c>
      <c r="P40" s="62">
        <v>100</v>
      </c>
      <c r="Q40" s="62">
        <v>0</v>
      </c>
    </row>
    <row r="41" spans="2:39" ht="92.25" customHeight="1" x14ac:dyDescent="0.3">
      <c r="B41" s="67" t="str">
        <f>'Пр. 1 к пп1'!C17</f>
        <v>Доступность дошкольного образования для детей в возрасте от 2 месяцев до 7 лет (включительно) по месту жительства, (отложенный спрос), %</v>
      </c>
      <c r="C41" s="62">
        <v>98</v>
      </c>
      <c r="D41" s="62">
        <v>100</v>
      </c>
      <c r="E41" s="62">
        <v>0</v>
      </c>
      <c r="F41" s="62">
        <v>100</v>
      </c>
      <c r="G41" s="62">
        <v>0</v>
      </c>
      <c r="H41" s="62">
        <v>100</v>
      </c>
      <c r="I41" s="62">
        <v>0</v>
      </c>
      <c r="J41" s="62">
        <v>100</v>
      </c>
      <c r="K41" s="62">
        <v>0</v>
      </c>
      <c r="L41" s="62">
        <v>100</v>
      </c>
      <c r="M41" s="62">
        <v>0</v>
      </c>
      <c r="N41" s="62">
        <v>100</v>
      </c>
      <c r="O41" s="62">
        <v>0</v>
      </c>
      <c r="P41" s="62">
        <v>100</v>
      </c>
      <c r="Q41" s="62">
        <v>0</v>
      </c>
    </row>
    <row r="42" spans="2:39" ht="15.6" x14ac:dyDescent="0.3">
      <c r="B42" s="281" t="s">
        <v>14</v>
      </c>
      <c r="C42" s="282"/>
      <c r="D42" s="282"/>
      <c r="E42" s="282"/>
      <c r="F42" s="282"/>
      <c r="G42" s="282"/>
      <c r="H42" s="282"/>
      <c r="I42" s="282"/>
      <c r="J42" s="282"/>
      <c r="K42" s="282"/>
      <c r="L42" s="282"/>
      <c r="M42" s="282"/>
      <c r="N42" s="282"/>
      <c r="O42" s="282"/>
      <c r="P42" s="282"/>
      <c r="Q42" s="283"/>
    </row>
    <row r="43" spans="2:39" ht="80.25" customHeight="1" x14ac:dyDescent="0.3">
      <c r="B43" s="60" t="str">
        <f>'Пр.1 к пп2'!C12</f>
        <v>Численность обучающихся в муниципальных общеобразовательных учреждениях, чел.</v>
      </c>
      <c r="C43" s="62">
        <v>63691</v>
      </c>
      <c r="D43" s="62">
        <v>64500</v>
      </c>
      <c r="E43" s="62">
        <v>0</v>
      </c>
      <c r="F43" s="62">
        <v>65500</v>
      </c>
      <c r="G43" s="62">
        <v>0</v>
      </c>
      <c r="H43" s="62">
        <v>66500</v>
      </c>
      <c r="I43" s="62">
        <v>0</v>
      </c>
      <c r="J43" s="62">
        <v>67500</v>
      </c>
      <c r="K43" s="62">
        <v>0</v>
      </c>
      <c r="L43" s="62">
        <v>68500</v>
      </c>
      <c r="M43" s="62">
        <v>0</v>
      </c>
      <c r="N43" s="62">
        <v>69500</v>
      </c>
      <c r="O43" s="62">
        <v>0</v>
      </c>
      <c r="P43" s="62">
        <v>70500</v>
      </c>
      <c r="Q43" s="62">
        <v>0</v>
      </c>
      <c r="W43" s="68"/>
      <c r="X43" s="68"/>
      <c r="Y43" s="68"/>
      <c r="Z43" s="68"/>
      <c r="AA43" s="68"/>
      <c r="AB43" s="68"/>
      <c r="AC43" s="68"/>
      <c r="AD43" s="68"/>
      <c r="AE43" s="68"/>
      <c r="AF43" s="68"/>
      <c r="AG43" s="68"/>
      <c r="AH43" s="68"/>
      <c r="AI43" s="68"/>
      <c r="AJ43" s="68"/>
      <c r="AK43" s="68"/>
      <c r="AL43" s="68"/>
      <c r="AM43" s="68"/>
    </row>
    <row r="44" spans="2:39" ht="128.25" customHeight="1" x14ac:dyDescent="0.3">
      <c r="B44" s="60" t="str">
        <f>'Пр.1 к пп2'!C13</f>
        <v>Численность обучающихся в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 чел.*</v>
      </c>
      <c r="C44" s="62">
        <v>594</v>
      </c>
      <c r="D44" s="62" t="s">
        <v>637</v>
      </c>
      <c r="E44" s="62">
        <v>0</v>
      </c>
      <c r="F44" s="62" t="s">
        <v>637</v>
      </c>
      <c r="G44" s="62">
        <v>0</v>
      </c>
      <c r="H44" s="62" t="s">
        <v>637</v>
      </c>
      <c r="I44" s="62">
        <v>0</v>
      </c>
      <c r="J44" s="62" t="s">
        <v>637</v>
      </c>
      <c r="K44" s="62">
        <v>0</v>
      </c>
      <c r="L44" s="62" t="s">
        <v>637</v>
      </c>
      <c r="M44" s="62">
        <v>0</v>
      </c>
      <c r="N44" s="62" t="s">
        <v>637</v>
      </c>
      <c r="O44" s="62">
        <v>0</v>
      </c>
      <c r="P44" s="62" t="s">
        <v>637</v>
      </c>
      <c r="Q44" s="62">
        <v>0</v>
      </c>
      <c r="W44" s="68"/>
      <c r="X44" s="68"/>
      <c r="Y44" s="68"/>
      <c r="Z44" s="68"/>
      <c r="AA44" s="68"/>
      <c r="AB44" s="68"/>
      <c r="AC44" s="68"/>
      <c r="AD44" s="68"/>
      <c r="AE44" s="68"/>
      <c r="AF44" s="68"/>
      <c r="AG44" s="68"/>
      <c r="AH44" s="68"/>
      <c r="AI44" s="68"/>
      <c r="AJ44" s="68"/>
      <c r="AK44" s="68"/>
      <c r="AL44" s="68"/>
      <c r="AM44" s="68"/>
    </row>
    <row r="45" spans="2:39" s="69" customFormat="1" ht="15.6" x14ac:dyDescent="0.3">
      <c r="B45" s="281" t="s">
        <v>32</v>
      </c>
      <c r="C45" s="282"/>
      <c r="D45" s="282"/>
      <c r="E45" s="282"/>
      <c r="F45" s="282"/>
      <c r="G45" s="282"/>
      <c r="H45" s="282"/>
      <c r="I45" s="282"/>
      <c r="J45" s="282"/>
      <c r="K45" s="282"/>
      <c r="L45" s="282"/>
      <c r="M45" s="282"/>
      <c r="N45" s="282"/>
      <c r="O45" s="282"/>
      <c r="P45" s="282"/>
      <c r="Q45" s="283"/>
      <c r="R45" s="2"/>
      <c r="S45" s="2"/>
      <c r="T45" s="2"/>
      <c r="U45" s="2"/>
      <c r="V45" s="2"/>
    </row>
    <row r="46" spans="2:39" ht="130.5" customHeight="1" x14ac:dyDescent="0.3">
      <c r="B46" s="70" t="str">
        <f>'Пр.1 к пп.3'!C10</f>
        <v>Доля детей в возрасте от 7 до 17 лет включительно, принявших участие в программах каникулярного отдыха в общей численности детей данного возраста, %**</v>
      </c>
      <c r="C46" s="62">
        <f>'Паспорт пп3'!C15</f>
        <v>13</v>
      </c>
      <c r="D46" s="62" t="s">
        <v>638</v>
      </c>
      <c r="E46" s="62">
        <v>0</v>
      </c>
      <c r="F46" s="62" t="s">
        <v>638</v>
      </c>
      <c r="G46" s="62">
        <v>0</v>
      </c>
      <c r="H46" s="62" t="s">
        <v>638</v>
      </c>
      <c r="I46" s="62">
        <v>0</v>
      </c>
      <c r="J46" s="62" t="s">
        <v>638</v>
      </c>
      <c r="K46" s="62">
        <v>0</v>
      </c>
      <c r="L46" s="62" t="s">
        <v>638</v>
      </c>
      <c r="M46" s="62">
        <v>0</v>
      </c>
      <c r="N46" s="62" t="s">
        <v>638</v>
      </c>
      <c r="O46" s="62">
        <v>0</v>
      </c>
      <c r="P46" s="62" t="s">
        <v>638</v>
      </c>
      <c r="Q46" s="62">
        <v>0</v>
      </c>
    </row>
    <row r="47" spans="2:39" ht="167.25" customHeight="1" x14ac:dyDescent="0.3">
      <c r="B47" s="70" t="str">
        <f>'Пр.1 к пп.3'!C11</f>
        <v>Доля детей-сирот и детей, оставшихся без попечения родителей, отдохнувших в детских лагерях всех типов, от общего количества детей-сирот и детей, оставшихся без попечения родителей, обучающихся в муниципальных общеобразовательных учреждениях, %</v>
      </c>
      <c r="C47" s="62">
        <f>'Паспорт пп3'!C16</f>
        <v>30</v>
      </c>
      <c r="D47" s="62" t="s">
        <v>638</v>
      </c>
      <c r="E47" s="62">
        <v>0</v>
      </c>
      <c r="F47" s="62" t="s">
        <v>638</v>
      </c>
      <c r="G47" s="62">
        <v>0</v>
      </c>
      <c r="H47" s="62" t="s">
        <v>638</v>
      </c>
      <c r="I47" s="62">
        <v>0</v>
      </c>
      <c r="J47" s="62" t="s">
        <v>638</v>
      </c>
      <c r="K47" s="62">
        <v>0</v>
      </c>
      <c r="L47" s="62" t="s">
        <v>638</v>
      </c>
      <c r="M47" s="62">
        <v>0</v>
      </c>
      <c r="N47" s="62" t="s">
        <v>638</v>
      </c>
      <c r="O47" s="62">
        <v>0</v>
      </c>
      <c r="P47" s="62" t="s">
        <v>638</v>
      </c>
      <c r="Q47" s="62">
        <v>0</v>
      </c>
    </row>
    <row r="48" spans="2:39" ht="15.75" customHeight="1" x14ac:dyDescent="0.3">
      <c r="B48" s="281" t="s">
        <v>16</v>
      </c>
      <c r="C48" s="282"/>
      <c r="D48" s="282"/>
      <c r="E48" s="282"/>
      <c r="F48" s="282"/>
      <c r="G48" s="282"/>
      <c r="H48" s="282"/>
      <c r="I48" s="282"/>
      <c r="J48" s="282"/>
      <c r="K48" s="282"/>
      <c r="L48" s="282"/>
      <c r="M48" s="282"/>
      <c r="N48" s="282"/>
      <c r="O48" s="282"/>
      <c r="P48" s="282"/>
      <c r="Q48" s="283"/>
    </row>
    <row r="49" spans="2:19" ht="131.25" customHeight="1" x14ac:dyDescent="0.3">
      <c r="B49" s="60" t="str">
        <f>'Пр. 1 к пп.4'!C10</f>
        <v>Доля муниципальных образовательных учреждений, воспитанники и обучающиеся которых приняли участие в общегородских (отраслевых) мероприятиях (от общего количества муниципальных образовательных учреждений), %</v>
      </c>
      <c r="C49" s="62">
        <v>80</v>
      </c>
      <c r="D49" s="62">
        <v>90</v>
      </c>
      <c r="E49" s="62">
        <v>0</v>
      </c>
      <c r="F49" s="62">
        <v>95</v>
      </c>
      <c r="G49" s="62">
        <v>0</v>
      </c>
      <c r="H49" s="62">
        <v>100</v>
      </c>
      <c r="I49" s="62">
        <v>0</v>
      </c>
      <c r="J49" s="62">
        <v>100</v>
      </c>
      <c r="K49" s="62">
        <v>0</v>
      </c>
      <c r="L49" s="62">
        <v>100</v>
      </c>
      <c r="M49" s="62">
        <v>0</v>
      </c>
      <c r="N49" s="62">
        <v>100</v>
      </c>
      <c r="O49" s="62">
        <v>0</v>
      </c>
      <c r="P49" s="62">
        <v>100</v>
      </c>
      <c r="Q49" s="62">
        <v>0</v>
      </c>
    </row>
    <row r="50" spans="2:19" ht="113.25" customHeight="1" x14ac:dyDescent="0.3">
      <c r="B50" s="60" t="str">
        <f>'Пр. 1 к пп.4'!C11</f>
        <v>Доля педагогов, получивших поддержку в рамках мероприятий по информационно-методическому сопровождению образовательного процесса (от общей численности педагогов муниципальных учреждений), %</v>
      </c>
      <c r="C50" s="62">
        <v>32</v>
      </c>
      <c r="D50" s="62">
        <v>32</v>
      </c>
      <c r="E50" s="62">
        <v>0</v>
      </c>
      <c r="F50" s="62">
        <v>33</v>
      </c>
      <c r="G50" s="62">
        <v>0</v>
      </c>
      <c r="H50" s="62">
        <v>33</v>
      </c>
      <c r="I50" s="62">
        <v>0</v>
      </c>
      <c r="J50" s="62">
        <v>34</v>
      </c>
      <c r="K50" s="62">
        <v>0</v>
      </c>
      <c r="L50" s="62">
        <v>34</v>
      </c>
      <c r="M50" s="62">
        <v>0</v>
      </c>
      <c r="N50" s="62">
        <v>35</v>
      </c>
      <c r="O50" s="62">
        <v>0</v>
      </c>
      <c r="P50" s="62">
        <v>35</v>
      </c>
      <c r="Q50" s="62">
        <v>0</v>
      </c>
    </row>
    <row r="51" spans="2:19" ht="63" customHeight="1" x14ac:dyDescent="0.3">
      <c r="B51" s="60" t="str">
        <f>'Пр. 1 к пп.4'!C12</f>
        <v>Число детей, прошедших психолого-медико-педагогическое обследование, чел.</v>
      </c>
      <c r="C51" s="62">
        <v>4000</v>
      </c>
      <c r="D51" s="62" t="s">
        <v>639</v>
      </c>
      <c r="E51" s="62">
        <v>0</v>
      </c>
      <c r="F51" s="62" t="s">
        <v>639</v>
      </c>
      <c r="G51" s="62">
        <v>0</v>
      </c>
      <c r="H51" s="62" t="s">
        <v>639</v>
      </c>
      <c r="I51" s="62">
        <v>0</v>
      </c>
      <c r="J51" s="62" t="s">
        <v>639</v>
      </c>
      <c r="K51" s="62">
        <v>0</v>
      </c>
      <c r="L51" s="62" t="s">
        <v>639</v>
      </c>
      <c r="M51" s="62">
        <v>0</v>
      </c>
      <c r="N51" s="62" t="s">
        <v>639</v>
      </c>
      <c r="O51" s="62">
        <v>0</v>
      </c>
      <c r="P51" s="62" t="s">
        <v>639</v>
      </c>
      <c r="Q51" s="62">
        <v>0</v>
      </c>
    </row>
    <row r="52" spans="2:19" ht="106.5" customHeight="1" x14ac:dyDescent="0.3">
      <c r="B52" s="60" t="str">
        <f>'Пр. 1 к пп.4'!C13</f>
        <v>Количество муниципальных учреждений, в которых ведется экономическое планирование, бюджетный, налоговый учет, составление отчетности, контроль расходования средств, шт.</v>
      </c>
      <c r="C52" s="62">
        <v>146</v>
      </c>
      <c r="D52" s="62">
        <v>146</v>
      </c>
      <c r="E52" s="62">
        <v>0</v>
      </c>
      <c r="F52" s="62">
        <v>146</v>
      </c>
      <c r="G52" s="62">
        <v>0</v>
      </c>
      <c r="H52" s="62">
        <v>146</v>
      </c>
      <c r="I52" s="62">
        <v>0</v>
      </c>
      <c r="J52" s="62">
        <v>146</v>
      </c>
      <c r="K52" s="62">
        <v>0</v>
      </c>
      <c r="L52" s="62">
        <v>146</v>
      </c>
      <c r="M52" s="62">
        <v>0</v>
      </c>
      <c r="N52" s="62">
        <v>146</v>
      </c>
      <c r="O52" s="62">
        <v>0</v>
      </c>
      <c r="P52" s="62">
        <v>146</v>
      </c>
      <c r="Q52" s="62">
        <v>0</v>
      </c>
    </row>
    <row r="53" spans="2:19" ht="15.6" x14ac:dyDescent="0.3">
      <c r="B53" s="281" t="s">
        <v>17</v>
      </c>
      <c r="C53" s="282"/>
      <c r="D53" s="282"/>
      <c r="E53" s="282"/>
      <c r="F53" s="282"/>
      <c r="G53" s="282"/>
      <c r="H53" s="282"/>
      <c r="I53" s="282"/>
      <c r="J53" s="282"/>
      <c r="K53" s="282"/>
      <c r="L53" s="282"/>
      <c r="M53" s="282"/>
      <c r="N53" s="282"/>
      <c r="O53" s="282"/>
      <c r="P53" s="282"/>
      <c r="Q53" s="283"/>
    </row>
    <row r="54" spans="2:19" ht="87" customHeight="1" x14ac:dyDescent="0.3">
      <c r="B54" s="70" t="s">
        <v>640</v>
      </c>
      <c r="C54" s="71">
        <v>98</v>
      </c>
      <c r="D54" s="28">
        <v>100</v>
      </c>
      <c r="E54" s="28">
        <v>0</v>
      </c>
      <c r="F54" s="28">
        <v>100</v>
      </c>
      <c r="G54" s="28">
        <v>0</v>
      </c>
      <c r="H54" s="28">
        <v>100</v>
      </c>
      <c r="I54" s="28">
        <v>0</v>
      </c>
      <c r="J54" s="28">
        <v>100</v>
      </c>
      <c r="K54" s="28">
        <v>0</v>
      </c>
      <c r="L54" s="28">
        <v>100</v>
      </c>
      <c r="M54" s="28">
        <v>0</v>
      </c>
      <c r="N54" s="28">
        <v>100</v>
      </c>
      <c r="O54" s="28">
        <v>0</v>
      </c>
      <c r="P54" s="28">
        <v>100</v>
      </c>
      <c r="Q54" s="28">
        <v>0</v>
      </c>
    </row>
    <row r="55" spans="2:19" ht="62.4" x14ac:dyDescent="0.3">
      <c r="B55" s="70" t="s">
        <v>407</v>
      </c>
      <c r="C55" s="72">
        <v>55</v>
      </c>
      <c r="D55" s="72">
        <v>67</v>
      </c>
      <c r="E55" s="28">
        <v>0</v>
      </c>
      <c r="F55" s="73">
        <v>83.2</v>
      </c>
      <c r="G55" s="28">
        <v>0</v>
      </c>
      <c r="H55" s="73">
        <v>83.2</v>
      </c>
      <c r="I55" s="28">
        <v>0</v>
      </c>
      <c r="J55" s="73">
        <v>83.2</v>
      </c>
      <c r="K55" s="28">
        <v>0</v>
      </c>
      <c r="L55" s="73">
        <v>87</v>
      </c>
      <c r="M55" s="28">
        <v>0</v>
      </c>
      <c r="N55" s="73">
        <v>93</v>
      </c>
      <c r="O55" s="28">
        <v>0</v>
      </c>
      <c r="P55" s="28">
        <v>100</v>
      </c>
      <c r="Q55" s="28">
        <v>0</v>
      </c>
    </row>
    <row r="56" spans="2:19" ht="138" customHeight="1" x14ac:dyDescent="0.3">
      <c r="B56" s="70" t="s">
        <v>410</v>
      </c>
      <c r="C56" s="51">
        <v>73</v>
      </c>
      <c r="D56" s="51" t="s">
        <v>641</v>
      </c>
      <c r="E56" s="28">
        <v>0</v>
      </c>
      <c r="F56" s="51" t="s">
        <v>641</v>
      </c>
      <c r="G56" s="28">
        <v>0</v>
      </c>
      <c r="H56" s="51" t="s">
        <v>641</v>
      </c>
      <c r="I56" s="28">
        <v>0</v>
      </c>
      <c r="J56" s="51" t="s">
        <v>641</v>
      </c>
      <c r="K56" s="62">
        <v>0</v>
      </c>
      <c r="L56" s="62" t="s">
        <v>641</v>
      </c>
      <c r="M56" s="62">
        <v>0</v>
      </c>
      <c r="N56" s="62" t="s">
        <v>641</v>
      </c>
      <c r="O56" s="62">
        <v>0</v>
      </c>
      <c r="P56" s="62" t="s">
        <v>641</v>
      </c>
      <c r="Q56" s="62">
        <v>0</v>
      </c>
    </row>
    <row r="57" spans="2:19" ht="32.25" customHeight="1" x14ac:dyDescent="0.3">
      <c r="B57" s="281" t="s">
        <v>813</v>
      </c>
      <c r="C57" s="282"/>
      <c r="D57" s="282"/>
      <c r="E57" s="282"/>
      <c r="F57" s="282"/>
      <c r="G57" s="282"/>
      <c r="H57" s="282"/>
      <c r="I57" s="282"/>
      <c r="J57" s="282"/>
      <c r="K57" s="282"/>
      <c r="L57" s="282"/>
      <c r="M57" s="282"/>
      <c r="N57" s="282"/>
      <c r="O57" s="282"/>
      <c r="P57" s="282"/>
      <c r="Q57" s="283"/>
    </row>
    <row r="58" spans="2:19" ht="86.25" customHeight="1" x14ac:dyDescent="0.3">
      <c r="B58" s="60" t="s">
        <v>803</v>
      </c>
      <c r="C58" s="62">
        <v>90</v>
      </c>
      <c r="D58" s="62">
        <v>100</v>
      </c>
      <c r="E58" s="62">
        <v>0</v>
      </c>
      <c r="F58" s="62">
        <v>100</v>
      </c>
      <c r="G58" s="62">
        <v>0</v>
      </c>
      <c r="H58" s="62">
        <v>100</v>
      </c>
      <c r="I58" s="62">
        <v>0</v>
      </c>
      <c r="J58" s="62">
        <v>100</v>
      </c>
      <c r="K58" s="62">
        <v>0</v>
      </c>
      <c r="L58" s="62">
        <v>100</v>
      </c>
      <c r="M58" s="62">
        <v>0</v>
      </c>
      <c r="N58" s="62">
        <v>100</v>
      </c>
      <c r="O58" s="62">
        <v>0</v>
      </c>
      <c r="P58" s="62">
        <v>100</v>
      </c>
      <c r="Q58" s="62">
        <v>0</v>
      </c>
    </row>
    <row r="59" spans="2:19" ht="15.6" x14ac:dyDescent="0.3">
      <c r="B59" s="281" t="s">
        <v>19</v>
      </c>
      <c r="C59" s="282"/>
      <c r="D59" s="282"/>
      <c r="E59" s="282"/>
      <c r="F59" s="282"/>
      <c r="G59" s="282"/>
      <c r="H59" s="282"/>
      <c r="I59" s="282"/>
      <c r="J59" s="282"/>
      <c r="K59" s="282"/>
      <c r="L59" s="282"/>
      <c r="M59" s="282"/>
      <c r="N59" s="282"/>
      <c r="O59" s="282"/>
      <c r="P59" s="282"/>
      <c r="Q59" s="283"/>
    </row>
    <row r="60" spans="2:19" ht="141" customHeight="1" x14ac:dyDescent="0.3">
      <c r="B60" s="74" t="str">
        <f>'Пр. 1 к пп7'!C10</f>
        <v>Доля детей в возрасте от 5 до 18 лет, получающих услуги по дополнительному образованию в организациях различной организационно-правовой формы и формы собственности, в общей численности детей этой возрастной группы, %</v>
      </c>
      <c r="C60" s="75">
        <v>73</v>
      </c>
      <c r="D60" s="62" t="s">
        <v>641</v>
      </c>
      <c r="E60" s="62">
        <v>0</v>
      </c>
      <c r="F60" s="62" t="s">
        <v>641</v>
      </c>
      <c r="G60" s="62">
        <v>0</v>
      </c>
      <c r="H60" s="62" t="s">
        <v>641</v>
      </c>
      <c r="I60" s="62">
        <v>0</v>
      </c>
      <c r="J60" s="62" t="s">
        <v>641</v>
      </c>
      <c r="K60" s="62">
        <v>0</v>
      </c>
      <c r="L60" s="62" t="s">
        <v>641</v>
      </c>
      <c r="M60" s="62">
        <v>0</v>
      </c>
      <c r="N60" s="62" t="s">
        <v>641</v>
      </c>
      <c r="O60" s="62">
        <v>0</v>
      </c>
      <c r="P60" s="62" t="s">
        <v>641</v>
      </c>
      <c r="Q60" s="62">
        <v>0</v>
      </c>
    </row>
    <row r="61" spans="2:19" ht="51" customHeight="1" x14ac:dyDescent="0.3">
      <c r="B61" s="273" t="s">
        <v>33</v>
      </c>
      <c r="C61" s="284" t="s">
        <v>34</v>
      </c>
      <c r="D61" s="284"/>
      <c r="E61" s="284"/>
      <c r="F61" s="284" t="s">
        <v>35</v>
      </c>
      <c r="G61" s="284"/>
      <c r="H61" s="284"/>
      <c r="I61" s="284"/>
      <c r="J61" s="284" t="s">
        <v>412</v>
      </c>
      <c r="K61" s="284"/>
      <c r="L61" s="284" t="s">
        <v>37</v>
      </c>
      <c r="M61" s="284"/>
      <c r="N61" s="284" t="s">
        <v>38</v>
      </c>
      <c r="O61" s="284"/>
      <c r="P61" s="284" t="s">
        <v>226</v>
      </c>
      <c r="Q61" s="284"/>
    </row>
    <row r="62" spans="2:19" ht="15.75" customHeight="1" x14ac:dyDescent="0.3">
      <c r="B62" s="274"/>
      <c r="C62" s="284"/>
      <c r="D62" s="284"/>
      <c r="E62" s="284"/>
      <c r="F62" s="292" t="s">
        <v>39</v>
      </c>
      <c r="G62" s="292"/>
      <c r="H62" s="292" t="s">
        <v>40</v>
      </c>
      <c r="I62" s="292"/>
      <c r="J62" s="57" t="s">
        <v>39</v>
      </c>
      <c r="K62" s="57" t="s">
        <v>40</v>
      </c>
      <c r="L62" s="57" t="s">
        <v>39</v>
      </c>
      <c r="M62" s="57" t="s">
        <v>40</v>
      </c>
      <c r="N62" s="57" t="s">
        <v>39</v>
      </c>
      <c r="O62" s="57" t="s">
        <v>40</v>
      </c>
      <c r="P62" s="57" t="s">
        <v>39</v>
      </c>
      <c r="Q62" s="57" t="s">
        <v>109</v>
      </c>
    </row>
    <row r="63" spans="2:19" ht="15.6" x14ac:dyDescent="0.3">
      <c r="B63" s="274"/>
      <c r="C63" s="262" t="s">
        <v>22</v>
      </c>
      <c r="D63" s="262"/>
      <c r="E63" s="262"/>
      <c r="F63" s="269">
        <f>'Финансирование МП'!E82</f>
        <v>14034106.800000001</v>
      </c>
      <c r="G63" s="269"/>
      <c r="H63" s="261">
        <f>'Финансирование МП'!F82</f>
        <v>0</v>
      </c>
      <c r="I63" s="261"/>
      <c r="J63" s="76">
        <f>'Финансирование МП'!G82</f>
        <v>3986798.7</v>
      </c>
      <c r="K63" s="76">
        <f>'Финансирование МП'!H82</f>
        <v>0</v>
      </c>
      <c r="L63" s="76">
        <f>'Финансирование МП'!I82</f>
        <v>2083517.2999999998</v>
      </c>
      <c r="M63" s="76">
        <f>'Финансирование МП'!J82</f>
        <v>0</v>
      </c>
      <c r="N63" s="76">
        <f>'Финансирование МП'!K82</f>
        <v>7128398.7000000011</v>
      </c>
      <c r="O63" s="76">
        <f>'Финансирование МП'!L82</f>
        <v>0</v>
      </c>
      <c r="P63" s="76">
        <f>'Финансирование МП'!M82</f>
        <v>835392.1</v>
      </c>
      <c r="Q63" s="76">
        <f>'Финансирование МП'!N82</f>
        <v>0</v>
      </c>
      <c r="R63" s="12"/>
      <c r="S63" s="12"/>
    </row>
    <row r="64" spans="2:19" ht="15.6" x14ac:dyDescent="0.3">
      <c r="B64" s="274"/>
      <c r="C64" s="262" t="s">
        <v>23</v>
      </c>
      <c r="D64" s="262"/>
      <c r="E64" s="262"/>
      <c r="F64" s="269">
        <f>'Финансирование МП'!E83</f>
        <v>14648512.799999999</v>
      </c>
      <c r="G64" s="269"/>
      <c r="H64" s="261">
        <f>'Финансирование МП'!F83</f>
        <v>0</v>
      </c>
      <c r="I64" s="261"/>
      <c r="J64" s="76">
        <f>'Финансирование МП'!G83</f>
        <v>4233423.1000000006</v>
      </c>
      <c r="K64" s="76">
        <f>'Финансирование МП'!H83</f>
        <v>0</v>
      </c>
      <c r="L64" s="76">
        <f>'Финансирование МП'!I83</f>
        <v>1372396.9</v>
      </c>
      <c r="M64" s="76">
        <f>'Финансирование МП'!J83</f>
        <v>0</v>
      </c>
      <c r="N64" s="76">
        <f>'Финансирование МП'!K83</f>
        <v>8207300.6999999993</v>
      </c>
      <c r="O64" s="76">
        <f>'Финансирование МП'!L83</f>
        <v>0</v>
      </c>
      <c r="P64" s="76">
        <f>'Финансирование МП'!M83</f>
        <v>835392.1</v>
      </c>
      <c r="Q64" s="76">
        <f>'Финансирование МП'!N83</f>
        <v>0</v>
      </c>
      <c r="R64" s="12"/>
      <c r="S64" s="12"/>
    </row>
    <row r="65" spans="2:21" ht="15.6" x14ac:dyDescent="0.3">
      <c r="B65" s="274"/>
      <c r="C65" s="262" t="s">
        <v>24</v>
      </c>
      <c r="D65" s="262"/>
      <c r="E65" s="262"/>
      <c r="F65" s="263">
        <f>'Финансирование МП'!E84</f>
        <v>12843696.199999999</v>
      </c>
      <c r="G65" s="264"/>
      <c r="H65" s="279">
        <f>'Финансирование МП'!F84</f>
        <v>0</v>
      </c>
      <c r="I65" s="280"/>
      <c r="J65" s="76">
        <f>'Финансирование МП'!G84</f>
        <v>3569075.5</v>
      </c>
      <c r="K65" s="76">
        <f>'Финансирование МП'!H84</f>
        <v>0</v>
      </c>
      <c r="L65" s="76">
        <f>'Финансирование МП'!I84</f>
        <v>1535875.2000000002</v>
      </c>
      <c r="M65" s="76">
        <f>'Финансирование МП'!J84</f>
        <v>0</v>
      </c>
      <c r="N65" s="76">
        <f>'Финансирование МП'!K84</f>
        <v>6903353.3999999994</v>
      </c>
      <c r="O65" s="76">
        <f>'Финансирование МП'!L84</f>
        <v>0</v>
      </c>
      <c r="P65" s="76">
        <f>'Финансирование МП'!M84</f>
        <v>835392.1</v>
      </c>
      <c r="Q65" s="76">
        <f>'Финансирование МП'!N84</f>
        <v>0</v>
      </c>
      <c r="R65" s="12"/>
      <c r="S65" s="12"/>
      <c r="T65" s="12"/>
    </row>
    <row r="66" spans="2:21" ht="15.6" x14ac:dyDescent="0.3">
      <c r="B66" s="274"/>
      <c r="C66" s="262" t="s">
        <v>25</v>
      </c>
      <c r="D66" s="262"/>
      <c r="E66" s="262"/>
      <c r="F66" s="269">
        <f>'Финансирование МП'!E85</f>
        <v>11406987</v>
      </c>
      <c r="G66" s="269"/>
      <c r="H66" s="261">
        <f>'Финансирование МП'!F85</f>
        <v>0</v>
      </c>
      <c r="I66" s="261"/>
      <c r="J66" s="76">
        <f>'Финансирование МП'!G85</f>
        <v>3559642.8000000003</v>
      </c>
      <c r="K66" s="76">
        <f>'Финансирование МП'!H85</f>
        <v>0</v>
      </c>
      <c r="L66" s="76">
        <f>'Финансирование МП'!I85</f>
        <v>264654</v>
      </c>
      <c r="M66" s="76">
        <f>'Финансирование МП'!J85</f>
        <v>0</v>
      </c>
      <c r="N66" s="76">
        <f>'Финансирование МП'!K85</f>
        <v>6747298.0999999996</v>
      </c>
      <c r="O66" s="76">
        <f>'Финансирование МП'!L85</f>
        <v>0</v>
      </c>
      <c r="P66" s="76">
        <f>'Финансирование МП'!M85</f>
        <v>835392.1</v>
      </c>
      <c r="Q66" s="76">
        <f>'Финансирование МП'!N85</f>
        <v>0</v>
      </c>
      <c r="R66" s="12"/>
      <c r="S66" s="12"/>
      <c r="T66" s="12"/>
      <c r="U66" s="12"/>
    </row>
    <row r="67" spans="2:21" ht="15.6" x14ac:dyDescent="0.3">
      <c r="B67" s="274"/>
      <c r="C67" s="262" t="s">
        <v>26</v>
      </c>
      <c r="D67" s="262"/>
      <c r="E67" s="262"/>
      <c r="F67" s="269">
        <f>'Финансирование МП'!E86</f>
        <v>10944267</v>
      </c>
      <c r="G67" s="269"/>
      <c r="H67" s="261">
        <f>'Финансирование МП'!F86</f>
        <v>0</v>
      </c>
      <c r="I67" s="261"/>
      <c r="J67" s="76">
        <f>'Финансирование МП'!G86</f>
        <v>3559255.1</v>
      </c>
      <c r="K67" s="76">
        <f>'Финансирование МП'!H86</f>
        <v>0</v>
      </c>
      <c r="L67" s="76">
        <f>'Финансирование МП'!I86</f>
        <v>264654</v>
      </c>
      <c r="M67" s="76">
        <f>'Финансирование МП'!J86</f>
        <v>0</v>
      </c>
      <c r="N67" s="76">
        <f>'Финансирование МП'!K86</f>
        <v>6284965.7999999998</v>
      </c>
      <c r="O67" s="76">
        <f>'Финансирование МП'!L86</f>
        <v>0</v>
      </c>
      <c r="P67" s="76">
        <f>'Финансирование МП'!M86</f>
        <v>835392.1</v>
      </c>
      <c r="Q67" s="76">
        <f>'Финансирование МП'!N86</f>
        <v>0</v>
      </c>
      <c r="R67" s="12"/>
      <c r="S67" s="12"/>
      <c r="T67" s="12"/>
      <c r="U67" s="12"/>
    </row>
    <row r="68" spans="2:21" ht="15.6" x14ac:dyDescent="0.3">
      <c r="B68" s="274"/>
      <c r="C68" s="262" t="s">
        <v>41</v>
      </c>
      <c r="D68" s="262"/>
      <c r="E68" s="262"/>
      <c r="F68" s="269">
        <f>'Финансирование МП'!E87</f>
        <v>10944267</v>
      </c>
      <c r="G68" s="269"/>
      <c r="H68" s="261">
        <f>'Финансирование МП'!F87</f>
        <v>0</v>
      </c>
      <c r="I68" s="261"/>
      <c r="J68" s="76">
        <f>'Финансирование МП'!G87</f>
        <v>3559255.1</v>
      </c>
      <c r="K68" s="76">
        <f>'Финансирование МП'!H87</f>
        <v>0</v>
      </c>
      <c r="L68" s="76">
        <f>'Финансирование МП'!I87</f>
        <v>264654</v>
      </c>
      <c r="M68" s="76">
        <f>'Финансирование МП'!J87</f>
        <v>0</v>
      </c>
      <c r="N68" s="76">
        <f>'Финансирование МП'!K87</f>
        <v>6284965.7999999998</v>
      </c>
      <c r="O68" s="76">
        <f>'Финансирование МП'!L87</f>
        <v>0</v>
      </c>
      <c r="P68" s="76">
        <f>'Финансирование МП'!M87</f>
        <v>835392.1</v>
      </c>
      <c r="Q68" s="76">
        <f>'Финансирование МП'!N87</f>
        <v>0</v>
      </c>
      <c r="R68" s="12"/>
      <c r="S68" s="12"/>
      <c r="T68" s="12"/>
      <c r="U68" s="12"/>
    </row>
    <row r="69" spans="2:21" ht="15.6" x14ac:dyDescent="0.3">
      <c r="B69" s="274"/>
      <c r="C69" s="262" t="s">
        <v>28</v>
      </c>
      <c r="D69" s="262"/>
      <c r="E69" s="262"/>
      <c r="F69" s="269">
        <f>'Финансирование МП'!E88</f>
        <v>10679613</v>
      </c>
      <c r="G69" s="269"/>
      <c r="H69" s="261">
        <f>'Финансирование МП'!F88</f>
        <v>0</v>
      </c>
      <c r="I69" s="261"/>
      <c r="J69" s="76">
        <f>'Финансирование МП'!G88</f>
        <v>3559255.1</v>
      </c>
      <c r="K69" s="76">
        <f>'Финансирование МП'!H88</f>
        <v>0</v>
      </c>
      <c r="L69" s="76">
        <f>'Финансирование МП'!I88</f>
        <v>0</v>
      </c>
      <c r="M69" s="76">
        <f>'Финансирование МП'!J88</f>
        <v>0</v>
      </c>
      <c r="N69" s="76">
        <f>'Финансирование МП'!K88</f>
        <v>6284965.7999999998</v>
      </c>
      <c r="O69" s="76">
        <f>'Финансирование МП'!L88</f>
        <v>0</v>
      </c>
      <c r="P69" s="76">
        <f>'Финансирование МП'!M88</f>
        <v>835392.1</v>
      </c>
      <c r="Q69" s="76">
        <f>'Финансирование МП'!N88</f>
        <v>0</v>
      </c>
      <c r="R69" s="12"/>
      <c r="S69" s="12"/>
      <c r="T69" s="12"/>
      <c r="U69" s="12"/>
    </row>
    <row r="70" spans="2:21" ht="15.6" x14ac:dyDescent="0.3">
      <c r="B70" s="274"/>
      <c r="C70" s="262" t="s">
        <v>42</v>
      </c>
      <c r="D70" s="262"/>
      <c r="E70" s="262"/>
      <c r="F70" s="269">
        <f>'Финансирование МП'!E81</f>
        <v>85501449.799999997</v>
      </c>
      <c r="G70" s="269"/>
      <c r="H70" s="261">
        <f>'Финансирование МП'!F81</f>
        <v>0</v>
      </c>
      <c r="I70" s="261"/>
      <c r="J70" s="76">
        <f>'Финансирование МП'!G81</f>
        <v>26026705.400000006</v>
      </c>
      <c r="K70" s="76">
        <f>'Финансирование МП'!H81</f>
        <v>0</v>
      </c>
      <c r="L70" s="76">
        <f>'Финансирование МП'!I81</f>
        <v>5785751.4000000004</v>
      </c>
      <c r="M70" s="76">
        <f>'Финансирование МП'!J81</f>
        <v>0</v>
      </c>
      <c r="N70" s="76">
        <f>'Финансирование МП'!K81</f>
        <v>47841248.29999999</v>
      </c>
      <c r="O70" s="76">
        <f>'Финансирование МП'!L81</f>
        <v>0</v>
      </c>
      <c r="P70" s="76">
        <f>'Финансирование МП'!M81</f>
        <v>5847744.6999999993</v>
      </c>
      <c r="Q70" s="76">
        <f>'Финансирование МП'!N81</f>
        <v>0</v>
      </c>
      <c r="R70" s="12"/>
      <c r="S70" s="12"/>
      <c r="T70" s="12"/>
      <c r="U70" s="12"/>
    </row>
    <row r="71" spans="2:21" ht="31.2" x14ac:dyDescent="0.3">
      <c r="B71" s="60" t="s">
        <v>43</v>
      </c>
      <c r="C71" s="270" t="s">
        <v>44</v>
      </c>
      <c r="D71" s="270"/>
      <c r="E71" s="270"/>
      <c r="F71" s="270"/>
      <c r="G71" s="270"/>
      <c r="H71" s="270"/>
      <c r="I71" s="270"/>
      <c r="J71" s="270"/>
      <c r="K71" s="270"/>
      <c r="L71" s="270"/>
      <c r="M71" s="270"/>
      <c r="N71" s="270"/>
      <c r="O71" s="270"/>
      <c r="P71" s="270"/>
      <c r="Q71" s="270"/>
    </row>
    <row r="72" spans="2:21" ht="18.75" customHeight="1" x14ac:dyDescent="0.3">
      <c r="B72" s="265" t="s">
        <v>572</v>
      </c>
      <c r="C72" s="271" t="s">
        <v>45</v>
      </c>
      <c r="D72" s="272"/>
      <c r="E72" s="272"/>
      <c r="F72" s="272"/>
      <c r="G72" s="272"/>
      <c r="H72" s="272"/>
      <c r="I72" s="272"/>
      <c r="J72" s="272"/>
      <c r="K72" s="272"/>
      <c r="L72" s="272"/>
      <c r="M72" s="272"/>
      <c r="N72" s="272"/>
      <c r="O72" s="272"/>
      <c r="P72" s="272"/>
      <c r="Q72" s="272"/>
      <c r="R72" s="12"/>
      <c r="S72" s="12"/>
      <c r="T72" s="12"/>
    </row>
    <row r="73" spans="2:21" ht="18.75" customHeight="1" x14ac:dyDescent="0.3">
      <c r="B73" s="265"/>
      <c r="C73" s="267" t="s">
        <v>46</v>
      </c>
      <c r="D73" s="268"/>
      <c r="E73" s="268"/>
      <c r="F73" s="268"/>
      <c r="G73" s="268"/>
      <c r="H73" s="268"/>
      <c r="I73" s="268"/>
      <c r="J73" s="268"/>
      <c r="K73" s="268"/>
      <c r="L73" s="268"/>
      <c r="M73" s="268"/>
      <c r="N73" s="268"/>
      <c r="O73" s="268"/>
      <c r="P73" s="268"/>
      <c r="Q73" s="268"/>
      <c r="R73" s="12"/>
      <c r="S73" s="12"/>
      <c r="T73" s="12"/>
    </row>
    <row r="74" spans="2:21" ht="18.75" customHeight="1" x14ac:dyDescent="0.3">
      <c r="B74" s="265"/>
      <c r="C74" s="267" t="s">
        <v>47</v>
      </c>
      <c r="D74" s="268"/>
      <c r="E74" s="268"/>
      <c r="F74" s="268"/>
      <c r="G74" s="268"/>
      <c r="H74" s="268"/>
      <c r="I74" s="268"/>
      <c r="J74" s="268"/>
      <c r="K74" s="268"/>
      <c r="L74" s="268"/>
      <c r="M74" s="268"/>
      <c r="N74" s="268"/>
      <c r="O74" s="268"/>
      <c r="P74" s="268"/>
      <c r="Q74" s="268"/>
      <c r="R74" s="12"/>
      <c r="S74" s="12"/>
      <c r="T74" s="12"/>
    </row>
    <row r="75" spans="2:21" ht="18.75" customHeight="1" x14ac:dyDescent="0.3">
      <c r="B75" s="265"/>
      <c r="C75" s="267" t="s">
        <v>48</v>
      </c>
      <c r="D75" s="268"/>
      <c r="E75" s="268"/>
      <c r="F75" s="268"/>
      <c r="G75" s="268"/>
      <c r="H75" s="268"/>
      <c r="I75" s="268"/>
      <c r="J75" s="268"/>
      <c r="K75" s="268"/>
      <c r="L75" s="268"/>
      <c r="M75" s="268"/>
      <c r="N75" s="268"/>
      <c r="O75" s="268"/>
      <c r="P75" s="268"/>
      <c r="Q75" s="268"/>
      <c r="R75" s="12"/>
      <c r="S75" s="12"/>
      <c r="T75" s="12"/>
    </row>
    <row r="76" spans="2:21" ht="18.75" customHeight="1" x14ac:dyDescent="0.3">
      <c r="B76" s="265"/>
      <c r="C76" s="267" t="s">
        <v>49</v>
      </c>
      <c r="D76" s="268"/>
      <c r="E76" s="268"/>
      <c r="F76" s="268"/>
      <c r="G76" s="268"/>
      <c r="H76" s="268"/>
      <c r="I76" s="268"/>
      <c r="J76" s="268"/>
      <c r="K76" s="268"/>
      <c r="L76" s="268"/>
      <c r="M76" s="268"/>
      <c r="N76" s="268"/>
      <c r="O76" s="268"/>
      <c r="P76" s="268"/>
      <c r="Q76" s="268"/>
      <c r="R76" s="12"/>
      <c r="S76" s="12"/>
      <c r="T76" s="12"/>
    </row>
    <row r="77" spans="2:21" ht="18.75" customHeight="1" x14ac:dyDescent="0.3">
      <c r="B77" s="265"/>
      <c r="C77" s="267" t="s">
        <v>50</v>
      </c>
      <c r="D77" s="268"/>
      <c r="E77" s="268"/>
      <c r="F77" s="268"/>
      <c r="G77" s="268"/>
      <c r="H77" s="268"/>
      <c r="I77" s="268"/>
      <c r="J77" s="268"/>
      <c r="K77" s="268"/>
      <c r="L77" s="268"/>
      <c r="M77" s="268"/>
      <c r="N77" s="268"/>
      <c r="O77" s="268"/>
      <c r="P77" s="268"/>
      <c r="Q77" s="268"/>
      <c r="R77" s="12"/>
      <c r="S77" s="12"/>
      <c r="T77" s="12"/>
    </row>
    <row r="78" spans="2:21" ht="18.75" customHeight="1" x14ac:dyDescent="0.3">
      <c r="B78" s="266"/>
      <c r="C78" s="267" t="s">
        <v>523</v>
      </c>
      <c r="D78" s="268"/>
      <c r="E78" s="268"/>
      <c r="F78" s="268"/>
      <c r="G78" s="268"/>
      <c r="H78" s="268"/>
      <c r="I78" s="268"/>
      <c r="J78" s="268"/>
      <c r="K78" s="268"/>
      <c r="L78" s="268"/>
      <c r="M78" s="268"/>
      <c r="N78" s="268"/>
      <c r="O78" s="268"/>
      <c r="P78" s="268"/>
      <c r="Q78" s="268"/>
      <c r="R78" s="12"/>
      <c r="S78" s="12"/>
      <c r="T78" s="12"/>
    </row>
    <row r="79" spans="2:21" ht="49.5" customHeight="1" x14ac:dyDescent="0.3">
      <c r="B79" s="77" t="s">
        <v>51</v>
      </c>
      <c r="C79" s="275"/>
      <c r="D79" s="275"/>
      <c r="E79" s="275"/>
      <c r="F79" s="275"/>
      <c r="G79" s="275"/>
      <c r="H79" s="275"/>
      <c r="I79" s="275"/>
      <c r="J79" s="275"/>
      <c r="K79" s="275"/>
      <c r="L79" s="275"/>
      <c r="M79" s="275"/>
      <c r="N79" s="275"/>
      <c r="O79" s="275"/>
      <c r="P79" s="275"/>
      <c r="Q79" s="276"/>
      <c r="R79" s="12"/>
      <c r="S79" s="12"/>
      <c r="T79" s="12"/>
    </row>
    <row r="80" spans="2:21" ht="42" customHeight="1" x14ac:dyDescent="0.3">
      <c r="B80" s="60" t="s">
        <v>52</v>
      </c>
      <c r="C80" s="277" t="s">
        <v>7</v>
      </c>
      <c r="D80" s="277"/>
      <c r="E80" s="277"/>
      <c r="F80" s="277"/>
      <c r="G80" s="277"/>
      <c r="H80" s="277"/>
      <c r="I80" s="277"/>
      <c r="J80" s="277"/>
      <c r="K80" s="277"/>
      <c r="L80" s="277"/>
      <c r="M80" s="277"/>
      <c r="N80" s="277"/>
      <c r="O80" s="277"/>
      <c r="P80" s="277"/>
      <c r="Q80" s="278"/>
      <c r="R80" s="12"/>
      <c r="S80" s="12"/>
      <c r="T80" s="12"/>
    </row>
    <row r="81" spans="1:19" ht="53.25" customHeight="1" x14ac:dyDescent="0.3">
      <c r="B81" s="78" t="s">
        <v>53</v>
      </c>
      <c r="C81" s="258" t="s">
        <v>574</v>
      </c>
      <c r="D81" s="258"/>
      <c r="E81" s="258"/>
      <c r="F81" s="258"/>
      <c r="G81" s="258"/>
      <c r="H81" s="258"/>
      <c r="I81" s="258"/>
      <c r="J81" s="258"/>
      <c r="K81" s="258"/>
      <c r="L81" s="258"/>
      <c r="M81" s="258"/>
      <c r="N81" s="258"/>
      <c r="O81" s="258"/>
      <c r="P81" s="258"/>
      <c r="Q81" s="259"/>
    </row>
    <row r="82" spans="1:19" ht="17.25" customHeight="1" x14ac:dyDescent="0.3">
      <c r="A82" s="291" t="s">
        <v>677</v>
      </c>
      <c r="B82" s="291"/>
      <c r="C82" s="291"/>
      <c r="D82" s="291"/>
      <c r="E82" s="291"/>
      <c r="F82" s="291"/>
      <c r="G82" s="291"/>
      <c r="H82" s="291"/>
      <c r="I82" s="291"/>
      <c r="J82" s="291"/>
      <c r="K82" s="291"/>
      <c r="L82" s="291"/>
      <c r="M82" s="291"/>
      <c r="N82" s="291"/>
      <c r="O82" s="291"/>
      <c r="P82" s="291"/>
      <c r="Q82" s="291"/>
    </row>
    <row r="83" spans="1:19" ht="27.75" customHeight="1" x14ac:dyDescent="0.3">
      <c r="A83" s="291" t="s">
        <v>765</v>
      </c>
      <c r="B83" s="291"/>
      <c r="C83" s="291"/>
      <c r="D83" s="291"/>
      <c r="E83" s="291"/>
      <c r="F83" s="291"/>
      <c r="G83" s="291"/>
      <c r="H83" s="291"/>
      <c r="I83" s="291"/>
      <c r="J83" s="291"/>
      <c r="K83" s="291"/>
      <c r="L83" s="291"/>
      <c r="M83" s="291"/>
      <c r="N83" s="291"/>
      <c r="O83" s="291"/>
      <c r="P83" s="291"/>
      <c r="Q83" s="291"/>
    </row>
    <row r="84" spans="1:19" x14ac:dyDescent="0.3">
      <c r="A84" s="79"/>
      <c r="B84" s="79"/>
      <c r="C84" s="79"/>
      <c r="D84" s="79"/>
      <c r="E84" s="79"/>
      <c r="F84" s="79"/>
      <c r="G84" s="79"/>
      <c r="H84" s="79"/>
      <c r="I84" s="79"/>
      <c r="J84" s="79"/>
      <c r="K84" s="79"/>
      <c r="L84" s="79"/>
      <c r="M84" s="79"/>
      <c r="N84" s="79"/>
      <c r="O84" s="79"/>
      <c r="P84" s="79"/>
      <c r="Q84" s="79"/>
    </row>
    <row r="85" spans="1:19" ht="15.6" x14ac:dyDescent="0.3">
      <c r="B85" s="260" t="s">
        <v>54</v>
      </c>
      <c r="C85" s="260"/>
      <c r="D85" s="260"/>
      <c r="E85" s="260"/>
      <c r="F85" s="260"/>
      <c r="G85" s="260"/>
      <c r="H85" s="260"/>
      <c r="I85" s="260"/>
      <c r="J85" s="260"/>
      <c r="K85" s="260"/>
      <c r="L85" s="260"/>
      <c r="M85" s="260"/>
      <c r="N85" s="260"/>
      <c r="O85" s="260"/>
      <c r="P85" s="260"/>
      <c r="Q85" s="260"/>
    </row>
    <row r="86" spans="1:19" ht="409.5" customHeight="1" x14ac:dyDescent="0.3">
      <c r="A86" s="288" t="s">
        <v>729</v>
      </c>
      <c r="B86" s="288"/>
      <c r="C86" s="288"/>
      <c r="D86" s="288"/>
      <c r="E86" s="288"/>
      <c r="F86" s="288"/>
      <c r="G86" s="288"/>
      <c r="H86" s="288"/>
      <c r="I86" s="288"/>
      <c r="J86" s="288"/>
      <c r="K86" s="288"/>
      <c r="L86" s="288"/>
      <c r="M86" s="288"/>
      <c r="N86" s="288"/>
      <c r="O86" s="288"/>
      <c r="P86" s="288"/>
      <c r="Q86" s="288"/>
      <c r="R86" s="80"/>
      <c r="S86" s="66"/>
    </row>
    <row r="87" spans="1:19" ht="408.9" customHeight="1" x14ac:dyDescent="0.3">
      <c r="A87" s="288"/>
      <c r="B87" s="288"/>
      <c r="C87" s="288"/>
      <c r="D87" s="288"/>
      <c r="E87" s="288"/>
      <c r="F87" s="288"/>
      <c r="G87" s="288"/>
      <c r="H87" s="288"/>
      <c r="I87" s="288"/>
      <c r="J87" s="288"/>
      <c r="K87" s="288"/>
      <c r="L87" s="288"/>
      <c r="M87" s="288"/>
      <c r="N87" s="288"/>
      <c r="O87" s="288"/>
      <c r="P87" s="288"/>
      <c r="Q87" s="288"/>
    </row>
    <row r="88" spans="1:19" ht="408.9" customHeight="1" x14ac:dyDescent="0.3">
      <c r="A88" s="288"/>
      <c r="B88" s="288"/>
      <c r="C88" s="288"/>
      <c r="D88" s="288"/>
      <c r="E88" s="288"/>
      <c r="F88" s="288"/>
      <c r="G88" s="288"/>
      <c r="H88" s="288"/>
      <c r="I88" s="288"/>
      <c r="J88" s="288"/>
      <c r="K88" s="288"/>
      <c r="L88" s="288"/>
      <c r="M88" s="288"/>
      <c r="N88" s="288"/>
      <c r="O88" s="288"/>
      <c r="P88" s="288"/>
      <c r="Q88" s="288"/>
    </row>
    <row r="89" spans="1:19" ht="408.9" customHeight="1" x14ac:dyDescent="0.3">
      <c r="A89" s="288"/>
      <c r="B89" s="288"/>
      <c r="C89" s="288"/>
      <c r="D89" s="288"/>
      <c r="E89" s="288"/>
      <c r="F89" s="288"/>
      <c r="G89" s="288"/>
      <c r="H89" s="288"/>
      <c r="I89" s="288"/>
      <c r="J89" s="288"/>
      <c r="K89" s="288"/>
      <c r="L89" s="288"/>
      <c r="M89" s="288"/>
      <c r="N89" s="288"/>
      <c r="O89" s="288"/>
      <c r="P89" s="288"/>
      <c r="Q89" s="288"/>
    </row>
    <row r="90" spans="1:19" ht="408.9" customHeight="1" x14ac:dyDescent="0.3">
      <c r="A90" s="288"/>
      <c r="B90" s="288"/>
      <c r="C90" s="288"/>
      <c r="D90" s="288"/>
      <c r="E90" s="288"/>
      <c r="F90" s="288"/>
      <c r="G90" s="288"/>
      <c r="H90" s="288"/>
      <c r="I90" s="288"/>
      <c r="J90" s="288"/>
      <c r="K90" s="288"/>
      <c r="L90" s="288"/>
      <c r="M90" s="288"/>
      <c r="N90" s="288"/>
      <c r="O90" s="288"/>
      <c r="P90" s="288"/>
      <c r="Q90" s="288"/>
    </row>
    <row r="91" spans="1:19" ht="27" customHeight="1" x14ac:dyDescent="0.3">
      <c r="A91" s="288"/>
      <c r="B91" s="288"/>
      <c r="C91" s="288"/>
      <c r="D91" s="288"/>
      <c r="E91" s="288"/>
      <c r="F91" s="288"/>
      <c r="G91" s="288"/>
      <c r="H91" s="288"/>
      <c r="I91" s="288"/>
      <c r="J91" s="288"/>
      <c r="K91" s="288"/>
      <c r="L91" s="288"/>
      <c r="M91" s="288"/>
      <c r="N91" s="288"/>
      <c r="O91" s="288"/>
      <c r="P91" s="288"/>
      <c r="Q91" s="288"/>
    </row>
    <row r="92" spans="1:19" ht="303" customHeight="1" x14ac:dyDescent="0.3">
      <c r="A92" s="288" t="s">
        <v>730</v>
      </c>
      <c r="B92" s="288"/>
      <c r="C92" s="288"/>
      <c r="D92" s="288"/>
      <c r="E92" s="288"/>
      <c r="F92" s="288"/>
      <c r="G92" s="288"/>
      <c r="H92" s="288"/>
      <c r="I92" s="288"/>
      <c r="J92" s="288"/>
      <c r="K92" s="288"/>
      <c r="L92" s="288"/>
      <c r="M92" s="288"/>
      <c r="N92" s="288"/>
      <c r="O92" s="288"/>
      <c r="P92" s="288"/>
      <c r="Q92" s="288"/>
    </row>
    <row r="93" spans="1:19" ht="408.75" customHeight="1" x14ac:dyDescent="0.3">
      <c r="A93" s="288" t="s">
        <v>766</v>
      </c>
      <c r="B93" s="288"/>
      <c r="C93" s="288"/>
      <c r="D93" s="288"/>
      <c r="E93" s="288"/>
      <c r="F93" s="288"/>
      <c r="G93" s="288"/>
      <c r="H93" s="288"/>
      <c r="I93" s="288"/>
      <c r="J93" s="288"/>
      <c r="K93" s="288"/>
      <c r="L93" s="288"/>
      <c r="M93" s="288"/>
      <c r="N93" s="288"/>
      <c r="O93" s="288"/>
      <c r="P93" s="288"/>
      <c r="Q93" s="288"/>
    </row>
    <row r="94" spans="1:19" ht="409.5" customHeight="1" x14ac:dyDescent="0.3">
      <c r="A94" s="288"/>
      <c r="B94" s="288"/>
      <c r="C94" s="288"/>
      <c r="D94" s="288"/>
      <c r="E94" s="288"/>
      <c r="F94" s="288"/>
      <c r="G94" s="288"/>
      <c r="H94" s="288"/>
      <c r="I94" s="288"/>
      <c r="J94" s="288"/>
      <c r="K94" s="288"/>
      <c r="L94" s="288"/>
      <c r="M94" s="288"/>
      <c r="N94" s="288"/>
      <c r="O94" s="288"/>
      <c r="P94" s="288"/>
      <c r="Q94" s="288"/>
    </row>
    <row r="95" spans="1:19" ht="255.75" customHeight="1" x14ac:dyDescent="0.3">
      <c r="A95" s="288"/>
      <c r="B95" s="288"/>
      <c r="C95" s="288"/>
      <c r="D95" s="288"/>
      <c r="E95" s="288"/>
      <c r="F95" s="288"/>
      <c r="G95" s="288"/>
      <c r="H95" s="288"/>
      <c r="I95" s="288"/>
      <c r="J95" s="288"/>
      <c r="K95" s="288"/>
      <c r="L95" s="288"/>
      <c r="M95" s="288"/>
      <c r="N95" s="288"/>
      <c r="O95" s="288"/>
      <c r="P95" s="288"/>
      <c r="Q95" s="288"/>
    </row>
    <row r="96" spans="1:19" ht="15.75" customHeight="1" x14ac:dyDescent="0.3">
      <c r="A96" s="293" t="s">
        <v>430</v>
      </c>
      <c r="B96" s="293"/>
      <c r="C96" s="293"/>
      <c r="D96" s="293"/>
      <c r="E96" s="293"/>
      <c r="F96" s="293"/>
      <c r="G96" s="293"/>
      <c r="H96" s="293"/>
      <c r="I96" s="293"/>
      <c r="J96" s="293"/>
      <c r="K96" s="293"/>
      <c r="L96" s="293"/>
      <c r="M96" s="293"/>
      <c r="N96" s="293"/>
      <c r="O96" s="293"/>
      <c r="P96" s="293"/>
      <c r="Q96" s="293"/>
    </row>
    <row r="97" spans="1:17" ht="409.6" customHeight="1" x14ac:dyDescent="0.3">
      <c r="A97" s="288" t="s">
        <v>55</v>
      </c>
      <c r="B97" s="288"/>
      <c r="C97" s="288"/>
      <c r="D97" s="288"/>
      <c r="E97" s="288"/>
      <c r="F97" s="288"/>
      <c r="G97" s="288"/>
      <c r="H97" s="288"/>
      <c r="I97" s="288"/>
      <c r="J97" s="288"/>
      <c r="K97" s="288"/>
      <c r="L97" s="288"/>
      <c r="M97" s="288"/>
      <c r="N97" s="288"/>
      <c r="O97" s="288"/>
      <c r="P97" s="288"/>
      <c r="Q97" s="288"/>
    </row>
    <row r="98" spans="1:17" ht="126.75" customHeight="1" x14ac:dyDescent="0.3">
      <c r="A98" s="288"/>
      <c r="B98" s="288"/>
      <c r="C98" s="288"/>
      <c r="D98" s="288"/>
      <c r="E98" s="288"/>
      <c r="F98" s="288"/>
      <c r="G98" s="288"/>
      <c r="H98" s="288"/>
      <c r="I98" s="288"/>
      <c r="J98" s="288"/>
      <c r="K98" s="288"/>
      <c r="L98" s="288"/>
      <c r="M98" s="288"/>
      <c r="N98" s="288"/>
      <c r="O98" s="288"/>
      <c r="P98" s="288"/>
      <c r="Q98" s="288"/>
    </row>
    <row r="101" spans="1:17" x14ac:dyDescent="0.3">
      <c r="F101" s="12"/>
    </row>
    <row r="102" spans="1:17" x14ac:dyDescent="0.3">
      <c r="F102" s="12"/>
    </row>
    <row r="103" spans="1:17" x14ac:dyDescent="0.3">
      <c r="F103" s="12"/>
    </row>
    <row r="104" spans="1:17" x14ac:dyDescent="0.3">
      <c r="F104" s="12"/>
    </row>
    <row r="105" spans="1:17" x14ac:dyDescent="0.3">
      <c r="F105" s="12"/>
    </row>
    <row r="106" spans="1:17" x14ac:dyDescent="0.3">
      <c r="F106" s="12"/>
    </row>
    <row r="107" spans="1:17" x14ac:dyDescent="0.3">
      <c r="F107" s="12"/>
    </row>
    <row r="108" spans="1:17" x14ac:dyDescent="0.3">
      <c r="F108" s="12"/>
    </row>
    <row r="109" spans="1:17" x14ac:dyDescent="0.3">
      <c r="F109" s="12"/>
    </row>
    <row r="110" spans="1:17" x14ac:dyDescent="0.3">
      <c r="F110" s="12"/>
    </row>
    <row r="111" spans="1:17" x14ac:dyDescent="0.3">
      <c r="F111" s="12"/>
    </row>
    <row r="126" ht="17.25" customHeight="1" x14ac:dyDescent="0.3"/>
  </sheetData>
  <mergeCells count="100">
    <mergeCell ref="A86:Q91"/>
    <mergeCell ref="A92:Q92"/>
    <mergeCell ref="A93:Q95"/>
    <mergeCell ref="A97:Q98"/>
    <mergeCell ref="A96:Q96"/>
    <mergeCell ref="A83:Q83"/>
    <mergeCell ref="A82:Q82"/>
    <mergeCell ref="P61:Q61"/>
    <mergeCell ref="N61:O61"/>
    <mergeCell ref="L61:M61"/>
    <mergeCell ref="F64:G64"/>
    <mergeCell ref="H64:I64"/>
    <mergeCell ref="C64:E64"/>
    <mergeCell ref="F63:G63"/>
    <mergeCell ref="H63:I63"/>
    <mergeCell ref="C63:E63"/>
    <mergeCell ref="J61:K61"/>
    <mergeCell ref="F61:I61"/>
    <mergeCell ref="F62:G62"/>
    <mergeCell ref="H62:I62"/>
    <mergeCell ref="C61:E62"/>
    <mergeCell ref="C14:Q14"/>
    <mergeCell ref="M1:Q1"/>
    <mergeCell ref="M2:Q2"/>
    <mergeCell ref="B4:Q4"/>
    <mergeCell ref="B5:Q5"/>
    <mergeCell ref="B6:Q6"/>
    <mergeCell ref="C8:Q8"/>
    <mergeCell ref="C9:Q9"/>
    <mergeCell ref="C10:Q10"/>
    <mergeCell ref="C11:Q11"/>
    <mergeCell ref="C12:Q12"/>
    <mergeCell ref="C13:Q13"/>
    <mergeCell ref="B15:B22"/>
    <mergeCell ref="C15:Q15"/>
    <mergeCell ref="C16:Q16"/>
    <mergeCell ref="C17:Q17"/>
    <mergeCell ref="C18:Q18"/>
    <mergeCell ref="C19:Q19"/>
    <mergeCell ref="C20:Q20"/>
    <mergeCell ref="C21:Q21"/>
    <mergeCell ref="C22:Q22"/>
    <mergeCell ref="L23:M23"/>
    <mergeCell ref="N23:O23"/>
    <mergeCell ref="P23:Q23"/>
    <mergeCell ref="B25:Q25"/>
    <mergeCell ref="H23:I23"/>
    <mergeCell ref="B23:B24"/>
    <mergeCell ref="C23:C24"/>
    <mergeCell ref="D23:E23"/>
    <mergeCell ref="F23:G23"/>
    <mergeCell ref="J23:K23"/>
    <mergeCell ref="B59:Q59"/>
    <mergeCell ref="H34:I34"/>
    <mergeCell ref="J34:K34"/>
    <mergeCell ref="L34:M34"/>
    <mergeCell ref="N34:O34"/>
    <mergeCell ref="P34:Q34"/>
    <mergeCell ref="B36:Q36"/>
    <mergeCell ref="B42:Q42"/>
    <mergeCell ref="B45:Q45"/>
    <mergeCell ref="B48:Q48"/>
    <mergeCell ref="B53:Q53"/>
    <mergeCell ref="B57:Q57"/>
    <mergeCell ref="B34:B35"/>
    <mergeCell ref="C34:C35"/>
    <mergeCell ref="D34:E34"/>
    <mergeCell ref="F34:G34"/>
    <mergeCell ref="B61:B70"/>
    <mergeCell ref="C66:E66"/>
    <mergeCell ref="F66:G66"/>
    <mergeCell ref="C79:Q79"/>
    <mergeCell ref="C80:Q80"/>
    <mergeCell ref="C73:Q73"/>
    <mergeCell ref="C74:Q74"/>
    <mergeCell ref="C75:Q75"/>
    <mergeCell ref="C76:Q76"/>
    <mergeCell ref="H65:I65"/>
    <mergeCell ref="C68:E68"/>
    <mergeCell ref="F68:G68"/>
    <mergeCell ref="H68:I68"/>
    <mergeCell ref="C67:E67"/>
    <mergeCell ref="F67:G67"/>
    <mergeCell ref="H67:I67"/>
    <mergeCell ref="C81:Q81"/>
    <mergeCell ref="B85:Q85"/>
    <mergeCell ref="H66:I66"/>
    <mergeCell ref="C65:E65"/>
    <mergeCell ref="F65:G65"/>
    <mergeCell ref="B72:B78"/>
    <mergeCell ref="C77:Q77"/>
    <mergeCell ref="C78:Q78"/>
    <mergeCell ref="C69:E69"/>
    <mergeCell ref="F69:G69"/>
    <mergeCell ref="H69:I69"/>
    <mergeCell ref="C71:Q71"/>
    <mergeCell ref="C70:E70"/>
    <mergeCell ref="F70:G70"/>
    <mergeCell ref="H70:I70"/>
    <mergeCell ref="C72:Q72"/>
  </mergeCells>
  <phoneticPr fontId="21" type="noConversion"/>
  <pageMargins left="0.7" right="0.7" top="0.75" bottom="0.75" header="0.3" footer="0.3"/>
  <pageSetup paperSize="9" scale="57" fitToHeight="0"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Y227"/>
  <sheetViews>
    <sheetView view="pageBreakPreview" zoomScaleNormal="100" zoomScaleSheetLayoutView="100" workbookViewId="0">
      <selection sqref="A1:XFD1048576"/>
    </sheetView>
  </sheetViews>
  <sheetFormatPr defaultRowHeight="14.4" x14ac:dyDescent="0.3"/>
  <cols>
    <col min="1" max="1" width="7.5546875" style="2" customWidth="1"/>
    <col min="2" max="2" width="31.6640625" style="2" customWidth="1"/>
    <col min="3" max="5" width="18.33203125" style="2" customWidth="1"/>
    <col min="6" max="6" width="9.109375" style="2"/>
    <col min="7" max="8" width="12.5546875" style="2" customWidth="1"/>
    <col min="9" max="9" width="13" style="2" customWidth="1"/>
    <col min="10" max="10" width="11.5546875" style="2" customWidth="1"/>
    <col min="11" max="12" width="11.88671875" style="2" customWidth="1"/>
    <col min="13" max="13" width="12" style="2" customWidth="1"/>
    <col min="14" max="14" width="11.44140625" style="2" customWidth="1"/>
    <col min="15" max="15" width="12.33203125" style="2" customWidth="1"/>
    <col min="16" max="16" width="10" style="2" customWidth="1"/>
    <col min="17" max="17" width="9.109375" style="2"/>
    <col min="18" max="18" width="8" style="2" customWidth="1"/>
    <col min="19" max="19" width="9.109375" style="25" customWidth="1"/>
    <col min="20" max="20" width="9.109375" style="2" customWidth="1"/>
    <col min="21" max="21" width="12.109375" style="2" customWidth="1"/>
    <col min="22" max="22" width="9.88671875" style="2" customWidth="1"/>
    <col min="23" max="23" width="9.109375" style="2"/>
    <col min="24" max="24" width="9.88671875" style="2" customWidth="1"/>
    <col min="25" max="256" width="9.109375" style="2"/>
    <col min="257" max="257" width="7.5546875" style="2" customWidth="1"/>
    <col min="258" max="258" width="31.6640625" style="2" customWidth="1"/>
    <col min="259" max="261" width="18.33203125" style="2" customWidth="1"/>
    <col min="262" max="262" width="9.109375" style="2"/>
    <col min="263" max="263" width="13" style="2" customWidth="1"/>
    <col min="264" max="264" width="14.5546875" style="2" customWidth="1"/>
    <col min="265" max="265" width="14.44140625" style="2" bestFit="1" customWidth="1"/>
    <col min="266" max="266" width="15.44140625" style="2" customWidth="1"/>
    <col min="267" max="268" width="9.109375" style="2"/>
    <col min="269" max="269" width="14.5546875" style="2" customWidth="1"/>
    <col min="270" max="270" width="11.44140625" style="2" customWidth="1"/>
    <col min="271" max="272" width="10" style="2" customWidth="1"/>
    <col min="273" max="273" width="9.109375" style="2"/>
    <col min="274" max="274" width="8" style="2" customWidth="1"/>
    <col min="275" max="276" width="9.109375" style="2" customWidth="1"/>
    <col min="277" max="277" width="12.109375" style="2" customWidth="1"/>
    <col min="278" max="278" width="9.88671875" style="2" bestFit="1" customWidth="1"/>
    <col min="279" max="279" width="9.109375" style="2"/>
    <col min="280" max="280" width="9.88671875" style="2" bestFit="1" customWidth="1"/>
    <col min="281" max="512" width="9.109375" style="2"/>
    <col min="513" max="513" width="7.5546875" style="2" customWidth="1"/>
    <col min="514" max="514" width="31.6640625" style="2" customWidth="1"/>
    <col min="515" max="517" width="18.33203125" style="2" customWidth="1"/>
    <col min="518" max="518" width="9.109375" style="2"/>
    <col min="519" max="519" width="13" style="2" customWidth="1"/>
    <col min="520" max="520" width="14.5546875" style="2" customWidth="1"/>
    <col min="521" max="521" width="14.44140625" style="2" bestFit="1" customWidth="1"/>
    <col min="522" max="522" width="15.44140625" style="2" customWidth="1"/>
    <col min="523" max="524" width="9.109375" style="2"/>
    <col min="525" max="525" width="14.5546875" style="2" customWidth="1"/>
    <col min="526" max="526" width="11.44140625" style="2" customWidth="1"/>
    <col min="527" max="528" width="10" style="2" customWidth="1"/>
    <col min="529" max="529" width="9.109375" style="2"/>
    <col min="530" max="530" width="8" style="2" customWidth="1"/>
    <col min="531" max="532" width="9.109375" style="2" customWidth="1"/>
    <col min="533" max="533" width="12.109375" style="2" customWidth="1"/>
    <col min="534" max="534" width="9.88671875" style="2" bestFit="1" customWidth="1"/>
    <col min="535" max="535" width="9.109375" style="2"/>
    <col min="536" max="536" width="9.88671875" style="2" bestFit="1" customWidth="1"/>
    <col min="537" max="768" width="9.109375" style="2"/>
    <col min="769" max="769" width="7.5546875" style="2" customWidth="1"/>
    <col min="770" max="770" width="31.6640625" style="2" customWidth="1"/>
    <col min="771" max="773" width="18.33203125" style="2" customWidth="1"/>
    <col min="774" max="774" width="9.109375" style="2"/>
    <col min="775" max="775" width="13" style="2" customWidth="1"/>
    <col min="776" max="776" width="14.5546875" style="2" customWidth="1"/>
    <col min="777" max="777" width="14.44140625" style="2" bestFit="1" customWidth="1"/>
    <col min="778" max="778" width="15.44140625" style="2" customWidth="1"/>
    <col min="779" max="780" width="9.109375" style="2"/>
    <col min="781" max="781" width="14.5546875" style="2" customWidth="1"/>
    <col min="782" max="782" width="11.44140625" style="2" customWidth="1"/>
    <col min="783" max="784" width="10" style="2" customWidth="1"/>
    <col min="785" max="785" width="9.109375" style="2"/>
    <col min="786" max="786" width="8" style="2" customWidth="1"/>
    <col min="787" max="788" width="9.109375" style="2" customWidth="1"/>
    <col min="789" max="789" width="12.109375" style="2" customWidth="1"/>
    <col min="790" max="790" width="9.88671875" style="2" bestFit="1" customWidth="1"/>
    <col min="791" max="791" width="9.109375" style="2"/>
    <col min="792" max="792" width="9.88671875" style="2" bestFit="1" customWidth="1"/>
    <col min="793" max="1024" width="9.109375" style="2"/>
    <col min="1025" max="1025" width="7.5546875" style="2" customWidth="1"/>
    <col min="1026" max="1026" width="31.6640625" style="2" customWidth="1"/>
    <col min="1027" max="1029" width="18.33203125" style="2" customWidth="1"/>
    <col min="1030" max="1030" width="9.109375" style="2"/>
    <col min="1031" max="1031" width="13" style="2" customWidth="1"/>
    <col min="1032" max="1032" width="14.5546875" style="2" customWidth="1"/>
    <col min="1033" max="1033" width="14.44140625" style="2" bestFit="1" customWidth="1"/>
    <col min="1034" max="1034" width="15.44140625" style="2" customWidth="1"/>
    <col min="1035" max="1036" width="9.109375" style="2"/>
    <col min="1037" max="1037" width="14.5546875" style="2" customWidth="1"/>
    <col min="1038" max="1038" width="11.44140625" style="2" customWidth="1"/>
    <col min="1039" max="1040" width="10" style="2" customWidth="1"/>
    <col min="1041" max="1041" width="9.109375" style="2"/>
    <col min="1042" max="1042" width="8" style="2" customWidth="1"/>
    <col min="1043" max="1044" width="9.109375" style="2" customWidth="1"/>
    <col min="1045" max="1045" width="12.109375" style="2" customWidth="1"/>
    <col min="1046" max="1046" width="9.88671875" style="2" bestFit="1" customWidth="1"/>
    <col min="1047" max="1047" width="9.109375" style="2"/>
    <col min="1048" max="1048" width="9.88671875" style="2" bestFit="1" customWidth="1"/>
    <col min="1049" max="1280" width="9.109375" style="2"/>
    <col min="1281" max="1281" width="7.5546875" style="2" customWidth="1"/>
    <col min="1282" max="1282" width="31.6640625" style="2" customWidth="1"/>
    <col min="1283" max="1285" width="18.33203125" style="2" customWidth="1"/>
    <col min="1286" max="1286" width="9.109375" style="2"/>
    <col min="1287" max="1287" width="13" style="2" customWidth="1"/>
    <col min="1288" max="1288" width="14.5546875" style="2" customWidth="1"/>
    <col min="1289" max="1289" width="14.44140625" style="2" bestFit="1" customWidth="1"/>
    <col min="1290" max="1290" width="15.44140625" style="2" customWidth="1"/>
    <col min="1291" max="1292" width="9.109375" style="2"/>
    <col min="1293" max="1293" width="14.5546875" style="2" customWidth="1"/>
    <col min="1294" max="1294" width="11.44140625" style="2" customWidth="1"/>
    <col min="1295" max="1296" width="10" style="2" customWidth="1"/>
    <col min="1297" max="1297" width="9.109375" style="2"/>
    <col min="1298" max="1298" width="8" style="2" customWidth="1"/>
    <col min="1299" max="1300" width="9.109375" style="2" customWidth="1"/>
    <col min="1301" max="1301" width="12.109375" style="2" customWidth="1"/>
    <col min="1302" max="1302" width="9.88671875" style="2" bestFit="1" customWidth="1"/>
    <col min="1303" max="1303" width="9.109375" style="2"/>
    <col min="1304" max="1304" width="9.88671875" style="2" bestFit="1" customWidth="1"/>
    <col min="1305" max="1536" width="9.109375" style="2"/>
    <col min="1537" max="1537" width="7.5546875" style="2" customWidth="1"/>
    <col min="1538" max="1538" width="31.6640625" style="2" customWidth="1"/>
    <col min="1539" max="1541" width="18.33203125" style="2" customWidth="1"/>
    <col min="1542" max="1542" width="9.109375" style="2"/>
    <col min="1543" max="1543" width="13" style="2" customWidth="1"/>
    <col min="1544" max="1544" width="14.5546875" style="2" customWidth="1"/>
    <col min="1545" max="1545" width="14.44140625" style="2" bestFit="1" customWidth="1"/>
    <col min="1546" max="1546" width="15.44140625" style="2" customWidth="1"/>
    <col min="1547" max="1548" width="9.109375" style="2"/>
    <col min="1549" max="1549" width="14.5546875" style="2" customWidth="1"/>
    <col min="1550" max="1550" width="11.44140625" style="2" customWidth="1"/>
    <col min="1551" max="1552" width="10" style="2" customWidth="1"/>
    <col min="1553" max="1553" width="9.109375" style="2"/>
    <col min="1554" max="1554" width="8" style="2" customWidth="1"/>
    <col min="1555" max="1556" width="9.109375" style="2" customWidth="1"/>
    <col min="1557" max="1557" width="12.109375" style="2" customWidth="1"/>
    <col min="1558" max="1558" width="9.88671875" style="2" bestFit="1" customWidth="1"/>
    <col min="1559" max="1559" width="9.109375" style="2"/>
    <col min="1560" max="1560" width="9.88671875" style="2" bestFit="1" customWidth="1"/>
    <col min="1561" max="1792" width="9.109375" style="2"/>
    <col min="1793" max="1793" width="7.5546875" style="2" customWidth="1"/>
    <col min="1794" max="1794" width="31.6640625" style="2" customWidth="1"/>
    <col min="1795" max="1797" width="18.33203125" style="2" customWidth="1"/>
    <col min="1798" max="1798" width="9.109375" style="2"/>
    <col min="1799" max="1799" width="13" style="2" customWidth="1"/>
    <col min="1800" max="1800" width="14.5546875" style="2" customWidth="1"/>
    <col min="1801" max="1801" width="14.44140625" style="2" bestFit="1" customWidth="1"/>
    <col min="1802" max="1802" width="15.44140625" style="2" customWidth="1"/>
    <col min="1803" max="1804" width="9.109375" style="2"/>
    <col min="1805" max="1805" width="14.5546875" style="2" customWidth="1"/>
    <col min="1806" max="1806" width="11.44140625" style="2" customWidth="1"/>
    <col min="1807" max="1808" width="10" style="2" customWidth="1"/>
    <col min="1809" max="1809" width="9.109375" style="2"/>
    <col min="1810" max="1810" width="8" style="2" customWidth="1"/>
    <col min="1811" max="1812" width="9.109375" style="2" customWidth="1"/>
    <col min="1813" max="1813" width="12.109375" style="2" customWidth="1"/>
    <col min="1814" max="1814" width="9.88671875" style="2" bestFit="1" customWidth="1"/>
    <col min="1815" max="1815" width="9.109375" style="2"/>
    <col min="1816" max="1816" width="9.88671875" style="2" bestFit="1" customWidth="1"/>
    <col min="1817" max="2048" width="9.109375" style="2"/>
    <col min="2049" max="2049" width="7.5546875" style="2" customWidth="1"/>
    <col min="2050" max="2050" width="31.6640625" style="2" customWidth="1"/>
    <col min="2051" max="2053" width="18.33203125" style="2" customWidth="1"/>
    <col min="2054" max="2054" width="9.109375" style="2"/>
    <col min="2055" max="2055" width="13" style="2" customWidth="1"/>
    <col min="2056" max="2056" width="14.5546875" style="2" customWidth="1"/>
    <col min="2057" max="2057" width="14.44140625" style="2" bestFit="1" customWidth="1"/>
    <col min="2058" max="2058" width="15.44140625" style="2" customWidth="1"/>
    <col min="2059" max="2060" width="9.109375" style="2"/>
    <col min="2061" max="2061" width="14.5546875" style="2" customWidth="1"/>
    <col min="2062" max="2062" width="11.44140625" style="2" customWidth="1"/>
    <col min="2063" max="2064" width="10" style="2" customWidth="1"/>
    <col min="2065" max="2065" width="9.109375" style="2"/>
    <col min="2066" max="2066" width="8" style="2" customWidth="1"/>
    <col min="2067" max="2068" width="9.109375" style="2" customWidth="1"/>
    <col min="2069" max="2069" width="12.109375" style="2" customWidth="1"/>
    <col min="2070" max="2070" width="9.88671875" style="2" bestFit="1" customWidth="1"/>
    <col min="2071" max="2071" width="9.109375" style="2"/>
    <col min="2072" max="2072" width="9.88671875" style="2" bestFit="1" customWidth="1"/>
    <col min="2073" max="2304" width="9.109375" style="2"/>
    <col min="2305" max="2305" width="7.5546875" style="2" customWidth="1"/>
    <col min="2306" max="2306" width="31.6640625" style="2" customWidth="1"/>
    <col min="2307" max="2309" width="18.33203125" style="2" customWidth="1"/>
    <col min="2310" max="2310" width="9.109375" style="2"/>
    <col min="2311" max="2311" width="13" style="2" customWidth="1"/>
    <col min="2312" max="2312" width="14.5546875" style="2" customWidth="1"/>
    <col min="2313" max="2313" width="14.44140625" style="2" bestFit="1" customWidth="1"/>
    <col min="2314" max="2314" width="15.44140625" style="2" customWidth="1"/>
    <col min="2315" max="2316" width="9.109375" style="2"/>
    <col min="2317" max="2317" width="14.5546875" style="2" customWidth="1"/>
    <col min="2318" max="2318" width="11.44140625" style="2" customWidth="1"/>
    <col min="2319" max="2320" width="10" style="2" customWidth="1"/>
    <col min="2321" max="2321" width="9.109375" style="2"/>
    <col min="2322" max="2322" width="8" style="2" customWidth="1"/>
    <col min="2323" max="2324" width="9.109375" style="2" customWidth="1"/>
    <col min="2325" max="2325" width="12.109375" style="2" customWidth="1"/>
    <col min="2326" max="2326" width="9.88671875" style="2" bestFit="1" customWidth="1"/>
    <col min="2327" max="2327" width="9.109375" style="2"/>
    <col min="2328" max="2328" width="9.88671875" style="2" bestFit="1" customWidth="1"/>
    <col min="2329" max="2560" width="9.109375" style="2"/>
    <col min="2561" max="2561" width="7.5546875" style="2" customWidth="1"/>
    <col min="2562" max="2562" width="31.6640625" style="2" customWidth="1"/>
    <col min="2563" max="2565" width="18.33203125" style="2" customWidth="1"/>
    <col min="2566" max="2566" width="9.109375" style="2"/>
    <col min="2567" max="2567" width="13" style="2" customWidth="1"/>
    <col min="2568" max="2568" width="14.5546875" style="2" customWidth="1"/>
    <col min="2569" max="2569" width="14.44140625" style="2" bestFit="1" customWidth="1"/>
    <col min="2570" max="2570" width="15.44140625" style="2" customWidth="1"/>
    <col min="2571" max="2572" width="9.109375" style="2"/>
    <col min="2573" max="2573" width="14.5546875" style="2" customWidth="1"/>
    <col min="2574" max="2574" width="11.44140625" style="2" customWidth="1"/>
    <col min="2575" max="2576" width="10" style="2" customWidth="1"/>
    <col min="2577" max="2577" width="9.109375" style="2"/>
    <col min="2578" max="2578" width="8" style="2" customWidth="1"/>
    <col min="2579" max="2580" width="9.109375" style="2" customWidth="1"/>
    <col min="2581" max="2581" width="12.109375" style="2" customWidth="1"/>
    <col min="2582" max="2582" width="9.88671875" style="2" bestFit="1" customWidth="1"/>
    <col min="2583" max="2583" width="9.109375" style="2"/>
    <col min="2584" max="2584" width="9.88671875" style="2" bestFit="1" customWidth="1"/>
    <col min="2585" max="2816" width="9.109375" style="2"/>
    <col min="2817" max="2817" width="7.5546875" style="2" customWidth="1"/>
    <col min="2818" max="2818" width="31.6640625" style="2" customWidth="1"/>
    <col min="2819" max="2821" width="18.33203125" style="2" customWidth="1"/>
    <col min="2822" max="2822" width="9.109375" style="2"/>
    <col min="2823" max="2823" width="13" style="2" customWidth="1"/>
    <col min="2824" max="2824" width="14.5546875" style="2" customWidth="1"/>
    <col min="2825" max="2825" width="14.44140625" style="2" bestFit="1" customWidth="1"/>
    <col min="2826" max="2826" width="15.44140625" style="2" customWidth="1"/>
    <col min="2827" max="2828" width="9.109375" style="2"/>
    <col min="2829" max="2829" width="14.5546875" style="2" customWidth="1"/>
    <col min="2830" max="2830" width="11.44140625" style="2" customWidth="1"/>
    <col min="2831" max="2832" width="10" style="2" customWidth="1"/>
    <col min="2833" max="2833" width="9.109375" style="2"/>
    <col min="2834" max="2834" width="8" style="2" customWidth="1"/>
    <col min="2835" max="2836" width="9.109375" style="2" customWidth="1"/>
    <col min="2837" max="2837" width="12.109375" style="2" customWidth="1"/>
    <col min="2838" max="2838" width="9.88671875" style="2" bestFit="1" customWidth="1"/>
    <col min="2839" max="2839" width="9.109375" style="2"/>
    <col min="2840" max="2840" width="9.88671875" style="2" bestFit="1" customWidth="1"/>
    <col min="2841" max="3072" width="9.109375" style="2"/>
    <col min="3073" max="3073" width="7.5546875" style="2" customWidth="1"/>
    <col min="3074" max="3074" width="31.6640625" style="2" customWidth="1"/>
    <col min="3075" max="3077" width="18.33203125" style="2" customWidth="1"/>
    <col min="3078" max="3078" width="9.109375" style="2"/>
    <col min="3079" max="3079" width="13" style="2" customWidth="1"/>
    <col min="3080" max="3080" width="14.5546875" style="2" customWidth="1"/>
    <col min="3081" max="3081" width="14.44140625" style="2" bestFit="1" customWidth="1"/>
    <col min="3082" max="3082" width="15.44140625" style="2" customWidth="1"/>
    <col min="3083" max="3084" width="9.109375" style="2"/>
    <col min="3085" max="3085" width="14.5546875" style="2" customWidth="1"/>
    <col min="3086" max="3086" width="11.44140625" style="2" customWidth="1"/>
    <col min="3087" max="3088" width="10" style="2" customWidth="1"/>
    <col min="3089" max="3089" width="9.109375" style="2"/>
    <col min="3090" max="3090" width="8" style="2" customWidth="1"/>
    <col min="3091" max="3092" width="9.109375" style="2" customWidth="1"/>
    <col min="3093" max="3093" width="12.109375" style="2" customWidth="1"/>
    <col min="3094" max="3094" width="9.88671875" style="2" bestFit="1" customWidth="1"/>
    <col min="3095" max="3095" width="9.109375" style="2"/>
    <col min="3096" max="3096" width="9.88671875" style="2" bestFit="1" customWidth="1"/>
    <col min="3097" max="3328" width="9.109375" style="2"/>
    <col min="3329" max="3329" width="7.5546875" style="2" customWidth="1"/>
    <col min="3330" max="3330" width="31.6640625" style="2" customWidth="1"/>
    <col min="3331" max="3333" width="18.33203125" style="2" customWidth="1"/>
    <col min="3334" max="3334" width="9.109375" style="2"/>
    <col min="3335" max="3335" width="13" style="2" customWidth="1"/>
    <col min="3336" max="3336" width="14.5546875" style="2" customWidth="1"/>
    <col min="3337" max="3337" width="14.44140625" style="2" bestFit="1" customWidth="1"/>
    <col min="3338" max="3338" width="15.44140625" style="2" customWidth="1"/>
    <col min="3339" max="3340" width="9.109375" style="2"/>
    <col min="3341" max="3341" width="14.5546875" style="2" customWidth="1"/>
    <col min="3342" max="3342" width="11.44140625" style="2" customWidth="1"/>
    <col min="3343" max="3344" width="10" style="2" customWidth="1"/>
    <col min="3345" max="3345" width="9.109375" style="2"/>
    <col min="3346" max="3346" width="8" style="2" customWidth="1"/>
    <col min="3347" max="3348" width="9.109375" style="2" customWidth="1"/>
    <col min="3349" max="3349" width="12.109375" style="2" customWidth="1"/>
    <col min="3350" max="3350" width="9.88671875" style="2" bestFit="1" customWidth="1"/>
    <col min="3351" max="3351" width="9.109375" style="2"/>
    <col min="3352" max="3352" width="9.88671875" style="2" bestFit="1" customWidth="1"/>
    <col min="3353" max="3584" width="9.109375" style="2"/>
    <col min="3585" max="3585" width="7.5546875" style="2" customWidth="1"/>
    <col min="3586" max="3586" width="31.6640625" style="2" customWidth="1"/>
    <col min="3587" max="3589" width="18.33203125" style="2" customWidth="1"/>
    <col min="3590" max="3590" width="9.109375" style="2"/>
    <col min="3591" max="3591" width="13" style="2" customWidth="1"/>
    <col min="3592" max="3592" width="14.5546875" style="2" customWidth="1"/>
    <col min="3593" max="3593" width="14.44140625" style="2" bestFit="1" customWidth="1"/>
    <col min="3594" max="3594" width="15.44140625" style="2" customWidth="1"/>
    <col min="3595" max="3596" width="9.109375" style="2"/>
    <col min="3597" max="3597" width="14.5546875" style="2" customWidth="1"/>
    <col min="3598" max="3598" width="11.44140625" style="2" customWidth="1"/>
    <col min="3599" max="3600" width="10" style="2" customWidth="1"/>
    <col min="3601" max="3601" width="9.109375" style="2"/>
    <col min="3602" max="3602" width="8" style="2" customWidth="1"/>
    <col min="3603" max="3604" width="9.109375" style="2" customWidth="1"/>
    <col min="3605" max="3605" width="12.109375" style="2" customWidth="1"/>
    <col min="3606" max="3606" width="9.88671875" style="2" bestFit="1" customWidth="1"/>
    <col min="3607" max="3607" width="9.109375" style="2"/>
    <col min="3608" max="3608" width="9.88671875" style="2" bestFit="1" customWidth="1"/>
    <col min="3609" max="3840" width="9.109375" style="2"/>
    <col min="3841" max="3841" width="7.5546875" style="2" customWidth="1"/>
    <col min="3842" max="3842" width="31.6640625" style="2" customWidth="1"/>
    <col min="3843" max="3845" width="18.33203125" style="2" customWidth="1"/>
    <col min="3846" max="3846" width="9.109375" style="2"/>
    <col min="3847" max="3847" width="13" style="2" customWidth="1"/>
    <col min="3848" max="3848" width="14.5546875" style="2" customWidth="1"/>
    <col min="3849" max="3849" width="14.44140625" style="2" bestFit="1" customWidth="1"/>
    <col min="3850" max="3850" width="15.44140625" style="2" customWidth="1"/>
    <col min="3851" max="3852" width="9.109375" style="2"/>
    <col min="3853" max="3853" width="14.5546875" style="2" customWidth="1"/>
    <col min="3854" max="3854" width="11.44140625" style="2" customWidth="1"/>
    <col min="3855" max="3856" width="10" style="2" customWidth="1"/>
    <col min="3857" max="3857" width="9.109375" style="2"/>
    <col min="3858" max="3858" width="8" style="2" customWidth="1"/>
    <col min="3859" max="3860" width="9.109375" style="2" customWidth="1"/>
    <col min="3861" max="3861" width="12.109375" style="2" customWidth="1"/>
    <col min="3862" max="3862" width="9.88671875" style="2" bestFit="1" customWidth="1"/>
    <col min="3863" max="3863" width="9.109375" style="2"/>
    <col min="3864" max="3864" width="9.88671875" style="2" bestFit="1" customWidth="1"/>
    <col min="3865" max="4096" width="9.109375" style="2"/>
    <col min="4097" max="4097" width="7.5546875" style="2" customWidth="1"/>
    <col min="4098" max="4098" width="31.6640625" style="2" customWidth="1"/>
    <col min="4099" max="4101" width="18.33203125" style="2" customWidth="1"/>
    <col min="4102" max="4102" width="9.109375" style="2"/>
    <col min="4103" max="4103" width="13" style="2" customWidth="1"/>
    <col min="4104" max="4104" width="14.5546875" style="2" customWidth="1"/>
    <col min="4105" max="4105" width="14.44140625" style="2" bestFit="1" customWidth="1"/>
    <col min="4106" max="4106" width="15.44140625" style="2" customWidth="1"/>
    <col min="4107" max="4108" width="9.109375" style="2"/>
    <col min="4109" max="4109" width="14.5546875" style="2" customWidth="1"/>
    <col min="4110" max="4110" width="11.44140625" style="2" customWidth="1"/>
    <col min="4111" max="4112" width="10" style="2" customWidth="1"/>
    <col min="4113" max="4113" width="9.109375" style="2"/>
    <col min="4114" max="4114" width="8" style="2" customWidth="1"/>
    <col min="4115" max="4116" width="9.109375" style="2" customWidth="1"/>
    <col min="4117" max="4117" width="12.109375" style="2" customWidth="1"/>
    <col min="4118" max="4118" width="9.88671875" style="2" bestFit="1" customWidth="1"/>
    <col min="4119" max="4119" width="9.109375" style="2"/>
    <col min="4120" max="4120" width="9.88671875" style="2" bestFit="1" customWidth="1"/>
    <col min="4121" max="4352" width="9.109375" style="2"/>
    <col min="4353" max="4353" width="7.5546875" style="2" customWidth="1"/>
    <col min="4354" max="4354" width="31.6640625" style="2" customWidth="1"/>
    <col min="4355" max="4357" width="18.33203125" style="2" customWidth="1"/>
    <col min="4358" max="4358" width="9.109375" style="2"/>
    <col min="4359" max="4359" width="13" style="2" customWidth="1"/>
    <col min="4360" max="4360" width="14.5546875" style="2" customWidth="1"/>
    <col min="4361" max="4361" width="14.44140625" style="2" bestFit="1" customWidth="1"/>
    <col min="4362" max="4362" width="15.44140625" style="2" customWidth="1"/>
    <col min="4363" max="4364" width="9.109375" style="2"/>
    <col min="4365" max="4365" width="14.5546875" style="2" customWidth="1"/>
    <col min="4366" max="4366" width="11.44140625" style="2" customWidth="1"/>
    <col min="4367" max="4368" width="10" style="2" customWidth="1"/>
    <col min="4369" max="4369" width="9.109375" style="2"/>
    <col min="4370" max="4370" width="8" style="2" customWidth="1"/>
    <col min="4371" max="4372" width="9.109375" style="2" customWidth="1"/>
    <col min="4373" max="4373" width="12.109375" style="2" customWidth="1"/>
    <col min="4374" max="4374" width="9.88671875" style="2" bestFit="1" customWidth="1"/>
    <col min="4375" max="4375" width="9.109375" style="2"/>
    <col min="4376" max="4376" width="9.88671875" style="2" bestFit="1" customWidth="1"/>
    <col min="4377" max="4608" width="9.109375" style="2"/>
    <col min="4609" max="4609" width="7.5546875" style="2" customWidth="1"/>
    <col min="4610" max="4610" width="31.6640625" style="2" customWidth="1"/>
    <col min="4611" max="4613" width="18.33203125" style="2" customWidth="1"/>
    <col min="4614" max="4614" width="9.109375" style="2"/>
    <col min="4615" max="4615" width="13" style="2" customWidth="1"/>
    <col min="4616" max="4616" width="14.5546875" style="2" customWidth="1"/>
    <col min="4617" max="4617" width="14.44140625" style="2" bestFit="1" customWidth="1"/>
    <col min="4618" max="4618" width="15.44140625" style="2" customWidth="1"/>
    <col min="4619" max="4620" width="9.109375" style="2"/>
    <col min="4621" max="4621" width="14.5546875" style="2" customWidth="1"/>
    <col min="4622" max="4622" width="11.44140625" style="2" customWidth="1"/>
    <col min="4623" max="4624" width="10" style="2" customWidth="1"/>
    <col min="4625" max="4625" width="9.109375" style="2"/>
    <col min="4626" max="4626" width="8" style="2" customWidth="1"/>
    <col min="4627" max="4628" width="9.109375" style="2" customWidth="1"/>
    <col min="4629" max="4629" width="12.109375" style="2" customWidth="1"/>
    <col min="4630" max="4630" width="9.88671875" style="2" bestFit="1" customWidth="1"/>
    <col min="4631" max="4631" width="9.109375" style="2"/>
    <col min="4632" max="4632" width="9.88671875" style="2" bestFit="1" customWidth="1"/>
    <col min="4633" max="4864" width="9.109375" style="2"/>
    <col min="4865" max="4865" width="7.5546875" style="2" customWidth="1"/>
    <col min="4866" max="4866" width="31.6640625" style="2" customWidth="1"/>
    <col min="4867" max="4869" width="18.33203125" style="2" customWidth="1"/>
    <col min="4870" max="4870" width="9.109375" style="2"/>
    <col min="4871" max="4871" width="13" style="2" customWidth="1"/>
    <col min="4872" max="4872" width="14.5546875" style="2" customWidth="1"/>
    <col min="4873" max="4873" width="14.44140625" style="2" bestFit="1" customWidth="1"/>
    <col min="4874" max="4874" width="15.44140625" style="2" customWidth="1"/>
    <col min="4875" max="4876" width="9.109375" style="2"/>
    <col min="4877" max="4877" width="14.5546875" style="2" customWidth="1"/>
    <col min="4878" max="4878" width="11.44140625" style="2" customWidth="1"/>
    <col min="4879" max="4880" width="10" style="2" customWidth="1"/>
    <col min="4881" max="4881" width="9.109375" style="2"/>
    <col min="4882" max="4882" width="8" style="2" customWidth="1"/>
    <col min="4883" max="4884" width="9.109375" style="2" customWidth="1"/>
    <col min="4885" max="4885" width="12.109375" style="2" customWidth="1"/>
    <col min="4886" max="4886" width="9.88671875" style="2" bestFit="1" customWidth="1"/>
    <col min="4887" max="4887" width="9.109375" style="2"/>
    <col min="4888" max="4888" width="9.88671875" style="2" bestFit="1" customWidth="1"/>
    <col min="4889" max="5120" width="9.109375" style="2"/>
    <col min="5121" max="5121" width="7.5546875" style="2" customWidth="1"/>
    <col min="5122" max="5122" width="31.6640625" style="2" customWidth="1"/>
    <col min="5123" max="5125" width="18.33203125" style="2" customWidth="1"/>
    <col min="5126" max="5126" width="9.109375" style="2"/>
    <col min="5127" max="5127" width="13" style="2" customWidth="1"/>
    <col min="5128" max="5128" width="14.5546875" style="2" customWidth="1"/>
    <col min="5129" max="5129" width="14.44140625" style="2" bestFit="1" customWidth="1"/>
    <col min="5130" max="5130" width="15.44140625" style="2" customWidth="1"/>
    <col min="5131" max="5132" width="9.109375" style="2"/>
    <col min="5133" max="5133" width="14.5546875" style="2" customWidth="1"/>
    <col min="5134" max="5134" width="11.44140625" style="2" customWidth="1"/>
    <col min="5135" max="5136" width="10" style="2" customWidth="1"/>
    <col min="5137" max="5137" width="9.109375" style="2"/>
    <col min="5138" max="5138" width="8" style="2" customWidth="1"/>
    <col min="5139" max="5140" width="9.109375" style="2" customWidth="1"/>
    <col min="5141" max="5141" width="12.109375" style="2" customWidth="1"/>
    <col min="5142" max="5142" width="9.88671875" style="2" bestFit="1" customWidth="1"/>
    <col min="5143" max="5143" width="9.109375" style="2"/>
    <col min="5144" max="5144" width="9.88671875" style="2" bestFit="1" customWidth="1"/>
    <col min="5145" max="5376" width="9.109375" style="2"/>
    <col min="5377" max="5377" width="7.5546875" style="2" customWidth="1"/>
    <col min="5378" max="5378" width="31.6640625" style="2" customWidth="1"/>
    <col min="5379" max="5381" width="18.33203125" style="2" customWidth="1"/>
    <col min="5382" max="5382" width="9.109375" style="2"/>
    <col min="5383" max="5383" width="13" style="2" customWidth="1"/>
    <col min="5384" max="5384" width="14.5546875" style="2" customWidth="1"/>
    <col min="5385" max="5385" width="14.44140625" style="2" bestFit="1" customWidth="1"/>
    <col min="5386" max="5386" width="15.44140625" style="2" customWidth="1"/>
    <col min="5387" max="5388" width="9.109375" style="2"/>
    <col min="5389" max="5389" width="14.5546875" style="2" customWidth="1"/>
    <col min="5390" max="5390" width="11.44140625" style="2" customWidth="1"/>
    <col min="5391" max="5392" width="10" style="2" customWidth="1"/>
    <col min="5393" max="5393" width="9.109375" style="2"/>
    <col min="5394" max="5394" width="8" style="2" customWidth="1"/>
    <col min="5395" max="5396" width="9.109375" style="2" customWidth="1"/>
    <col min="5397" max="5397" width="12.109375" style="2" customWidth="1"/>
    <col min="5398" max="5398" width="9.88671875" style="2" bestFit="1" customWidth="1"/>
    <col min="5399" max="5399" width="9.109375" style="2"/>
    <col min="5400" max="5400" width="9.88671875" style="2" bestFit="1" customWidth="1"/>
    <col min="5401" max="5632" width="9.109375" style="2"/>
    <col min="5633" max="5633" width="7.5546875" style="2" customWidth="1"/>
    <col min="5634" max="5634" width="31.6640625" style="2" customWidth="1"/>
    <col min="5635" max="5637" width="18.33203125" style="2" customWidth="1"/>
    <col min="5638" max="5638" width="9.109375" style="2"/>
    <col min="5639" max="5639" width="13" style="2" customWidth="1"/>
    <col min="5640" max="5640" width="14.5546875" style="2" customWidth="1"/>
    <col min="5641" max="5641" width="14.44140625" style="2" bestFit="1" customWidth="1"/>
    <col min="5642" max="5642" width="15.44140625" style="2" customWidth="1"/>
    <col min="5643" max="5644" width="9.109375" style="2"/>
    <col min="5645" max="5645" width="14.5546875" style="2" customWidth="1"/>
    <col min="5646" max="5646" width="11.44140625" style="2" customWidth="1"/>
    <col min="5647" max="5648" width="10" style="2" customWidth="1"/>
    <col min="5649" max="5649" width="9.109375" style="2"/>
    <col min="5650" max="5650" width="8" style="2" customWidth="1"/>
    <col min="5651" max="5652" width="9.109375" style="2" customWidth="1"/>
    <col min="5653" max="5653" width="12.109375" style="2" customWidth="1"/>
    <col min="5654" max="5654" width="9.88671875" style="2" bestFit="1" customWidth="1"/>
    <col min="5655" max="5655" width="9.109375" style="2"/>
    <col min="5656" max="5656" width="9.88671875" style="2" bestFit="1" customWidth="1"/>
    <col min="5657" max="5888" width="9.109375" style="2"/>
    <col min="5889" max="5889" width="7.5546875" style="2" customWidth="1"/>
    <col min="5890" max="5890" width="31.6640625" style="2" customWidth="1"/>
    <col min="5891" max="5893" width="18.33203125" style="2" customWidth="1"/>
    <col min="5894" max="5894" width="9.109375" style="2"/>
    <col min="5895" max="5895" width="13" style="2" customWidth="1"/>
    <col min="5896" max="5896" width="14.5546875" style="2" customWidth="1"/>
    <col min="5897" max="5897" width="14.44140625" style="2" bestFit="1" customWidth="1"/>
    <col min="5898" max="5898" width="15.44140625" style="2" customWidth="1"/>
    <col min="5899" max="5900" width="9.109375" style="2"/>
    <col min="5901" max="5901" width="14.5546875" style="2" customWidth="1"/>
    <col min="5902" max="5902" width="11.44140625" style="2" customWidth="1"/>
    <col min="5903" max="5904" width="10" style="2" customWidth="1"/>
    <col min="5905" max="5905" width="9.109375" style="2"/>
    <col min="5906" max="5906" width="8" style="2" customWidth="1"/>
    <col min="5907" max="5908" width="9.109375" style="2" customWidth="1"/>
    <col min="5909" max="5909" width="12.109375" style="2" customWidth="1"/>
    <col min="5910" max="5910" width="9.88671875" style="2" bestFit="1" customWidth="1"/>
    <col min="5911" max="5911" width="9.109375" style="2"/>
    <col min="5912" max="5912" width="9.88671875" style="2" bestFit="1" customWidth="1"/>
    <col min="5913" max="6144" width="9.109375" style="2"/>
    <col min="6145" max="6145" width="7.5546875" style="2" customWidth="1"/>
    <col min="6146" max="6146" width="31.6640625" style="2" customWidth="1"/>
    <col min="6147" max="6149" width="18.33203125" style="2" customWidth="1"/>
    <col min="6150" max="6150" width="9.109375" style="2"/>
    <col min="6151" max="6151" width="13" style="2" customWidth="1"/>
    <col min="6152" max="6152" width="14.5546875" style="2" customWidth="1"/>
    <col min="6153" max="6153" width="14.44140625" style="2" bestFit="1" customWidth="1"/>
    <col min="6154" max="6154" width="15.44140625" style="2" customWidth="1"/>
    <col min="6155" max="6156" width="9.109375" style="2"/>
    <col min="6157" max="6157" width="14.5546875" style="2" customWidth="1"/>
    <col min="6158" max="6158" width="11.44140625" style="2" customWidth="1"/>
    <col min="6159" max="6160" width="10" style="2" customWidth="1"/>
    <col min="6161" max="6161" width="9.109375" style="2"/>
    <col min="6162" max="6162" width="8" style="2" customWidth="1"/>
    <col min="6163" max="6164" width="9.109375" style="2" customWidth="1"/>
    <col min="6165" max="6165" width="12.109375" style="2" customWidth="1"/>
    <col min="6166" max="6166" width="9.88671875" style="2" bestFit="1" customWidth="1"/>
    <col min="6167" max="6167" width="9.109375" style="2"/>
    <col min="6168" max="6168" width="9.88671875" style="2" bestFit="1" customWidth="1"/>
    <col min="6169" max="6400" width="9.109375" style="2"/>
    <col min="6401" max="6401" width="7.5546875" style="2" customWidth="1"/>
    <col min="6402" max="6402" width="31.6640625" style="2" customWidth="1"/>
    <col min="6403" max="6405" width="18.33203125" style="2" customWidth="1"/>
    <col min="6406" max="6406" width="9.109375" style="2"/>
    <col min="6407" max="6407" width="13" style="2" customWidth="1"/>
    <col min="6408" max="6408" width="14.5546875" style="2" customWidth="1"/>
    <col min="6409" max="6409" width="14.44140625" style="2" bestFit="1" customWidth="1"/>
    <col min="6410" max="6410" width="15.44140625" style="2" customWidth="1"/>
    <col min="6411" max="6412" width="9.109375" style="2"/>
    <col min="6413" max="6413" width="14.5546875" style="2" customWidth="1"/>
    <col min="6414" max="6414" width="11.44140625" style="2" customWidth="1"/>
    <col min="6415" max="6416" width="10" style="2" customWidth="1"/>
    <col min="6417" max="6417" width="9.109375" style="2"/>
    <col min="6418" max="6418" width="8" style="2" customWidth="1"/>
    <col min="6419" max="6420" width="9.109375" style="2" customWidth="1"/>
    <col min="6421" max="6421" width="12.109375" style="2" customWidth="1"/>
    <col min="6422" max="6422" width="9.88671875" style="2" bestFit="1" customWidth="1"/>
    <col min="6423" max="6423" width="9.109375" style="2"/>
    <col min="6424" max="6424" width="9.88671875" style="2" bestFit="1" customWidth="1"/>
    <col min="6425" max="6656" width="9.109375" style="2"/>
    <col min="6657" max="6657" width="7.5546875" style="2" customWidth="1"/>
    <col min="6658" max="6658" width="31.6640625" style="2" customWidth="1"/>
    <col min="6659" max="6661" width="18.33203125" style="2" customWidth="1"/>
    <col min="6662" max="6662" width="9.109375" style="2"/>
    <col min="6663" max="6663" width="13" style="2" customWidth="1"/>
    <col min="6664" max="6664" width="14.5546875" style="2" customWidth="1"/>
    <col min="6665" max="6665" width="14.44140625" style="2" bestFit="1" customWidth="1"/>
    <col min="6666" max="6666" width="15.44140625" style="2" customWidth="1"/>
    <col min="6667" max="6668" width="9.109375" style="2"/>
    <col min="6669" max="6669" width="14.5546875" style="2" customWidth="1"/>
    <col min="6670" max="6670" width="11.44140625" style="2" customWidth="1"/>
    <col min="6671" max="6672" width="10" style="2" customWidth="1"/>
    <col min="6673" max="6673" width="9.109375" style="2"/>
    <col min="6674" max="6674" width="8" style="2" customWidth="1"/>
    <col min="6675" max="6676" width="9.109375" style="2" customWidth="1"/>
    <col min="6677" max="6677" width="12.109375" style="2" customWidth="1"/>
    <col min="6678" max="6678" width="9.88671875" style="2" bestFit="1" customWidth="1"/>
    <col min="6679" max="6679" width="9.109375" style="2"/>
    <col min="6680" max="6680" width="9.88671875" style="2" bestFit="1" customWidth="1"/>
    <col min="6681" max="6912" width="9.109375" style="2"/>
    <col min="6913" max="6913" width="7.5546875" style="2" customWidth="1"/>
    <col min="6914" max="6914" width="31.6640625" style="2" customWidth="1"/>
    <col min="6915" max="6917" width="18.33203125" style="2" customWidth="1"/>
    <col min="6918" max="6918" width="9.109375" style="2"/>
    <col min="6919" max="6919" width="13" style="2" customWidth="1"/>
    <col min="6920" max="6920" width="14.5546875" style="2" customWidth="1"/>
    <col min="6921" max="6921" width="14.44140625" style="2" bestFit="1" customWidth="1"/>
    <col min="6922" max="6922" width="15.44140625" style="2" customWidth="1"/>
    <col min="6923" max="6924" width="9.109375" style="2"/>
    <col min="6925" max="6925" width="14.5546875" style="2" customWidth="1"/>
    <col min="6926" max="6926" width="11.44140625" style="2" customWidth="1"/>
    <col min="6927" max="6928" width="10" style="2" customWidth="1"/>
    <col min="6929" max="6929" width="9.109375" style="2"/>
    <col min="6930" max="6930" width="8" style="2" customWidth="1"/>
    <col min="6931" max="6932" width="9.109375" style="2" customWidth="1"/>
    <col min="6933" max="6933" width="12.109375" style="2" customWidth="1"/>
    <col min="6934" max="6934" width="9.88671875" style="2" bestFit="1" customWidth="1"/>
    <col min="6935" max="6935" width="9.109375" style="2"/>
    <col min="6936" max="6936" width="9.88671875" style="2" bestFit="1" customWidth="1"/>
    <col min="6937" max="7168" width="9.109375" style="2"/>
    <col min="7169" max="7169" width="7.5546875" style="2" customWidth="1"/>
    <col min="7170" max="7170" width="31.6640625" style="2" customWidth="1"/>
    <col min="7171" max="7173" width="18.33203125" style="2" customWidth="1"/>
    <col min="7174" max="7174" width="9.109375" style="2"/>
    <col min="7175" max="7175" width="13" style="2" customWidth="1"/>
    <col min="7176" max="7176" width="14.5546875" style="2" customWidth="1"/>
    <col min="7177" max="7177" width="14.44140625" style="2" bestFit="1" customWidth="1"/>
    <col min="7178" max="7178" width="15.44140625" style="2" customWidth="1"/>
    <col min="7179" max="7180" width="9.109375" style="2"/>
    <col min="7181" max="7181" width="14.5546875" style="2" customWidth="1"/>
    <col min="7182" max="7182" width="11.44140625" style="2" customWidth="1"/>
    <col min="7183" max="7184" width="10" style="2" customWidth="1"/>
    <col min="7185" max="7185" width="9.109375" style="2"/>
    <col min="7186" max="7186" width="8" style="2" customWidth="1"/>
    <col min="7187" max="7188" width="9.109375" style="2" customWidth="1"/>
    <col min="7189" max="7189" width="12.109375" style="2" customWidth="1"/>
    <col min="7190" max="7190" width="9.88671875" style="2" bestFit="1" customWidth="1"/>
    <col min="7191" max="7191" width="9.109375" style="2"/>
    <col min="7192" max="7192" width="9.88671875" style="2" bestFit="1" customWidth="1"/>
    <col min="7193" max="7424" width="9.109375" style="2"/>
    <col min="7425" max="7425" width="7.5546875" style="2" customWidth="1"/>
    <col min="7426" max="7426" width="31.6640625" style="2" customWidth="1"/>
    <col min="7427" max="7429" width="18.33203125" style="2" customWidth="1"/>
    <col min="7430" max="7430" width="9.109375" style="2"/>
    <col min="7431" max="7431" width="13" style="2" customWidth="1"/>
    <col min="7432" max="7432" width="14.5546875" style="2" customWidth="1"/>
    <col min="7433" max="7433" width="14.44140625" style="2" bestFit="1" customWidth="1"/>
    <col min="7434" max="7434" width="15.44140625" style="2" customWidth="1"/>
    <col min="7435" max="7436" width="9.109375" style="2"/>
    <col min="7437" max="7437" width="14.5546875" style="2" customWidth="1"/>
    <col min="7438" max="7438" width="11.44140625" style="2" customWidth="1"/>
    <col min="7439" max="7440" width="10" style="2" customWidth="1"/>
    <col min="7441" max="7441" width="9.109375" style="2"/>
    <col min="7442" max="7442" width="8" style="2" customWidth="1"/>
    <col min="7443" max="7444" width="9.109375" style="2" customWidth="1"/>
    <col min="7445" max="7445" width="12.109375" style="2" customWidth="1"/>
    <col min="7446" max="7446" width="9.88671875" style="2" bestFit="1" customWidth="1"/>
    <col min="7447" max="7447" width="9.109375" style="2"/>
    <col min="7448" max="7448" width="9.88671875" style="2" bestFit="1" customWidth="1"/>
    <col min="7449" max="7680" width="9.109375" style="2"/>
    <col min="7681" max="7681" width="7.5546875" style="2" customWidth="1"/>
    <col min="7682" max="7682" width="31.6640625" style="2" customWidth="1"/>
    <col min="7683" max="7685" width="18.33203125" style="2" customWidth="1"/>
    <col min="7686" max="7686" width="9.109375" style="2"/>
    <col min="7687" max="7687" width="13" style="2" customWidth="1"/>
    <col min="7688" max="7688" width="14.5546875" style="2" customWidth="1"/>
    <col min="7689" max="7689" width="14.44140625" style="2" bestFit="1" customWidth="1"/>
    <col min="7690" max="7690" width="15.44140625" style="2" customWidth="1"/>
    <col min="7691" max="7692" width="9.109375" style="2"/>
    <col min="7693" max="7693" width="14.5546875" style="2" customWidth="1"/>
    <col min="7694" max="7694" width="11.44140625" style="2" customWidth="1"/>
    <col min="7695" max="7696" width="10" style="2" customWidth="1"/>
    <col min="7697" max="7697" width="9.109375" style="2"/>
    <col min="7698" max="7698" width="8" style="2" customWidth="1"/>
    <col min="7699" max="7700" width="9.109375" style="2" customWidth="1"/>
    <col min="7701" max="7701" width="12.109375" style="2" customWidth="1"/>
    <col min="7702" max="7702" width="9.88671875" style="2" bestFit="1" customWidth="1"/>
    <col min="7703" max="7703" width="9.109375" style="2"/>
    <col min="7704" max="7704" width="9.88671875" style="2" bestFit="1" customWidth="1"/>
    <col min="7705" max="7936" width="9.109375" style="2"/>
    <col min="7937" max="7937" width="7.5546875" style="2" customWidth="1"/>
    <col min="7938" max="7938" width="31.6640625" style="2" customWidth="1"/>
    <col min="7939" max="7941" width="18.33203125" style="2" customWidth="1"/>
    <col min="7942" max="7942" width="9.109375" style="2"/>
    <col min="7943" max="7943" width="13" style="2" customWidth="1"/>
    <col min="7944" max="7944" width="14.5546875" style="2" customWidth="1"/>
    <col min="7945" max="7945" width="14.44140625" style="2" bestFit="1" customWidth="1"/>
    <col min="7946" max="7946" width="15.44140625" style="2" customWidth="1"/>
    <col min="7947" max="7948" width="9.109375" style="2"/>
    <col min="7949" max="7949" width="14.5546875" style="2" customWidth="1"/>
    <col min="7950" max="7950" width="11.44140625" style="2" customWidth="1"/>
    <col min="7951" max="7952" width="10" style="2" customWidth="1"/>
    <col min="7953" max="7953" width="9.109375" style="2"/>
    <col min="7954" max="7954" width="8" style="2" customWidth="1"/>
    <col min="7955" max="7956" width="9.109375" style="2" customWidth="1"/>
    <col min="7957" max="7957" width="12.109375" style="2" customWidth="1"/>
    <col min="7958" max="7958" width="9.88671875" style="2" bestFit="1" customWidth="1"/>
    <col min="7959" max="7959" width="9.109375" style="2"/>
    <col min="7960" max="7960" width="9.88671875" style="2" bestFit="1" customWidth="1"/>
    <col min="7961" max="8192" width="9.109375" style="2"/>
    <col min="8193" max="8193" width="7.5546875" style="2" customWidth="1"/>
    <col min="8194" max="8194" width="31.6640625" style="2" customWidth="1"/>
    <col min="8195" max="8197" width="18.33203125" style="2" customWidth="1"/>
    <col min="8198" max="8198" width="9.109375" style="2"/>
    <col min="8199" max="8199" width="13" style="2" customWidth="1"/>
    <col min="8200" max="8200" width="14.5546875" style="2" customWidth="1"/>
    <col min="8201" max="8201" width="14.44140625" style="2" bestFit="1" customWidth="1"/>
    <col min="8202" max="8202" width="15.44140625" style="2" customWidth="1"/>
    <col min="8203" max="8204" width="9.109375" style="2"/>
    <col min="8205" max="8205" width="14.5546875" style="2" customWidth="1"/>
    <col min="8206" max="8206" width="11.44140625" style="2" customWidth="1"/>
    <col min="8207" max="8208" width="10" style="2" customWidth="1"/>
    <col min="8209" max="8209" width="9.109375" style="2"/>
    <col min="8210" max="8210" width="8" style="2" customWidth="1"/>
    <col min="8211" max="8212" width="9.109375" style="2" customWidth="1"/>
    <col min="8213" max="8213" width="12.109375" style="2" customWidth="1"/>
    <col min="8214" max="8214" width="9.88671875" style="2" bestFit="1" customWidth="1"/>
    <col min="8215" max="8215" width="9.109375" style="2"/>
    <col min="8216" max="8216" width="9.88671875" style="2" bestFit="1" customWidth="1"/>
    <col min="8217" max="8448" width="9.109375" style="2"/>
    <col min="8449" max="8449" width="7.5546875" style="2" customWidth="1"/>
    <col min="8450" max="8450" width="31.6640625" style="2" customWidth="1"/>
    <col min="8451" max="8453" width="18.33203125" style="2" customWidth="1"/>
    <col min="8454" max="8454" width="9.109375" style="2"/>
    <col min="8455" max="8455" width="13" style="2" customWidth="1"/>
    <col min="8456" max="8456" width="14.5546875" style="2" customWidth="1"/>
    <col min="8457" max="8457" width="14.44140625" style="2" bestFit="1" customWidth="1"/>
    <col min="8458" max="8458" width="15.44140625" style="2" customWidth="1"/>
    <col min="8459" max="8460" width="9.109375" style="2"/>
    <col min="8461" max="8461" width="14.5546875" style="2" customWidth="1"/>
    <col min="8462" max="8462" width="11.44140625" style="2" customWidth="1"/>
    <col min="8463" max="8464" width="10" style="2" customWidth="1"/>
    <col min="8465" max="8465" width="9.109375" style="2"/>
    <col min="8466" max="8466" width="8" style="2" customWidth="1"/>
    <col min="8467" max="8468" width="9.109375" style="2" customWidth="1"/>
    <col min="8469" max="8469" width="12.109375" style="2" customWidth="1"/>
    <col min="8470" max="8470" width="9.88671875" style="2" bestFit="1" customWidth="1"/>
    <col min="8471" max="8471" width="9.109375" style="2"/>
    <col min="8472" max="8472" width="9.88671875" style="2" bestFit="1" customWidth="1"/>
    <col min="8473" max="8704" width="9.109375" style="2"/>
    <col min="8705" max="8705" width="7.5546875" style="2" customWidth="1"/>
    <col min="8706" max="8706" width="31.6640625" style="2" customWidth="1"/>
    <col min="8707" max="8709" width="18.33203125" style="2" customWidth="1"/>
    <col min="8710" max="8710" width="9.109375" style="2"/>
    <col min="8711" max="8711" width="13" style="2" customWidth="1"/>
    <col min="8712" max="8712" width="14.5546875" style="2" customWidth="1"/>
    <col min="8713" max="8713" width="14.44140625" style="2" bestFit="1" customWidth="1"/>
    <col min="8714" max="8714" width="15.44140625" style="2" customWidth="1"/>
    <col min="8715" max="8716" width="9.109375" style="2"/>
    <col min="8717" max="8717" width="14.5546875" style="2" customWidth="1"/>
    <col min="8718" max="8718" width="11.44140625" style="2" customWidth="1"/>
    <col min="8719" max="8720" width="10" style="2" customWidth="1"/>
    <col min="8721" max="8721" width="9.109375" style="2"/>
    <col min="8722" max="8722" width="8" style="2" customWidth="1"/>
    <col min="8723" max="8724" width="9.109375" style="2" customWidth="1"/>
    <col min="8725" max="8725" width="12.109375" style="2" customWidth="1"/>
    <col min="8726" max="8726" width="9.88671875" style="2" bestFit="1" customWidth="1"/>
    <col min="8727" max="8727" width="9.109375" style="2"/>
    <col min="8728" max="8728" width="9.88671875" style="2" bestFit="1" customWidth="1"/>
    <col min="8729" max="8960" width="9.109375" style="2"/>
    <col min="8961" max="8961" width="7.5546875" style="2" customWidth="1"/>
    <col min="8962" max="8962" width="31.6640625" style="2" customWidth="1"/>
    <col min="8963" max="8965" width="18.33203125" style="2" customWidth="1"/>
    <col min="8966" max="8966" width="9.109375" style="2"/>
    <col min="8967" max="8967" width="13" style="2" customWidth="1"/>
    <col min="8968" max="8968" width="14.5546875" style="2" customWidth="1"/>
    <col min="8969" max="8969" width="14.44140625" style="2" bestFit="1" customWidth="1"/>
    <col min="8970" max="8970" width="15.44140625" style="2" customWidth="1"/>
    <col min="8971" max="8972" width="9.109375" style="2"/>
    <col min="8973" max="8973" width="14.5546875" style="2" customWidth="1"/>
    <col min="8974" max="8974" width="11.44140625" style="2" customWidth="1"/>
    <col min="8975" max="8976" width="10" style="2" customWidth="1"/>
    <col min="8977" max="8977" width="9.109375" style="2"/>
    <col min="8978" max="8978" width="8" style="2" customWidth="1"/>
    <col min="8979" max="8980" width="9.109375" style="2" customWidth="1"/>
    <col min="8981" max="8981" width="12.109375" style="2" customWidth="1"/>
    <col min="8982" max="8982" width="9.88671875" style="2" bestFit="1" customWidth="1"/>
    <col min="8983" max="8983" width="9.109375" style="2"/>
    <col min="8984" max="8984" width="9.88671875" style="2" bestFit="1" customWidth="1"/>
    <col min="8985" max="9216" width="9.109375" style="2"/>
    <col min="9217" max="9217" width="7.5546875" style="2" customWidth="1"/>
    <col min="9218" max="9218" width="31.6640625" style="2" customWidth="1"/>
    <col min="9219" max="9221" width="18.33203125" style="2" customWidth="1"/>
    <col min="9222" max="9222" width="9.109375" style="2"/>
    <col min="9223" max="9223" width="13" style="2" customWidth="1"/>
    <col min="9224" max="9224" width="14.5546875" style="2" customWidth="1"/>
    <col min="9225" max="9225" width="14.44140625" style="2" bestFit="1" customWidth="1"/>
    <col min="9226" max="9226" width="15.44140625" style="2" customWidth="1"/>
    <col min="9227" max="9228" width="9.109375" style="2"/>
    <col min="9229" max="9229" width="14.5546875" style="2" customWidth="1"/>
    <col min="9230" max="9230" width="11.44140625" style="2" customWidth="1"/>
    <col min="9231" max="9232" width="10" style="2" customWidth="1"/>
    <col min="9233" max="9233" width="9.109375" style="2"/>
    <col min="9234" max="9234" width="8" style="2" customWidth="1"/>
    <col min="9235" max="9236" width="9.109375" style="2" customWidth="1"/>
    <col min="9237" max="9237" width="12.109375" style="2" customWidth="1"/>
    <col min="9238" max="9238" width="9.88671875" style="2" bestFit="1" customWidth="1"/>
    <col min="9239" max="9239" width="9.109375" style="2"/>
    <col min="9240" max="9240" width="9.88671875" style="2" bestFit="1" customWidth="1"/>
    <col min="9241" max="9472" width="9.109375" style="2"/>
    <col min="9473" max="9473" width="7.5546875" style="2" customWidth="1"/>
    <col min="9474" max="9474" width="31.6640625" style="2" customWidth="1"/>
    <col min="9475" max="9477" width="18.33203125" style="2" customWidth="1"/>
    <col min="9478" max="9478" width="9.109375" style="2"/>
    <col min="9479" max="9479" width="13" style="2" customWidth="1"/>
    <col min="9480" max="9480" width="14.5546875" style="2" customWidth="1"/>
    <col min="9481" max="9481" width="14.44140625" style="2" bestFit="1" customWidth="1"/>
    <col min="9482" max="9482" width="15.44140625" style="2" customWidth="1"/>
    <col min="9483" max="9484" width="9.109375" style="2"/>
    <col min="9485" max="9485" width="14.5546875" style="2" customWidth="1"/>
    <col min="9486" max="9486" width="11.44140625" style="2" customWidth="1"/>
    <col min="9487" max="9488" width="10" style="2" customWidth="1"/>
    <col min="9489" max="9489" width="9.109375" style="2"/>
    <col min="9490" max="9490" width="8" style="2" customWidth="1"/>
    <col min="9491" max="9492" width="9.109375" style="2" customWidth="1"/>
    <col min="9493" max="9493" width="12.109375" style="2" customWidth="1"/>
    <col min="9494" max="9494" width="9.88671875" style="2" bestFit="1" customWidth="1"/>
    <col min="9495" max="9495" width="9.109375" style="2"/>
    <col min="9496" max="9496" width="9.88671875" style="2" bestFit="1" customWidth="1"/>
    <col min="9497" max="9728" width="9.109375" style="2"/>
    <col min="9729" max="9729" width="7.5546875" style="2" customWidth="1"/>
    <col min="9730" max="9730" width="31.6640625" style="2" customWidth="1"/>
    <col min="9731" max="9733" width="18.33203125" style="2" customWidth="1"/>
    <col min="9734" max="9734" width="9.109375" style="2"/>
    <col min="9735" max="9735" width="13" style="2" customWidth="1"/>
    <col min="9736" max="9736" width="14.5546875" style="2" customWidth="1"/>
    <col min="9737" max="9737" width="14.44140625" style="2" bestFit="1" customWidth="1"/>
    <col min="9738" max="9738" width="15.44140625" style="2" customWidth="1"/>
    <col min="9739" max="9740" width="9.109375" style="2"/>
    <col min="9741" max="9741" width="14.5546875" style="2" customWidth="1"/>
    <col min="9742" max="9742" width="11.44140625" style="2" customWidth="1"/>
    <col min="9743" max="9744" width="10" style="2" customWidth="1"/>
    <col min="9745" max="9745" width="9.109375" style="2"/>
    <col min="9746" max="9746" width="8" style="2" customWidth="1"/>
    <col min="9747" max="9748" width="9.109375" style="2" customWidth="1"/>
    <col min="9749" max="9749" width="12.109375" style="2" customWidth="1"/>
    <col min="9750" max="9750" width="9.88671875" style="2" bestFit="1" customWidth="1"/>
    <col min="9751" max="9751" width="9.109375" style="2"/>
    <col min="9752" max="9752" width="9.88671875" style="2" bestFit="1" customWidth="1"/>
    <col min="9753" max="9984" width="9.109375" style="2"/>
    <col min="9985" max="9985" width="7.5546875" style="2" customWidth="1"/>
    <col min="9986" max="9986" width="31.6640625" style="2" customWidth="1"/>
    <col min="9987" max="9989" width="18.33203125" style="2" customWidth="1"/>
    <col min="9990" max="9990" width="9.109375" style="2"/>
    <col min="9991" max="9991" width="13" style="2" customWidth="1"/>
    <col min="9992" max="9992" width="14.5546875" style="2" customWidth="1"/>
    <col min="9993" max="9993" width="14.44140625" style="2" bestFit="1" customWidth="1"/>
    <col min="9994" max="9994" width="15.44140625" style="2" customWidth="1"/>
    <col min="9995" max="9996" width="9.109375" style="2"/>
    <col min="9997" max="9997" width="14.5546875" style="2" customWidth="1"/>
    <col min="9998" max="9998" width="11.44140625" style="2" customWidth="1"/>
    <col min="9999" max="10000" width="10" style="2" customWidth="1"/>
    <col min="10001" max="10001" width="9.109375" style="2"/>
    <col min="10002" max="10002" width="8" style="2" customWidth="1"/>
    <col min="10003" max="10004" width="9.109375" style="2" customWidth="1"/>
    <col min="10005" max="10005" width="12.109375" style="2" customWidth="1"/>
    <col min="10006" max="10006" width="9.88671875" style="2" bestFit="1" customWidth="1"/>
    <col min="10007" max="10007" width="9.109375" style="2"/>
    <col min="10008" max="10008" width="9.88671875" style="2" bestFit="1" customWidth="1"/>
    <col min="10009" max="10240" width="9.109375" style="2"/>
    <col min="10241" max="10241" width="7.5546875" style="2" customWidth="1"/>
    <col min="10242" max="10242" width="31.6640625" style="2" customWidth="1"/>
    <col min="10243" max="10245" width="18.33203125" style="2" customWidth="1"/>
    <col min="10246" max="10246" width="9.109375" style="2"/>
    <col min="10247" max="10247" width="13" style="2" customWidth="1"/>
    <col min="10248" max="10248" width="14.5546875" style="2" customWidth="1"/>
    <col min="10249" max="10249" width="14.44140625" style="2" bestFit="1" customWidth="1"/>
    <col min="10250" max="10250" width="15.44140625" style="2" customWidth="1"/>
    <col min="10251" max="10252" width="9.109375" style="2"/>
    <col min="10253" max="10253" width="14.5546875" style="2" customWidth="1"/>
    <col min="10254" max="10254" width="11.44140625" style="2" customWidth="1"/>
    <col min="10255" max="10256" width="10" style="2" customWidth="1"/>
    <col min="10257" max="10257" width="9.109375" style="2"/>
    <col min="10258" max="10258" width="8" style="2" customWidth="1"/>
    <col min="10259" max="10260" width="9.109375" style="2" customWidth="1"/>
    <col min="10261" max="10261" width="12.109375" style="2" customWidth="1"/>
    <col min="10262" max="10262" width="9.88671875" style="2" bestFit="1" customWidth="1"/>
    <col min="10263" max="10263" width="9.109375" style="2"/>
    <col min="10264" max="10264" width="9.88671875" style="2" bestFit="1" customWidth="1"/>
    <col min="10265" max="10496" width="9.109375" style="2"/>
    <col min="10497" max="10497" width="7.5546875" style="2" customWidth="1"/>
    <col min="10498" max="10498" width="31.6640625" style="2" customWidth="1"/>
    <col min="10499" max="10501" width="18.33203125" style="2" customWidth="1"/>
    <col min="10502" max="10502" width="9.109375" style="2"/>
    <col min="10503" max="10503" width="13" style="2" customWidth="1"/>
    <col min="10504" max="10504" width="14.5546875" style="2" customWidth="1"/>
    <col min="10505" max="10505" width="14.44140625" style="2" bestFit="1" customWidth="1"/>
    <col min="10506" max="10506" width="15.44140625" style="2" customWidth="1"/>
    <col min="10507" max="10508" width="9.109375" style="2"/>
    <col min="10509" max="10509" width="14.5546875" style="2" customWidth="1"/>
    <col min="10510" max="10510" width="11.44140625" style="2" customWidth="1"/>
    <col min="10511" max="10512" width="10" style="2" customWidth="1"/>
    <col min="10513" max="10513" width="9.109375" style="2"/>
    <col min="10514" max="10514" width="8" style="2" customWidth="1"/>
    <col min="10515" max="10516" width="9.109375" style="2" customWidth="1"/>
    <col min="10517" max="10517" width="12.109375" style="2" customWidth="1"/>
    <col min="10518" max="10518" width="9.88671875" style="2" bestFit="1" customWidth="1"/>
    <col min="10519" max="10519" width="9.109375" style="2"/>
    <col min="10520" max="10520" width="9.88671875" style="2" bestFit="1" customWidth="1"/>
    <col min="10521" max="10752" width="9.109375" style="2"/>
    <col min="10753" max="10753" width="7.5546875" style="2" customWidth="1"/>
    <col min="10754" max="10754" width="31.6640625" style="2" customWidth="1"/>
    <col min="10755" max="10757" width="18.33203125" style="2" customWidth="1"/>
    <col min="10758" max="10758" width="9.109375" style="2"/>
    <col min="10759" max="10759" width="13" style="2" customWidth="1"/>
    <col min="10760" max="10760" width="14.5546875" style="2" customWidth="1"/>
    <col min="10761" max="10761" width="14.44140625" style="2" bestFit="1" customWidth="1"/>
    <col min="10762" max="10762" width="15.44140625" style="2" customWidth="1"/>
    <col min="10763" max="10764" width="9.109375" style="2"/>
    <col min="10765" max="10765" width="14.5546875" style="2" customWidth="1"/>
    <col min="10766" max="10766" width="11.44140625" style="2" customWidth="1"/>
    <col min="10767" max="10768" width="10" style="2" customWidth="1"/>
    <col min="10769" max="10769" width="9.109375" style="2"/>
    <col min="10770" max="10770" width="8" style="2" customWidth="1"/>
    <col min="10771" max="10772" width="9.109375" style="2" customWidth="1"/>
    <col min="10773" max="10773" width="12.109375" style="2" customWidth="1"/>
    <col min="10774" max="10774" width="9.88671875" style="2" bestFit="1" customWidth="1"/>
    <col min="10775" max="10775" width="9.109375" style="2"/>
    <col min="10776" max="10776" width="9.88671875" style="2" bestFit="1" customWidth="1"/>
    <col min="10777" max="11008" width="9.109375" style="2"/>
    <col min="11009" max="11009" width="7.5546875" style="2" customWidth="1"/>
    <col min="11010" max="11010" width="31.6640625" style="2" customWidth="1"/>
    <col min="11011" max="11013" width="18.33203125" style="2" customWidth="1"/>
    <col min="11014" max="11014" width="9.109375" style="2"/>
    <col min="11015" max="11015" width="13" style="2" customWidth="1"/>
    <col min="11016" max="11016" width="14.5546875" style="2" customWidth="1"/>
    <col min="11017" max="11017" width="14.44140625" style="2" bestFit="1" customWidth="1"/>
    <col min="11018" max="11018" width="15.44140625" style="2" customWidth="1"/>
    <col min="11019" max="11020" width="9.109375" style="2"/>
    <col min="11021" max="11021" width="14.5546875" style="2" customWidth="1"/>
    <col min="11022" max="11022" width="11.44140625" style="2" customWidth="1"/>
    <col min="11023" max="11024" width="10" style="2" customWidth="1"/>
    <col min="11025" max="11025" width="9.109375" style="2"/>
    <col min="11026" max="11026" width="8" style="2" customWidth="1"/>
    <col min="11027" max="11028" width="9.109375" style="2" customWidth="1"/>
    <col min="11029" max="11029" width="12.109375" style="2" customWidth="1"/>
    <col min="11030" max="11030" width="9.88671875" style="2" bestFit="1" customWidth="1"/>
    <col min="11031" max="11031" width="9.109375" style="2"/>
    <col min="11032" max="11032" width="9.88671875" style="2" bestFit="1" customWidth="1"/>
    <col min="11033" max="11264" width="9.109375" style="2"/>
    <col min="11265" max="11265" width="7.5546875" style="2" customWidth="1"/>
    <col min="11266" max="11266" width="31.6640625" style="2" customWidth="1"/>
    <col min="11267" max="11269" width="18.33203125" style="2" customWidth="1"/>
    <col min="11270" max="11270" width="9.109375" style="2"/>
    <col min="11271" max="11271" width="13" style="2" customWidth="1"/>
    <col min="11272" max="11272" width="14.5546875" style="2" customWidth="1"/>
    <col min="11273" max="11273" width="14.44140625" style="2" bestFit="1" customWidth="1"/>
    <col min="11274" max="11274" width="15.44140625" style="2" customWidth="1"/>
    <col min="11275" max="11276" width="9.109375" style="2"/>
    <col min="11277" max="11277" width="14.5546875" style="2" customWidth="1"/>
    <col min="11278" max="11278" width="11.44140625" style="2" customWidth="1"/>
    <col min="11279" max="11280" width="10" style="2" customWidth="1"/>
    <col min="11281" max="11281" width="9.109375" style="2"/>
    <col min="11282" max="11282" width="8" style="2" customWidth="1"/>
    <col min="11283" max="11284" width="9.109375" style="2" customWidth="1"/>
    <col min="11285" max="11285" width="12.109375" style="2" customWidth="1"/>
    <col min="11286" max="11286" width="9.88671875" style="2" bestFit="1" customWidth="1"/>
    <col min="11287" max="11287" width="9.109375" style="2"/>
    <col min="11288" max="11288" width="9.88671875" style="2" bestFit="1" customWidth="1"/>
    <col min="11289" max="11520" width="9.109375" style="2"/>
    <col min="11521" max="11521" width="7.5546875" style="2" customWidth="1"/>
    <col min="11522" max="11522" width="31.6640625" style="2" customWidth="1"/>
    <col min="11523" max="11525" width="18.33203125" style="2" customWidth="1"/>
    <col min="11526" max="11526" width="9.109375" style="2"/>
    <col min="11527" max="11527" width="13" style="2" customWidth="1"/>
    <col min="11528" max="11528" width="14.5546875" style="2" customWidth="1"/>
    <col min="11529" max="11529" width="14.44140625" style="2" bestFit="1" customWidth="1"/>
    <col min="11530" max="11530" width="15.44140625" style="2" customWidth="1"/>
    <col min="11531" max="11532" width="9.109375" style="2"/>
    <col min="11533" max="11533" width="14.5546875" style="2" customWidth="1"/>
    <col min="11534" max="11534" width="11.44140625" style="2" customWidth="1"/>
    <col min="11535" max="11536" width="10" style="2" customWidth="1"/>
    <col min="11537" max="11537" width="9.109375" style="2"/>
    <col min="11538" max="11538" width="8" style="2" customWidth="1"/>
    <col min="11539" max="11540" width="9.109375" style="2" customWidth="1"/>
    <col min="11541" max="11541" width="12.109375" style="2" customWidth="1"/>
    <col min="11542" max="11542" width="9.88671875" style="2" bestFit="1" customWidth="1"/>
    <col min="11543" max="11543" width="9.109375" style="2"/>
    <col min="11544" max="11544" width="9.88671875" style="2" bestFit="1" customWidth="1"/>
    <col min="11545" max="11776" width="9.109375" style="2"/>
    <col min="11777" max="11777" width="7.5546875" style="2" customWidth="1"/>
    <col min="11778" max="11778" width="31.6640625" style="2" customWidth="1"/>
    <col min="11779" max="11781" width="18.33203125" style="2" customWidth="1"/>
    <col min="11782" max="11782" width="9.109375" style="2"/>
    <col min="11783" max="11783" width="13" style="2" customWidth="1"/>
    <col min="11784" max="11784" width="14.5546875" style="2" customWidth="1"/>
    <col min="11785" max="11785" width="14.44140625" style="2" bestFit="1" customWidth="1"/>
    <col min="11786" max="11786" width="15.44140625" style="2" customWidth="1"/>
    <col min="11787" max="11788" width="9.109375" style="2"/>
    <col min="11789" max="11789" width="14.5546875" style="2" customWidth="1"/>
    <col min="11790" max="11790" width="11.44140625" style="2" customWidth="1"/>
    <col min="11791" max="11792" width="10" style="2" customWidth="1"/>
    <col min="11793" max="11793" width="9.109375" style="2"/>
    <col min="11794" max="11794" width="8" style="2" customWidth="1"/>
    <col min="11795" max="11796" width="9.109375" style="2" customWidth="1"/>
    <col min="11797" max="11797" width="12.109375" style="2" customWidth="1"/>
    <col min="11798" max="11798" width="9.88671875" style="2" bestFit="1" customWidth="1"/>
    <col min="11799" max="11799" width="9.109375" style="2"/>
    <col min="11800" max="11800" width="9.88671875" style="2" bestFit="1" customWidth="1"/>
    <col min="11801" max="12032" width="9.109375" style="2"/>
    <col min="12033" max="12033" width="7.5546875" style="2" customWidth="1"/>
    <col min="12034" max="12034" width="31.6640625" style="2" customWidth="1"/>
    <col min="12035" max="12037" width="18.33203125" style="2" customWidth="1"/>
    <col min="12038" max="12038" width="9.109375" style="2"/>
    <col min="12039" max="12039" width="13" style="2" customWidth="1"/>
    <col min="12040" max="12040" width="14.5546875" style="2" customWidth="1"/>
    <col min="12041" max="12041" width="14.44140625" style="2" bestFit="1" customWidth="1"/>
    <col min="12042" max="12042" width="15.44140625" style="2" customWidth="1"/>
    <col min="12043" max="12044" width="9.109375" style="2"/>
    <col min="12045" max="12045" width="14.5546875" style="2" customWidth="1"/>
    <col min="12046" max="12046" width="11.44140625" style="2" customWidth="1"/>
    <col min="12047" max="12048" width="10" style="2" customWidth="1"/>
    <col min="12049" max="12049" width="9.109375" style="2"/>
    <col min="12050" max="12050" width="8" style="2" customWidth="1"/>
    <col min="12051" max="12052" width="9.109375" style="2" customWidth="1"/>
    <col min="12053" max="12053" width="12.109375" style="2" customWidth="1"/>
    <col min="12054" max="12054" width="9.88671875" style="2" bestFit="1" customWidth="1"/>
    <col min="12055" max="12055" width="9.109375" style="2"/>
    <col min="12056" max="12056" width="9.88671875" style="2" bestFit="1" customWidth="1"/>
    <col min="12057" max="12288" width="9.109375" style="2"/>
    <col min="12289" max="12289" width="7.5546875" style="2" customWidth="1"/>
    <col min="12290" max="12290" width="31.6640625" style="2" customWidth="1"/>
    <col min="12291" max="12293" width="18.33203125" style="2" customWidth="1"/>
    <col min="12294" max="12294" width="9.109375" style="2"/>
    <col min="12295" max="12295" width="13" style="2" customWidth="1"/>
    <col min="12296" max="12296" width="14.5546875" style="2" customWidth="1"/>
    <col min="12297" max="12297" width="14.44140625" style="2" bestFit="1" customWidth="1"/>
    <col min="12298" max="12298" width="15.44140625" style="2" customWidth="1"/>
    <col min="12299" max="12300" width="9.109375" style="2"/>
    <col min="12301" max="12301" width="14.5546875" style="2" customWidth="1"/>
    <col min="12302" max="12302" width="11.44140625" style="2" customWidth="1"/>
    <col min="12303" max="12304" width="10" style="2" customWidth="1"/>
    <col min="12305" max="12305" width="9.109375" style="2"/>
    <col min="12306" max="12306" width="8" style="2" customWidth="1"/>
    <col min="12307" max="12308" width="9.109375" style="2" customWidth="1"/>
    <col min="12309" max="12309" width="12.109375" style="2" customWidth="1"/>
    <col min="12310" max="12310" width="9.88671875" style="2" bestFit="1" customWidth="1"/>
    <col min="12311" max="12311" width="9.109375" style="2"/>
    <col min="12312" max="12312" width="9.88671875" style="2" bestFit="1" customWidth="1"/>
    <col min="12313" max="12544" width="9.109375" style="2"/>
    <col min="12545" max="12545" width="7.5546875" style="2" customWidth="1"/>
    <col min="12546" max="12546" width="31.6640625" style="2" customWidth="1"/>
    <col min="12547" max="12549" width="18.33203125" style="2" customWidth="1"/>
    <col min="12550" max="12550" width="9.109375" style="2"/>
    <col min="12551" max="12551" width="13" style="2" customWidth="1"/>
    <col min="12552" max="12552" width="14.5546875" style="2" customWidth="1"/>
    <col min="12553" max="12553" width="14.44140625" style="2" bestFit="1" customWidth="1"/>
    <col min="12554" max="12554" width="15.44140625" style="2" customWidth="1"/>
    <col min="12555" max="12556" width="9.109375" style="2"/>
    <col min="12557" max="12557" width="14.5546875" style="2" customWidth="1"/>
    <col min="12558" max="12558" width="11.44140625" style="2" customWidth="1"/>
    <col min="12559" max="12560" width="10" style="2" customWidth="1"/>
    <col min="12561" max="12561" width="9.109375" style="2"/>
    <col min="12562" max="12562" width="8" style="2" customWidth="1"/>
    <col min="12563" max="12564" width="9.109375" style="2" customWidth="1"/>
    <col min="12565" max="12565" width="12.109375" style="2" customWidth="1"/>
    <col min="12566" max="12566" width="9.88671875" style="2" bestFit="1" customWidth="1"/>
    <col min="12567" max="12567" width="9.109375" style="2"/>
    <col min="12568" max="12568" width="9.88671875" style="2" bestFit="1" customWidth="1"/>
    <col min="12569" max="12800" width="9.109375" style="2"/>
    <col min="12801" max="12801" width="7.5546875" style="2" customWidth="1"/>
    <col min="12802" max="12802" width="31.6640625" style="2" customWidth="1"/>
    <col min="12803" max="12805" width="18.33203125" style="2" customWidth="1"/>
    <col min="12806" max="12806" width="9.109375" style="2"/>
    <col min="12807" max="12807" width="13" style="2" customWidth="1"/>
    <col min="12808" max="12808" width="14.5546875" style="2" customWidth="1"/>
    <col min="12809" max="12809" width="14.44140625" style="2" bestFit="1" customWidth="1"/>
    <col min="12810" max="12810" width="15.44140625" style="2" customWidth="1"/>
    <col min="12811" max="12812" width="9.109375" style="2"/>
    <col min="12813" max="12813" width="14.5546875" style="2" customWidth="1"/>
    <col min="12814" max="12814" width="11.44140625" style="2" customWidth="1"/>
    <col min="12815" max="12816" width="10" style="2" customWidth="1"/>
    <col min="12817" max="12817" width="9.109375" style="2"/>
    <col min="12818" max="12818" width="8" style="2" customWidth="1"/>
    <col min="12819" max="12820" width="9.109375" style="2" customWidth="1"/>
    <col min="12821" max="12821" width="12.109375" style="2" customWidth="1"/>
    <col min="12822" max="12822" width="9.88671875" style="2" bestFit="1" customWidth="1"/>
    <col min="12823" max="12823" width="9.109375" style="2"/>
    <col min="12824" max="12824" width="9.88671875" style="2" bestFit="1" customWidth="1"/>
    <col min="12825" max="13056" width="9.109375" style="2"/>
    <col min="13057" max="13057" width="7.5546875" style="2" customWidth="1"/>
    <col min="13058" max="13058" width="31.6640625" style="2" customWidth="1"/>
    <col min="13059" max="13061" width="18.33203125" style="2" customWidth="1"/>
    <col min="13062" max="13062" width="9.109375" style="2"/>
    <col min="13063" max="13063" width="13" style="2" customWidth="1"/>
    <col min="13064" max="13064" width="14.5546875" style="2" customWidth="1"/>
    <col min="13065" max="13065" width="14.44140625" style="2" bestFit="1" customWidth="1"/>
    <col min="13066" max="13066" width="15.44140625" style="2" customWidth="1"/>
    <col min="13067" max="13068" width="9.109375" style="2"/>
    <col min="13069" max="13069" width="14.5546875" style="2" customWidth="1"/>
    <col min="13070" max="13070" width="11.44140625" style="2" customWidth="1"/>
    <col min="13071" max="13072" width="10" style="2" customWidth="1"/>
    <col min="13073" max="13073" width="9.109375" style="2"/>
    <col min="13074" max="13074" width="8" style="2" customWidth="1"/>
    <col min="13075" max="13076" width="9.109375" style="2" customWidth="1"/>
    <col min="13077" max="13077" width="12.109375" style="2" customWidth="1"/>
    <col min="13078" max="13078" width="9.88671875" style="2" bestFit="1" customWidth="1"/>
    <col min="13079" max="13079" width="9.109375" style="2"/>
    <col min="13080" max="13080" width="9.88671875" style="2" bestFit="1" customWidth="1"/>
    <col min="13081" max="13312" width="9.109375" style="2"/>
    <col min="13313" max="13313" width="7.5546875" style="2" customWidth="1"/>
    <col min="13314" max="13314" width="31.6640625" style="2" customWidth="1"/>
    <col min="13315" max="13317" width="18.33203125" style="2" customWidth="1"/>
    <col min="13318" max="13318" width="9.109375" style="2"/>
    <col min="13319" max="13319" width="13" style="2" customWidth="1"/>
    <col min="13320" max="13320" width="14.5546875" style="2" customWidth="1"/>
    <col min="13321" max="13321" width="14.44140625" style="2" bestFit="1" customWidth="1"/>
    <col min="13322" max="13322" width="15.44140625" style="2" customWidth="1"/>
    <col min="13323" max="13324" width="9.109375" style="2"/>
    <col min="13325" max="13325" width="14.5546875" style="2" customWidth="1"/>
    <col min="13326" max="13326" width="11.44140625" style="2" customWidth="1"/>
    <col min="13327" max="13328" width="10" style="2" customWidth="1"/>
    <col min="13329" max="13329" width="9.109375" style="2"/>
    <col min="13330" max="13330" width="8" style="2" customWidth="1"/>
    <col min="13331" max="13332" width="9.109375" style="2" customWidth="1"/>
    <col min="13333" max="13333" width="12.109375" style="2" customWidth="1"/>
    <col min="13334" max="13334" width="9.88671875" style="2" bestFit="1" customWidth="1"/>
    <col min="13335" max="13335" width="9.109375" style="2"/>
    <col min="13336" max="13336" width="9.88671875" style="2" bestFit="1" customWidth="1"/>
    <col min="13337" max="13568" width="9.109375" style="2"/>
    <col min="13569" max="13569" width="7.5546875" style="2" customWidth="1"/>
    <col min="13570" max="13570" width="31.6640625" style="2" customWidth="1"/>
    <col min="13571" max="13573" width="18.33203125" style="2" customWidth="1"/>
    <col min="13574" max="13574" width="9.109375" style="2"/>
    <col min="13575" max="13575" width="13" style="2" customWidth="1"/>
    <col min="13576" max="13576" width="14.5546875" style="2" customWidth="1"/>
    <col min="13577" max="13577" width="14.44140625" style="2" bestFit="1" customWidth="1"/>
    <col min="13578" max="13578" width="15.44140625" style="2" customWidth="1"/>
    <col min="13579" max="13580" width="9.109375" style="2"/>
    <col min="13581" max="13581" width="14.5546875" style="2" customWidth="1"/>
    <col min="13582" max="13582" width="11.44140625" style="2" customWidth="1"/>
    <col min="13583" max="13584" width="10" style="2" customWidth="1"/>
    <col min="13585" max="13585" width="9.109375" style="2"/>
    <col min="13586" max="13586" width="8" style="2" customWidth="1"/>
    <col min="13587" max="13588" width="9.109375" style="2" customWidth="1"/>
    <col min="13589" max="13589" width="12.109375" style="2" customWidth="1"/>
    <col min="13590" max="13590" width="9.88671875" style="2" bestFit="1" customWidth="1"/>
    <col min="13591" max="13591" width="9.109375" style="2"/>
    <col min="13592" max="13592" width="9.88671875" style="2" bestFit="1" customWidth="1"/>
    <col min="13593" max="13824" width="9.109375" style="2"/>
    <col min="13825" max="13825" width="7.5546875" style="2" customWidth="1"/>
    <col min="13826" max="13826" width="31.6640625" style="2" customWidth="1"/>
    <col min="13827" max="13829" width="18.33203125" style="2" customWidth="1"/>
    <col min="13830" max="13830" width="9.109375" style="2"/>
    <col min="13831" max="13831" width="13" style="2" customWidth="1"/>
    <col min="13832" max="13832" width="14.5546875" style="2" customWidth="1"/>
    <col min="13833" max="13833" width="14.44140625" style="2" bestFit="1" customWidth="1"/>
    <col min="13834" max="13834" width="15.44140625" style="2" customWidth="1"/>
    <col min="13835" max="13836" width="9.109375" style="2"/>
    <col min="13837" max="13837" width="14.5546875" style="2" customWidth="1"/>
    <col min="13838" max="13838" width="11.44140625" style="2" customWidth="1"/>
    <col min="13839" max="13840" width="10" style="2" customWidth="1"/>
    <col min="13841" max="13841" width="9.109375" style="2"/>
    <col min="13842" max="13842" width="8" style="2" customWidth="1"/>
    <col min="13843" max="13844" width="9.109375" style="2" customWidth="1"/>
    <col min="13845" max="13845" width="12.109375" style="2" customWidth="1"/>
    <col min="13846" max="13846" width="9.88671875" style="2" bestFit="1" customWidth="1"/>
    <col min="13847" max="13847" width="9.109375" style="2"/>
    <col min="13848" max="13848" width="9.88671875" style="2" bestFit="1" customWidth="1"/>
    <col min="13849" max="14080" width="9.109375" style="2"/>
    <col min="14081" max="14081" width="7.5546875" style="2" customWidth="1"/>
    <col min="14082" max="14082" width="31.6640625" style="2" customWidth="1"/>
    <col min="14083" max="14085" width="18.33203125" style="2" customWidth="1"/>
    <col min="14086" max="14086" width="9.109375" style="2"/>
    <col min="14087" max="14087" width="13" style="2" customWidth="1"/>
    <col min="14088" max="14088" width="14.5546875" style="2" customWidth="1"/>
    <col min="14089" max="14089" width="14.44140625" style="2" bestFit="1" customWidth="1"/>
    <col min="14090" max="14090" width="15.44140625" style="2" customWidth="1"/>
    <col min="14091" max="14092" width="9.109375" style="2"/>
    <col min="14093" max="14093" width="14.5546875" style="2" customWidth="1"/>
    <col min="14094" max="14094" width="11.44140625" style="2" customWidth="1"/>
    <col min="14095" max="14096" width="10" style="2" customWidth="1"/>
    <col min="14097" max="14097" width="9.109375" style="2"/>
    <col min="14098" max="14098" width="8" style="2" customWidth="1"/>
    <col min="14099" max="14100" width="9.109375" style="2" customWidth="1"/>
    <col min="14101" max="14101" width="12.109375" style="2" customWidth="1"/>
    <col min="14102" max="14102" width="9.88671875" style="2" bestFit="1" customWidth="1"/>
    <col min="14103" max="14103" width="9.109375" style="2"/>
    <col min="14104" max="14104" width="9.88671875" style="2" bestFit="1" customWidth="1"/>
    <col min="14105" max="14336" width="9.109375" style="2"/>
    <col min="14337" max="14337" width="7.5546875" style="2" customWidth="1"/>
    <col min="14338" max="14338" width="31.6640625" style="2" customWidth="1"/>
    <col min="14339" max="14341" width="18.33203125" style="2" customWidth="1"/>
    <col min="14342" max="14342" width="9.109375" style="2"/>
    <col min="14343" max="14343" width="13" style="2" customWidth="1"/>
    <col min="14344" max="14344" width="14.5546875" style="2" customWidth="1"/>
    <col min="14345" max="14345" width="14.44140625" style="2" bestFit="1" customWidth="1"/>
    <col min="14346" max="14346" width="15.44140625" style="2" customWidth="1"/>
    <col min="14347" max="14348" width="9.109375" style="2"/>
    <col min="14349" max="14349" width="14.5546875" style="2" customWidth="1"/>
    <col min="14350" max="14350" width="11.44140625" style="2" customWidth="1"/>
    <col min="14351" max="14352" width="10" style="2" customWidth="1"/>
    <col min="14353" max="14353" width="9.109375" style="2"/>
    <col min="14354" max="14354" width="8" style="2" customWidth="1"/>
    <col min="14355" max="14356" width="9.109375" style="2" customWidth="1"/>
    <col min="14357" max="14357" width="12.109375" style="2" customWidth="1"/>
    <col min="14358" max="14358" width="9.88671875" style="2" bestFit="1" customWidth="1"/>
    <col min="14359" max="14359" width="9.109375" style="2"/>
    <col min="14360" max="14360" width="9.88671875" style="2" bestFit="1" customWidth="1"/>
    <col min="14361" max="14592" width="9.109375" style="2"/>
    <col min="14593" max="14593" width="7.5546875" style="2" customWidth="1"/>
    <col min="14594" max="14594" width="31.6640625" style="2" customWidth="1"/>
    <col min="14595" max="14597" width="18.33203125" style="2" customWidth="1"/>
    <col min="14598" max="14598" width="9.109375" style="2"/>
    <col min="14599" max="14599" width="13" style="2" customWidth="1"/>
    <col min="14600" max="14600" width="14.5546875" style="2" customWidth="1"/>
    <col min="14601" max="14601" width="14.44140625" style="2" bestFit="1" customWidth="1"/>
    <col min="14602" max="14602" width="15.44140625" style="2" customWidth="1"/>
    <col min="14603" max="14604" width="9.109375" style="2"/>
    <col min="14605" max="14605" width="14.5546875" style="2" customWidth="1"/>
    <col min="14606" max="14606" width="11.44140625" style="2" customWidth="1"/>
    <col min="14607" max="14608" width="10" style="2" customWidth="1"/>
    <col min="14609" max="14609" width="9.109375" style="2"/>
    <col min="14610" max="14610" width="8" style="2" customWidth="1"/>
    <col min="14611" max="14612" width="9.109375" style="2" customWidth="1"/>
    <col min="14613" max="14613" width="12.109375" style="2" customWidth="1"/>
    <col min="14614" max="14614" width="9.88671875" style="2" bestFit="1" customWidth="1"/>
    <col min="14615" max="14615" width="9.109375" style="2"/>
    <col min="14616" max="14616" width="9.88671875" style="2" bestFit="1" customWidth="1"/>
    <col min="14617" max="14848" width="9.109375" style="2"/>
    <col min="14849" max="14849" width="7.5546875" style="2" customWidth="1"/>
    <col min="14850" max="14850" width="31.6640625" style="2" customWidth="1"/>
    <col min="14851" max="14853" width="18.33203125" style="2" customWidth="1"/>
    <col min="14854" max="14854" width="9.109375" style="2"/>
    <col min="14855" max="14855" width="13" style="2" customWidth="1"/>
    <col min="14856" max="14856" width="14.5546875" style="2" customWidth="1"/>
    <col min="14857" max="14857" width="14.44140625" style="2" bestFit="1" customWidth="1"/>
    <col min="14858" max="14858" width="15.44140625" style="2" customWidth="1"/>
    <col min="14859" max="14860" width="9.109375" style="2"/>
    <col min="14861" max="14861" width="14.5546875" style="2" customWidth="1"/>
    <col min="14862" max="14862" width="11.44140625" style="2" customWidth="1"/>
    <col min="14863" max="14864" width="10" style="2" customWidth="1"/>
    <col min="14865" max="14865" width="9.109375" style="2"/>
    <col min="14866" max="14866" width="8" style="2" customWidth="1"/>
    <col min="14867" max="14868" width="9.109375" style="2" customWidth="1"/>
    <col min="14869" max="14869" width="12.109375" style="2" customWidth="1"/>
    <col min="14870" max="14870" width="9.88671875" style="2" bestFit="1" customWidth="1"/>
    <col min="14871" max="14871" width="9.109375" style="2"/>
    <col min="14872" max="14872" width="9.88671875" style="2" bestFit="1" customWidth="1"/>
    <col min="14873" max="15104" width="9.109375" style="2"/>
    <col min="15105" max="15105" width="7.5546875" style="2" customWidth="1"/>
    <col min="15106" max="15106" width="31.6640625" style="2" customWidth="1"/>
    <col min="15107" max="15109" width="18.33203125" style="2" customWidth="1"/>
    <col min="15110" max="15110" width="9.109375" style="2"/>
    <col min="15111" max="15111" width="13" style="2" customWidth="1"/>
    <col min="15112" max="15112" width="14.5546875" style="2" customWidth="1"/>
    <col min="15113" max="15113" width="14.44140625" style="2" bestFit="1" customWidth="1"/>
    <col min="15114" max="15114" width="15.44140625" style="2" customWidth="1"/>
    <col min="15115" max="15116" width="9.109375" style="2"/>
    <col min="15117" max="15117" width="14.5546875" style="2" customWidth="1"/>
    <col min="15118" max="15118" width="11.44140625" style="2" customWidth="1"/>
    <col min="15119" max="15120" width="10" style="2" customWidth="1"/>
    <col min="15121" max="15121" width="9.109375" style="2"/>
    <col min="15122" max="15122" width="8" style="2" customWidth="1"/>
    <col min="15123" max="15124" width="9.109375" style="2" customWidth="1"/>
    <col min="15125" max="15125" width="12.109375" style="2" customWidth="1"/>
    <col min="15126" max="15126" width="9.88671875" style="2" bestFit="1" customWidth="1"/>
    <col min="15127" max="15127" width="9.109375" style="2"/>
    <col min="15128" max="15128" width="9.88671875" style="2" bestFit="1" customWidth="1"/>
    <col min="15129" max="15360" width="9.109375" style="2"/>
    <col min="15361" max="15361" width="7.5546875" style="2" customWidth="1"/>
    <col min="15362" max="15362" width="31.6640625" style="2" customWidth="1"/>
    <col min="15363" max="15365" width="18.33203125" style="2" customWidth="1"/>
    <col min="15366" max="15366" width="9.109375" style="2"/>
    <col min="15367" max="15367" width="13" style="2" customWidth="1"/>
    <col min="15368" max="15368" width="14.5546875" style="2" customWidth="1"/>
    <col min="15369" max="15369" width="14.44140625" style="2" bestFit="1" customWidth="1"/>
    <col min="15370" max="15370" width="15.44140625" style="2" customWidth="1"/>
    <col min="15371" max="15372" width="9.109375" style="2"/>
    <col min="15373" max="15373" width="14.5546875" style="2" customWidth="1"/>
    <col min="15374" max="15374" width="11.44140625" style="2" customWidth="1"/>
    <col min="15375" max="15376" width="10" style="2" customWidth="1"/>
    <col min="15377" max="15377" width="9.109375" style="2"/>
    <col min="15378" max="15378" width="8" style="2" customWidth="1"/>
    <col min="15379" max="15380" width="9.109375" style="2" customWidth="1"/>
    <col min="15381" max="15381" width="12.109375" style="2" customWidth="1"/>
    <col min="15382" max="15382" width="9.88671875" style="2" bestFit="1" customWidth="1"/>
    <col min="15383" max="15383" width="9.109375" style="2"/>
    <col min="15384" max="15384" width="9.88671875" style="2" bestFit="1" customWidth="1"/>
    <col min="15385" max="15616" width="9.109375" style="2"/>
    <col min="15617" max="15617" width="7.5546875" style="2" customWidth="1"/>
    <col min="15618" max="15618" width="31.6640625" style="2" customWidth="1"/>
    <col min="15619" max="15621" width="18.33203125" style="2" customWidth="1"/>
    <col min="15622" max="15622" width="9.109375" style="2"/>
    <col min="15623" max="15623" width="13" style="2" customWidth="1"/>
    <col min="15624" max="15624" width="14.5546875" style="2" customWidth="1"/>
    <col min="15625" max="15625" width="14.44140625" style="2" bestFit="1" customWidth="1"/>
    <col min="15626" max="15626" width="15.44140625" style="2" customWidth="1"/>
    <col min="15627" max="15628" width="9.109375" style="2"/>
    <col min="15629" max="15629" width="14.5546875" style="2" customWidth="1"/>
    <col min="15630" max="15630" width="11.44140625" style="2" customWidth="1"/>
    <col min="15631" max="15632" width="10" style="2" customWidth="1"/>
    <col min="15633" max="15633" width="9.109375" style="2"/>
    <col min="15634" max="15634" width="8" style="2" customWidth="1"/>
    <col min="15635" max="15636" width="9.109375" style="2" customWidth="1"/>
    <col min="15637" max="15637" width="12.109375" style="2" customWidth="1"/>
    <col min="15638" max="15638" width="9.88671875" style="2" bestFit="1" customWidth="1"/>
    <col min="15639" max="15639" width="9.109375" style="2"/>
    <col min="15640" max="15640" width="9.88671875" style="2" bestFit="1" customWidth="1"/>
    <col min="15641" max="15872" width="9.109375" style="2"/>
    <col min="15873" max="15873" width="7.5546875" style="2" customWidth="1"/>
    <col min="15874" max="15874" width="31.6640625" style="2" customWidth="1"/>
    <col min="15875" max="15877" width="18.33203125" style="2" customWidth="1"/>
    <col min="15878" max="15878" width="9.109375" style="2"/>
    <col min="15879" max="15879" width="13" style="2" customWidth="1"/>
    <col min="15880" max="15880" width="14.5546875" style="2" customWidth="1"/>
    <col min="15881" max="15881" width="14.44140625" style="2" bestFit="1" customWidth="1"/>
    <col min="15882" max="15882" width="15.44140625" style="2" customWidth="1"/>
    <col min="15883" max="15884" width="9.109375" style="2"/>
    <col min="15885" max="15885" width="14.5546875" style="2" customWidth="1"/>
    <col min="15886" max="15886" width="11.44140625" style="2" customWidth="1"/>
    <col min="15887" max="15888" width="10" style="2" customWidth="1"/>
    <col min="15889" max="15889" width="9.109375" style="2"/>
    <col min="15890" max="15890" width="8" style="2" customWidth="1"/>
    <col min="15891" max="15892" width="9.109375" style="2" customWidth="1"/>
    <col min="15893" max="15893" width="12.109375" style="2" customWidth="1"/>
    <col min="15894" max="15894" width="9.88671875" style="2" bestFit="1" customWidth="1"/>
    <col min="15895" max="15895" width="9.109375" style="2"/>
    <col min="15896" max="15896" width="9.88671875" style="2" bestFit="1" customWidth="1"/>
    <col min="15897" max="16128" width="9.109375" style="2"/>
    <col min="16129" max="16129" width="7.5546875" style="2" customWidth="1"/>
    <col min="16130" max="16130" width="31.6640625" style="2" customWidth="1"/>
    <col min="16131" max="16133" width="18.33203125" style="2" customWidth="1"/>
    <col min="16134" max="16134" width="9.109375" style="2"/>
    <col min="16135" max="16135" width="13" style="2" customWidth="1"/>
    <col min="16136" max="16136" width="14.5546875" style="2" customWidth="1"/>
    <col min="16137" max="16137" width="14.44140625" style="2" bestFit="1" customWidth="1"/>
    <col min="16138" max="16138" width="15.44140625" style="2" customWidth="1"/>
    <col min="16139" max="16140" width="9.109375" style="2"/>
    <col min="16141" max="16141" width="14.5546875" style="2" customWidth="1"/>
    <col min="16142" max="16142" width="11.44140625" style="2" customWidth="1"/>
    <col min="16143" max="16144" width="10" style="2" customWidth="1"/>
    <col min="16145" max="16145" width="9.109375" style="2"/>
    <col min="16146" max="16146" width="8" style="2" customWidth="1"/>
    <col min="16147" max="16148" width="9.109375" style="2" customWidth="1"/>
    <col min="16149" max="16149" width="12.109375" style="2" customWidth="1"/>
    <col min="16150" max="16150" width="9.88671875" style="2" bestFit="1" customWidth="1"/>
    <col min="16151" max="16151" width="9.109375" style="2"/>
    <col min="16152" max="16152" width="9.88671875" style="2" bestFit="1" customWidth="1"/>
    <col min="16153" max="16384" width="9.109375" style="2"/>
  </cols>
  <sheetData>
    <row r="1" spans="1:25" x14ac:dyDescent="0.3">
      <c r="A1" s="9"/>
      <c r="B1" s="8"/>
      <c r="C1" s="8"/>
      <c r="D1" s="8"/>
      <c r="E1" s="8"/>
      <c r="F1" s="8"/>
      <c r="G1" s="8"/>
      <c r="H1" s="8"/>
      <c r="I1" s="8"/>
      <c r="J1" s="8"/>
      <c r="K1" s="8"/>
      <c r="L1" s="8"/>
      <c r="M1" s="8"/>
      <c r="N1" s="355"/>
      <c r="O1" s="355"/>
      <c r="P1" s="355"/>
      <c r="Q1" s="355"/>
      <c r="R1" s="355"/>
    </row>
    <row r="2" spans="1:25" ht="29.25" customHeight="1" x14ac:dyDescent="0.3">
      <c r="A2" s="9"/>
      <c r="B2" s="8"/>
      <c r="C2" s="8"/>
      <c r="D2" s="8"/>
      <c r="E2" s="8"/>
      <c r="F2" s="8"/>
      <c r="G2" s="8"/>
      <c r="H2" s="8"/>
      <c r="I2" s="8"/>
      <c r="J2" s="8"/>
      <c r="K2" s="8"/>
      <c r="L2" s="8"/>
      <c r="M2" s="8"/>
      <c r="N2" s="355" t="s">
        <v>569</v>
      </c>
      <c r="O2" s="355"/>
      <c r="P2" s="355"/>
      <c r="Q2" s="355"/>
      <c r="R2" s="355"/>
    </row>
    <row r="3" spans="1:25" x14ac:dyDescent="0.3">
      <c r="A3" s="402" t="s">
        <v>285</v>
      </c>
      <c r="B3" s="402"/>
      <c r="C3" s="402"/>
      <c r="D3" s="402"/>
      <c r="E3" s="402"/>
      <c r="F3" s="402"/>
      <c r="G3" s="402"/>
      <c r="H3" s="402"/>
      <c r="I3" s="402"/>
      <c r="J3" s="402"/>
      <c r="K3" s="402"/>
      <c r="L3" s="402"/>
      <c r="M3" s="402"/>
      <c r="N3" s="402"/>
      <c r="O3" s="402"/>
      <c r="P3" s="402"/>
      <c r="Q3" s="402"/>
      <c r="R3" s="402"/>
    </row>
    <row r="4" spans="1:25" x14ac:dyDescent="0.3">
      <c r="A4" s="402" t="s">
        <v>512</v>
      </c>
      <c r="B4" s="402"/>
      <c r="C4" s="402"/>
      <c r="D4" s="402"/>
      <c r="E4" s="402"/>
      <c r="F4" s="402"/>
      <c r="G4" s="402"/>
      <c r="H4" s="402"/>
      <c r="I4" s="402"/>
      <c r="J4" s="402"/>
      <c r="K4" s="402"/>
      <c r="L4" s="402"/>
      <c r="M4" s="402"/>
      <c r="N4" s="402"/>
      <c r="O4" s="402"/>
      <c r="P4" s="402"/>
      <c r="Q4" s="402"/>
      <c r="R4" s="402"/>
    </row>
    <row r="5" spans="1:25" x14ac:dyDescent="0.3">
      <c r="A5" s="9"/>
      <c r="B5" s="8"/>
      <c r="C5" s="8"/>
      <c r="D5" s="8"/>
      <c r="E5" s="8"/>
      <c r="F5" s="8"/>
      <c r="G5" s="8"/>
      <c r="H5" s="8"/>
      <c r="I5" s="8"/>
      <c r="J5" s="8"/>
      <c r="K5" s="8"/>
      <c r="L5" s="8"/>
      <c r="M5" s="8"/>
      <c r="N5" s="8"/>
      <c r="O5" s="8"/>
      <c r="P5" s="8"/>
      <c r="Q5" s="8"/>
      <c r="R5" s="8"/>
    </row>
    <row r="6" spans="1:25" ht="36" customHeight="1" x14ac:dyDescent="0.3">
      <c r="A6" s="359" t="s">
        <v>56</v>
      </c>
      <c r="B6" s="360" t="s">
        <v>181</v>
      </c>
      <c r="C6" s="361" t="s">
        <v>101</v>
      </c>
      <c r="D6" s="361" t="s">
        <v>183</v>
      </c>
      <c r="E6" s="361" t="s">
        <v>184</v>
      </c>
      <c r="F6" s="360" t="s">
        <v>102</v>
      </c>
      <c r="G6" s="360" t="s">
        <v>103</v>
      </c>
      <c r="H6" s="360"/>
      <c r="I6" s="360" t="s">
        <v>104</v>
      </c>
      <c r="J6" s="360"/>
      <c r="K6" s="360"/>
      <c r="L6" s="360"/>
      <c r="M6" s="360"/>
      <c r="N6" s="360"/>
      <c r="O6" s="360"/>
      <c r="P6" s="360"/>
      <c r="Q6" s="405" t="s">
        <v>597</v>
      </c>
      <c r="R6" s="406"/>
    </row>
    <row r="7" spans="1:25" ht="36" customHeight="1" x14ac:dyDescent="0.3">
      <c r="A7" s="359"/>
      <c r="B7" s="360"/>
      <c r="C7" s="362"/>
      <c r="D7" s="362"/>
      <c r="E7" s="362"/>
      <c r="F7" s="360"/>
      <c r="G7" s="360"/>
      <c r="H7" s="360"/>
      <c r="I7" s="360" t="s">
        <v>105</v>
      </c>
      <c r="J7" s="360"/>
      <c r="K7" s="360" t="s">
        <v>106</v>
      </c>
      <c r="L7" s="360"/>
      <c r="M7" s="360" t="s">
        <v>107</v>
      </c>
      <c r="N7" s="360"/>
      <c r="O7" s="360" t="s">
        <v>108</v>
      </c>
      <c r="P7" s="360"/>
      <c r="Q7" s="407"/>
      <c r="R7" s="408"/>
    </row>
    <row r="8" spans="1:25" ht="62.25" customHeight="1" x14ac:dyDescent="0.3">
      <c r="A8" s="359"/>
      <c r="B8" s="360"/>
      <c r="C8" s="363"/>
      <c r="D8" s="363"/>
      <c r="E8" s="363"/>
      <c r="F8" s="360"/>
      <c r="G8" s="51" t="s">
        <v>39</v>
      </c>
      <c r="H8" s="51" t="s">
        <v>40</v>
      </c>
      <c r="I8" s="51" t="s">
        <v>39</v>
      </c>
      <c r="J8" s="51" t="s">
        <v>40</v>
      </c>
      <c r="K8" s="51" t="s">
        <v>39</v>
      </c>
      <c r="L8" s="51" t="s">
        <v>40</v>
      </c>
      <c r="M8" s="51" t="s">
        <v>39</v>
      </c>
      <c r="N8" s="51" t="s">
        <v>40</v>
      </c>
      <c r="O8" s="51" t="s">
        <v>39</v>
      </c>
      <c r="P8" s="51" t="s">
        <v>109</v>
      </c>
      <c r="Q8" s="409"/>
      <c r="R8" s="410"/>
    </row>
    <row r="9" spans="1:25" x14ac:dyDescent="0.3">
      <c r="A9" s="48">
        <v>1</v>
      </c>
      <c r="B9" s="51">
        <v>2</v>
      </c>
      <c r="C9" s="51">
        <v>3</v>
      </c>
      <c r="D9" s="51">
        <v>4</v>
      </c>
      <c r="E9" s="51">
        <v>5</v>
      </c>
      <c r="F9" s="51">
        <v>4</v>
      </c>
      <c r="G9" s="51">
        <v>5</v>
      </c>
      <c r="H9" s="51">
        <v>6</v>
      </c>
      <c r="I9" s="51">
        <v>7</v>
      </c>
      <c r="J9" s="51">
        <v>8</v>
      </c>
      <c r="K9" s="51">
        <v>9</v>
      </c>
      <c r="L9" s="51">
        <v>10</v>
      </c>
      <c r="M9" s="51">
        <v>11</v>
      </c>
      <c r="N9" s="51">
        <v>12</v>
      </c>
      <c r="O9" s="51">
        <v>13</v>
      </c>
      <c r="P9" s="51">
        <v>14</v>
      </c>
      <c r="Q9" s="360">
        <v>15</v>
      </c>
      <c r="R9" s="360"/>
    </row>
    <row r="10" spans="1:25" ht="15" customHeight="1" x14ac:dyDescent="0.3">
      <c r="A10" s="48" t="s">
        <v>110</v>
      </c>
      <c r="B10" s="475" t="s">
        <v>286</v>
      </c>
      <c r="C10" s="476"/>
      <c r="D10" s="476"/>
      <c r="E10" s="476"/>
      <c r="F10" s="476"/>
      <c r="G10" s="476"/>
      <c r="H10" s="476"/>
      <c r="I10" s="476"/>
      <c r="J10" s="476"/>
      <c r="K10" s="476"/>
      <c r="L10" s="476"/>
      <c r="M10" s="476"/>
      <c r="N10" s="476"/>
      <c r="O10" s="476"/>
      <c r="P10" s="476"/>
      <c r="Q10" s="476"/>
      <c r="R10" s="477"/>
    </row>
    <row r="11" spans="1:25" x14ac:dyDescent="0.3">
      <c r="A11" s="364"/>
      <c r="B11" s="361" t="s">
        <v>280</v>
      </c>
      <c r="C11" s="361" t="s">
        <v>71</v>
      </c>
      <c r="D11" s="385"/>
      <c r="E11" s="385"/>
      <c r="F11" s="51" t="s">
        <v>112</v>
      </c>
      <c r="G11" s="10">
        <f t="shared" ref="G11:H18" si="0">I11+K11+M11+O11</f>
        <v>1431320.5</v>
      </c>
      <c r="H11" s="10">
        <f t="shared" si="0"/>
        <v>0</v>
      </c>
      <c r="I11" s="10">
        <f t="shared" ref="I11:P11" si="1">SUM(I12:I18)</f>
        <v>725236.3</v>
      </c>
      <c r="J11" s="10">
        <f t="shared" si="1"/>
        <v>0</v>
      </c>
      <c r="K11" s="10">
        <f t="shared" si="1"/>
        <v>0</v>
      </c>
      <c r="L11" s="10">
        <f t="shared" si="1"/>
        <v>0</v>
      </c>
      <c r="M11" s="10">
        <f t="shared" si="1"/>
        <v>505024.6</v>
      </c>
      <c r="N11" s="10">
        <f t="shared" si="1"/>
        <v>0</v>
      </c>
      <c r="O11" s="10">
        <f t="shared" si="1"/>
        <v>201059.59999999998</v>
      </c>
      <c r="P11" s="10">
        <f t="shared" si="1"/>
        <v>0</v>
      </c>
      <c r="Q11" s="405" t="s">
        <v>117</v>
      </c>
      <c r="R11" s="406"/>
      <c r="S11" s="26"/>
      <c r="T11" s="12"/>
      <c r="U11" s="12"/>
      <c r="V11" s="12"/>
      <c r="W11" s="12"/>
      <c r="X11" s="12"/>
      <c r="Y11" s="12"/>
    </row>
    <row r="12" spans="1:25" x14ac:dyDescent="0.3">
      <c r="A12" s="365"/>
      <c r="B12" s="362"/>
      <c r="C12" s="362"/>
      <c r="D12" s="381"/>
      <c r="E12" s="381"/>
      <c r="F12" s="51" t="s">
        <v>22</v>
      </c>
      <c r="G12" s="10">
        <f t="shared" si="0"/>
        <v>194035.5</v>
      </c>
      <c r="H12" s="10">
        <f t="shared" si="0"/>
        <v>0</v>
      </c>
      <c r="I12" s="10">
        <f t="shared" ref="I12:P18" si="2">I173+I198</f>
        <v>108803.7</v>
      </c>
      <c r="J12" s="10">
        <f t="shared" si="2"/>
        <v>0</v>
      </c>
      <c r="K12" s="10">
        <f t="shared" si="2"/>
        <v>0</v>
      </c>
      <c r="L12" s="10">
        <f t="shared" si="2"/>
        <v>0</v>
      </c>
      <c r="M12" s="10">
        <f t="shared" si="2"/>
        <v>56509</v>
      </c>
      <c r="N12" s="10">
        <f t="shared" si="2"/>
        <v>0</v>
      </c>
      <c r="O12" s="10">
        <f t="shared" si="2"/>
        <v>28722.799999999999</v>
      </c>
      <c r="P12" s="10">
        <f t="shared" si="2"/>
        <v>0</v>
      </c>
      <c r="Q12" s="407"/>
      <c r="R12" s="408"/>
      <c r="S12" s="26"/>
      <c r="T12" s="12"/>
      <c r="U12" s="12"/>
      <c r="V12" s="12"/>
      <c r="W12" s="12"/>
      <c r="X12" s="12"/>
      <c r="Y12" s="12"/>
    </row>
    <row r="13" spans="1:25" x14ac:dyDescent="0.3">
      <c r="A13" s="365"/>
      <c r="B13" s="362"/>
      <c r="C13" s="362"/>
      <c r="D13" s="381"/>
      <c r="E13" s="381"/>
      <c r="F13" s="51" t="s">
        <v>23</v>
      </c>
      <c r="G13" s="10">
        <f t="shared" si="0"/>
        <v>207650.5</v>
      </c>
      <c r="H13" s="10">
        <f t="shared" si="0"/>
        <v>0</v>
      </c>
      <c r="I13" s="10">
        <f t="shared" si="2"/>
        <v>104175.1</v>
      </c>
      <c r="J13" s="10">
        <f t="shared" si="2"/>
        <v>0</v>
      </c>
      <c r="K13" s="10">
        <f t="shared" si="2"/>
        <v>0</v>
      </c>
      <c r="L13" s="10">
        <f t="shared" si="2"/>
        <v>0</v>
      </c>
      <c r="M13" s="10">
        <f t="shared" si="2"/>
        <v>74752.600000000006</v>
      </c>
      <c r="N13" s="10">
        <f t="shared" si="2"/>
        <v>0</v>
      </c>
      <c r="O13" s="10">
        <f t="shared" si="2"/>
        <v>28722.799999999999</v>
      </c>
      <c r="P13" s="10">
        <f t="shared" si="2"/>
        <v>0</v>
      </c>
      <c r="Q13" s="407"/>
      <c r="R13" s="408"/>
      <c r="S13" s="26"/>
      <c r="T13" s="12"/>
      <c r="U13" s="12"/>
      <c r="V13" s="12"/>
      <c r="W13" s="12"/>
      <c r="X13" s="12"/>
      <c r="Y13" s="12"/>
    </row>
    <row r="14" spans="1:25" x14ac:dyDescent="0.3">
      <c r="A14" s="365"/>
      <c r="B14" s="362"/>
      <c r="C14" s="362"/>
      <c r="D14" s="381"/>
      <c r="E14" s="381"/>
      <c r="F14" s="51" t="s">
        <v>24</v>
      </c>
      <c r="G14" s="10">
        <f t="shared" si="0"/>
        <v>205926.9</v>
      </c>
      <c r="H14" s="10">
        <f t="shared" si="0"/>
        <v>0</v>
      </c>
      <c r="I14" s="10">
        <f t="shared" si="2"/>
        <v>102451.5</v>
      </c>
      <c r="J14" s="10">
        <f t="shared" si="2"/>
        <v>0</v>
      </c>
      <c r="K14" s="10">
        <f t="shared" si="2"/>
        <v>0</v>
      </c>
      <c r="L14" s="10">
        <f t="shared" si="2"/>
        <v>0</v>
      </c>
      <c r="M14" s="10">
        <f t="shared" si="2"/>
        <v>74752.600000000006</v>
      </c>
      <c r="N14" s="10">
        <f t="shared" si="2"/>
        <v>0</v>
      </c>
      <c r="O14" s="10">
        <f t="shared" si="2"/>
        <v>28722.799999999999</v>
      </c>
      <c r="P14" s="10">
        <f t="shared" si="2"/>
        <v>0</v>
      </c>
      <c r="Q14" s="407"/>
      <c r="R14" s="408"/>
      <c r="S14" s="26"/>
      <c r="T14" s="12"/>
      <c r="U14" s="12"/>
      <c r="V14" s="12"/>
      <c r="W14" s="12"/>
      <c r="X14" s="12"/>
      <c r="Y14" s="12"/>
    </row>
    <row r="15" spans="1:25" x14ac:dyDescent="0.3">
      <c r="A15" s="365"/>
      <c r="B15" s="362"/>
      <c r="C15" s="362"/>
      <c r="D15" s="381"/>
      <c r="E15" s="381"/>
      <c r="F15" s="51" t="s">
        <v>25</v>
      </c>
      <c r="G15" s="10">
        <f t="shared" si="0"/>
        <v>205926.9</v>
      </c>
      <c r="H15" s="10">
        <f t="shared" si="0"/>
        <v>0</v>
      </c>
      <c r="I15" s="10">
        <f t="shared" si="2"/>
        <v>102451.5</v>
      </c>
      <c r="J15" s="10">
        <f t="shared" si="2"/>
        <v>0</v>
      </c>
      <c r="K15" s="10">
        <f t="shared" si="2"/>
        <v>0</v>
      </c>
      <c r="L15" s="10">
        <f t="shared" si="2"/>
        <v>0</v>
      </c>
      <c r="M15" s="10">
        <f t="shared" si="2"/>
        <v>74752.600000000006</v>
      </c>
      <c r="N15" s="10">
        <f t="shared" si="2"/>
        <v>0</v>
      </c>
      <c r="O15" s="10">
        <f t="shared" si="2"/>
        <v>28722.799999999999</v>
      </c>
      <c r="P15" s="10">
        <f t="shared" si="2"/>
        <v>0</v>
      </c>
      <c r="Q15" s="407"/>
      <c r="R15" s="408"/>
      <c r="S15" s="26"/>
      <c r="T15" s="12"/>
      <c r="U15" s="12"/>
      <c r="V15" s="12"/>
      <c r="W15" s="12"/>
      <c r="X15" s="12"/>
      <c r="Y15" s="12"/>
    </row>
    <row r="16" spans="1:25" x14ac:dyDescent="0.3">
      <c r="A16" s="365"/>
      <c r="B16" s="362"/>
      <c r="C16" s="362"/>
      <c r="D16" s="381"/>
      <c r="E16" s="381"/>
      <c r="F16" s="51" t="s">
        <v>26</v>
      </c>
      <c r="G16" s="10">
        <f t="shared" si="0"/>
        <v>205926.9</v>
      </c>
      <c r="H16" s="10">
        <f t="shared" si="0"/>
        <v>0</v>
      </c>
      <c r="I16" s="10">
        <f t="shared" si="2"/>
        <v>102451.5</v>
      </c>
      <c r="J16" s="10">
        <f t="shared" si="2"/>
        <v>0</v>
      </c>
      <c r="K16" s="10">
        <f t="shared" si="2"/>
        <v>0</v>
      </c>
      <c r="L16" s="10">
        <f t="shared" si="2"/>
        <v>0</v>
      </c>
      <c r="M16" s="10">
        <f t="shared" si="2"/>
        <v>74752.600000000006</v>
      </c>
      <c r="N16" s="10">
        <f t="shared" si="2"/>
        <v>0</v>
      </c>
      <c r="O16" s="10">
        <f t="shared" si="2"/>
        <v>28722.799999999999</v>
      </c>
      <c r="P16" s="10">
        <f t="shared" si="2"/>
        <v>0</v>
      </c>
      <c r="Q16" s="407"/>
      <c r="R16" s="408"/>
      <c r="S16" s="26"/>
      <c r="T16" s="12"/>
      <c r="U16" s="12"/>
      <c r="V16" s="12"/>
      <c r="W16" s="12"/>
      <c r="X16" s="12"/>
      <c r="Y16" s="12"/>
    </row>
    <row r="17" spans="1:25" x14ac:dyDescent="0.3">
      <c r="A17" s="365"/>
      <c r="B17" s="362"/>
      <c r="C17" s="362"/>
      <c r="D17" s="381"/>
      <c r="E17" s="381"/>
      <c r="F17" s="51" t="s">
        <v>41</v>
      </c>
      <c r="G17" s="10">
        <f t="shared" si="0"/>
        <v>205926.9</v>
      </c>
      <c r="H17" s="10">
        <f t="shared" si="0"/>
        <v>0</v>
      </c>
      <c r="I17" s="10">
        <f t="shared" si="2"/>
        <v>102451.5</v>
      </c>
      <c r="J17" s="10">
        <f t="shared" si="2"/>
        <v>0</v>
      </c>
      <c r="K17" s="10">
        <f t="shared" si="2"/>
        <v>0</v>
      </c>
      <c r="L17" s="10">
        <f t="shared" si="2"/>
        <v>0</v>
      </c>
      <c r="M17" s="10">
        <f t="shared" si="2"/>
        <v>74752.600000000006</v>
      </c>
      <c r="N17" s="10">
        <f t="shared" si="2"/>
        <v>0</v>
      </c>
      <c r="O17" s="10">
        <f t="shared" si="2"/>
        <v>28722.799999999999</v>
      </c>
      <c r="P17" s="10">
        <f t="shared" si="2"/>
        <v>0</v>
      </c>
      <c r="Q17" s="407"/>
      <c r="R17" s="408"/>
      <c r="S17" s="26"/>
      <c r="T17" s="12"/>
      <c r="U17" s="12"/>
      <c r="V17" s="12"/>
      <c r="W17" s="12"/>
      <c r="X17" s="12"/>
      <c r="Y17" s="12"/>
    </row>
    <row r="18" spans="1:25" x14ac:dyDescent="0.3">
      <c r="A18" s="365"/>
      <c r="B18" s="362"/>
      <c r="C18" s="363"/>
      <c r="D18" s="381"/>
      <c r="E18" s="381"/>
      <c r="F18" s="51" t="s">
        <v>28</v>
      </c>
      <c r="G18" s="10">
        <f t="shared" si="0"/>
        <v>205926.9</v>
      </c>
      <c r="H18" s="10">
        <f t="shared" si="0"/>
        <v>0</v>
      </c>
      <c r="I18" s="10">
        <f t="shared" si="2"/>
        <v>102451.5</v>
      </c>
      <c r="J18" s="10">
        <f t="shared" si="2"/>
        <v>0</v>
      </c>
      <c r="K18" s="10">
        <f t="shared" si="2"/>
        <v>0</v>
      </c>
      <c r="L18" s="10">
        <f t="shared" si="2"/>
        <v>0</v>
      </c>
      <c r="M18" s="10">
        <f t="shared" si="2"/>
        <v>74752.600000000006</v>
      </c>
      <c r="N18" s="10">
        <f t="shared" si="2"/>
        <v>0</v>
      </c>
      <c r="O18" s="10">
        <f t="shared" si="2"/>
        <v>28722.799999999999</v>
      </c>
      <c r="P18" s="10">
        <f t="shared" si="2"/>
        <v>0</v>
      </c>
      <c r="Q18" s="407"/>
      <c r="R18" s="408"/>
      <c r="S18" s="26"/>
      <c r="T18" s="12"/>
      <c r="U18" s="12"/>
      <c r="V18" s="12"/>
      <c r="W18" s="12"/>
      <c r="X18" s="12"/>
      <c r="Y18" s="12"/>
    </row>
    <row r="19" spans="1:25" ht="15" customHeight="1" x14ac:dyDescent="0.3">
      <c r="A19" s="48" t="s">
        <v>83</v>
      </c>
      <c r="B19" s="475" t="s">
        <v>548</v>
      </c>
      <c r="C19" s="476"/>
      <c r="D19" s="476"/>
      <c r="E19" s="476"/>
      <c r="F19" s="476"/>
      <c r="G19" s="476"/>
      <c r="H19" s="476"/>
      <c r="I19" s="476"/>
      <c r="J19" s="476"/>
      <c r="K19" s="476"/>
      <c r="L19" s="476"/>
      <c r="M19" s="476"/>
      <c r="N19" s="476"/>
      <c r="O19" s="476"/>
      <c r="P19" s="476"/>
      <c r="Q19" s="476"/>
      <c r="R19" s="477"/>
      <c r="S19" s="26"/>
      <c r="T19" s="12"/>
      <c r="U19" s="12"/>
      <c r="V19" s="12"/>
      <c r="W19" s="12"/>
      <c r="X19" s="12"/>
      <c r="Y19" s="12"/>
    </row>
    <row r="20" spans="1:25" ht="31.5" customHeight="1" x14ac:dyDescent="0.3">
      <c r="A20" s="364" t="s">
        <v>185</v>
      </c>
      <c r="B20" s="361" t="s">
        <v>793</v>
      </c>
      <c r="C20" s="361" t="s">
        <v>71</v>
      </c>
      <c r="D20" s="385" t="s">
        <v>186</v>
      </c>
      <c r="E20" s="385" t="s">
        <v>790</v>
      </c>
      <c r="F20" s="51" t="s">
        <v>112</v>
      </c>
      <c r="G20" s="10">
        <f t="shared" ref="G20:H27" si="3">I20+K20+M20+O20</f>
        <v>1368037.2000000002</v>
      </c>
      <c r="H20" s="10">
        <f t="shared" si="3"/>
        <v>0</v>
      </c>
      <c r="I20" s="10">
        <f t="shared" ref="I20:P20" si="4">SUM(I21:I27)</f>
        <v>661953.00000000012</v>
      </c>
      <c r="J20" s="10">
        <f t="shared" si="4"/>
        <v>0</v>
      </c>
      <c r="K20" s="10">
        <f t="shared" si="4"/>
        <v>0</v>
      </c>
      <c r="L20" s="10">
        <f t="shared" si="4"/>
        <v>0</v>
      </c>
      <c r="M20" s="10">
        <f t="shared" si="4"/>
        <v>505024.6</v>
      </c>
      <c r="N20" s="10">
        <f t="shared" si="4"/>
        <v>0</v>
      </c>
      <c r="O20" s="10">
        <f t="shared" si="4"/>
        <v>201059.59999999998</v>
      </c>
      <c r="P20" s="10">
        <f t="shared" si="4"/>
        <v>0</v>
      </c>
      <c r="Q20" s="405" t="s">
        <v>117</v>
      </c>
      <c r="R20" s="406"/>
      <c r="S20" s="26"/>
      <c r="T20" s="12"/>
      <c r="U20" s="12"/>
      <c r="V20" s="12"/>
      <c r="W20" s="12"/>
      <c r="X20" s="12"/>
      <c r="Y20" s="12"/>
    </row>
    <row r="21" spans="1:25" ht="31.5" customHeight="1" x14ac:dyDescent="0.3">
      <c r="A21" s="365"/>
      <c r="B21" s="362"/>
      <c r="C21" s="362"/>
      <c r="D21" s="381"/>
      <c r="E21" s="381"/>
      <c r="F21" s="51" t="s">
        <v>22</v>
      </c>
      <c r="G21" s="10">
        <f>I21+K21+M21+O21</f>
        <v>184484.4</v>
      </c>
      <c r="H21" s="10">
        <f t="shared" si="3"/>
        <v>0</v>
      </c>
      <c r="I21" s="10">
        <f>I29+I37</f>
        <v>99252.6</v>
      </c>
      <c r="J21" s="10">
        <f t="shared" ref="J21:P22" si="5">J29+J37</f>
        <v>0</v>
      </c>
      <c r="K21" s="10">
        <f t="shared" si="5"/>
        <v>0</v>
      </c>
      <c r="L21" s="10">
        <f t="shared" si="5"/>
        <v>0</v>
      </c>
      <c r="M21" s="10">
        <f t="shared" si="5"/>
        <v>56509</v>
      </c>
      <c r="N21" s="10">
        <f t="shared" si="5"/>
        <v>0</v>
      </c>
      <c r="O21" s="10">
        <f t="shared" si="5"/>
        <v>28722.799999999999</v>
      </c>
      <c r="P21" s="10">
        <f t="shared" si="5"/>
        <v>0</v>
      </c>
      <c r="Q21" s="407"/>
      <c r="R21" s="408"/>
      <c r="S21" s="26"/>
      <c r="T21" s="12"/>
      <c r="U21" s="12"/>
      <c r="V21" s="12"/>
      <c r="W21" s="12"/>
      <c r="X21" s="12"/>
      <c r="Y21" s="12"/>
    </row>
    <row r="22" spans="1:25" ht="31.5" customHeight="1" x14ac:dyDescent="0.3">
      <c r="A22" s="365"/>
      <c r="B22" s="362"/>
      <c r="C22" s="362"/>
      <c r="D22" s="381" t="s">
        <v>187</v>
      </c>
      <c r="E22" s="381" t="s">
        <v>187</v>
      </c>
      <c r="F22" s="51" t="s">
        <v>23</v>
      </c>
      <c r="G22" s="10">
        <f t="shared" si="3"/>
        <v>197258.8</v>
      </c>
      <c r="H22" s="10">
        <f t="shared" si="3"/>
        <v>0</v>
      </c>
      <c r="I22" s="10">
        <f>I30+I38</f>
        <v>93783.400000000009</v>
      </c>
      <c r="J22" s="10">
        <f t="shared" si="5"/>
        <v>0</v>
      </c>
      <c r="K22" s="10">
        <f t="shared" si="5"/>
        <v>0</v>
      </c>
      <c r="L22" s="10">
        <f t="shared" si="5"/>
        <v>0</v>
      </c>
      <c r="M22" s="10">
        <f t="shared" si="5"/>
        <v>74752.600000000006</v>
      </c>
      <c r="N22" s="10">
        <f t="shared" si="5"/>
        <v>0</v>
      </c>
      <c r="O22" s="10">
        <f t="shared" si="5"/>
        <v>28722.799999999999</v>
      </c>
      <c r="P22" s="10">
        <f t="shared" si="5"/>
        <v>0</v>
      </c>
      <c r="Q22" s="407"/>
      <c r="R22" s="408"/>
      <c r="S22" s="26"/>
      <c r="T22" s="12"/>
      <c r="U22" s="12"/>
      <c r="V22" s="12"/>
      <c r="W22" s="12"/>
      <c r="X22" s="12"/>
      <c r="Y22" s="12"/>
    </row>
    <row r="23" spans="1:25" ht="31.5" customHeight="1" x14ac:dyDescent="0.3">
      <c r="A23" s="365"/>
      <c r="B23" s="362"/>
      <c r="C23" s="362"/>
      <c r="D23" s="381" t="s">
        <v>187</v>
      </c>
      <c r="E23" s="381" t="s">
        <v>187</v>
      </c>
      <c r="F23" s="51" t="s">
        <v>24</v>
      </c>
      <c r="G23" s="10">
        <f>I23+K23+M23+O23</f>
        <v>197258.8</v>
      </c>
      <c r="H23" s="10">
        <f t="shared" si="3"/>
        <v>0</v>
      </c>
      <c r="I23" s="10">
        <f t="shared" ref="I23:P27" si="6">I31+I39</f>
        <v>93783.400000000009</v>
      </c>
      <c r="J23" s="10">
        <f t="shared" si="6"/>
        <v>0</v>
      </c>
      <c r="K23" s="10">
        <f t="shared" si="6"/>
        <v>0</v>
      </c>
      <c r="L23" s="10">
        <f t="shared" si="6"/>
        <v>0</v>
      </c>
      <c r="M23" s="10">
        <f t="shared" si="6"/>
        <v>74752.600000000006</v>
      </c>
      <c r="N23" s="10">
        <f t="shared" si="6"/>
        <v>0</v>
      </c>
      <c r="O23" s="10">
        <f t="shared" si="6"/>
        <v>28722.799999999999</v>
      </c>
      <c r="P23" s="10">
        <f t="shared" si="6"/>
        <v>0</v>
      </c>
      <c r="Q23" s="407"/>
      <c r="R23" s="408"/>
      <c r="S23" s="26"/>
      <c r="T23" s="12"/>
      <c r="U23" s="12"/>
      <c r="V23" s="12"/>
      <c r="W23" s="12"/>
      <c r="X23" s="12"/>
      <c r="Y23" s="12"/>
    </row>
    <row r="24" spans="1:25" ht="31.5" customHeight="1" x14ac:dyDescent="0.3">
      <c r="A24" s="365"/>
      <c r="B24" s="362"/>
      <c r="C24" s="362"/>
      <c r="D24" s="381" t="s">
        <v>187</v>
      </c>
      <c r="E24" s="381" t="s">
        <v>187</v>
      </c>
      <c r="F24" s="51" t="s">
        <v>25</v>
      </c>
      <c r="G24" s="10">
        <f>I24+K24+M24+O24</f>
        <v>197258.8</v>
      </c>
      <c r="H24" s="10">
        <f t="shared" si="3"/>
        <v>0</v>
      </c>
      <c r="I24" s="10">
        <f t="shared" si="6"/>
        <v>93783.400000000009</v>
      </c>
      <c r="J24" s="10">
        <f t="shared" si="6"/>
        <v>0</v>
      </c>
      <c r="K24" s="10">
        <f t="shared" si="6"/>
        <v>0</v>
      </c>
      <c r="L24" s="10">
        <f t="shared" si="6"/>
        <v>0</v>
      </c>
      <c r="M24" s="10">
        <f t="shared" si="6"/>
        <v>74752.600000000006</v>
      </c>
      <c r="N24" s="10">
        <f t="shared" si="6"/>
        <v>0</v>
      </c>
      <c r="O24" s="10">
        <f t="shared" si="6"/>
        <v>28722.799999999999</v>
      </c>
      <c r="P24" s="10">
        <f t="shared" si="6"/>
        <v>0</v>
      </c>
      <c r="Q24" s="407"/>
      <c r="R24" s="408"/>
      <c r="S24" s="26"/>
      <c r="T24" s="12"/>
      <c r="U24" s="12"/>
      <c r="V24" s="12"/>
      <c r="W24" s="12"/>
      <c r="X24" s="12"/>
      <c r="Y24" s="12"/>
    </row>
    <row r="25" spans="1:25" ht="31.5" customHeight="1" x14ac:dyDescent="0.3">
      <c r="A25" s="365"/>
      <c r="B25" s="362"/>
      <c r="C25" s="362"/>
      <c r="D25" s="381" t="s">
        <v>187</v>
      </c>
      <c r="E25" s="381" t="s">
        <v>187</v>
      </c>
      <c r="F25" s="51" t="s">
        <v>26</v>
      </c>
      <c r="G25" s="10">
        <f>I25+K25+M25+O25</f>
        <v>197258.8</v>
      </c>
      <c r="H25" s="10">
        <f t="shared" si="3"/>
        <v>0</v>
      </c>
      <c r="I25" s="10">
        <f t="shared" si="6"/>
        <v>93783.400000000009</v>
      </c>
      <c r="J25" s="10">
        <f t="shared" si="6"/>
        <v>0</v>
      </c>
      <c r="K25" s="10">
        <f t="shared" si="6"/>
        <v>0</v>
      </c>
      <c r="L25" s="10">
        <f t="shared" si="6"/>
        <v>0</v>
      </c>
      <c r="M25" s="10">
        <f t="shared" si="6"/>
        <v>74752.600000000006</v>
      </c>
      <c r="N25" s="10">
        <f t="shared" si="6"/>
        <v>0</v>
      </c>
      <c r="O25" s="10">
        <f t="shared" si="6"/>
        <v>28722.799999999999</v>
      </c>
      <c r="P25" s="10">
        <f t="shared" si="6"/>
        <v>0</v>
      </c>
      <c r="Q25" s="407"/>
      <c r="R25" s="408"/>
      <c r="S25" s="26"/>
      <c r="T25" s="12"/>
      <c r="U25" s="12"/>
      <c r="V25" s="12"/>
      <c r="W25" s="12"/>
      <c r="X25" s="12"/>
      <c r="Y25" s="12"/>
    </row>
    <row r="26" spans="1:25" ht="31.5" customHeight="1" x14ac:dyDescent="0.3">
      <c r="A26" s="365"/>
      <c r="B26" s="362"/>
      <c r="C26" s="362"/>
      <c r="D26" s="381" t="s">
        <v>187</v>
      </c>
      <c r="E26" s="381" t="s">
        <v>187</v>
      </c>
      <c r="F26" s="51" t="s">
        <v>41</v>
      </c>
      <c r="G26" s="10">
        <f>I26+K26+M26+O26</f>
        <v>197258.8</v>
      </c>
      <c r="H26" s="10">
        <f t="shared" si="3"/>
        <v>0</v>
      </c>
      <c r="I26" s="10">
        <f t="shared" si="6"/>
        <v>93783.400000000009</v>
      </c>
      <c r="J26" s="10">
        <f t="shared" si="6"/>
        <v>0</v>
      </c>
      <c r="K26" s="10">
        <f t="shared" si="6"/>
        <v>0</v>
      </c>
      <c r="L26" s="10">
        <f t="shared" si="6"/>
        <v>0</v>
      </c>
      <c r="M26" s="10">
        <f t="shared" si="6"/>
        <v>74752.600000000006</v>
      </c>
      <c r="N26" s="10">
        <f t="shared" si="6"/>
        <v>0</v>
      </c>
      <c r="O26" s="10">
        <f t="shared" si="6"/>
        <v>28722.799999999999</v>
      </c>
      <c r="P26" s="10">
        <f t="shared" si="6"/>
        <v>0</v>
      </c>
      <c r="Q26" s="407"/>
      <c r="R26" s="408"/>
      <c r="S26" s="26"/>
      <c r="T26" s="12"/>
      <c r="U26" s="12"/>
      <c r="V26" s="12"/>
      <c r="W26" s="12"/>
      <c r="X26" s="12"/>
      <c r="Y26" s="12"/>
    </row>
    <row r="27" spans="1:25" ht="31.5" customHeight="1" x14ac:dyDescent="0.3">
      <c r="A27" s="365"/>
      <c r="B27" s="362"/>
      <c r="C27" s="362"/>
      <c r="D27" s="381" t="s">
        <v>187</v>
      </c>
      <c r="E27" s="381" t="s">
        <v>187</v>
      </c>
      <c r="F27" s="51" t="s">
        <v>28</v>
      </c>
      <c r="G27" s="10">
        <f>I27+K27+M27+O27</f>
        <v>197258.8</v>
      </c>
      <c r="H27" s="10">
        <f t="shared" si="3"/>
        <v>0</v>
      </c>
      <c r="I27" s="10">
        <f>I35+I43</f>
        <v>93783.400000000009</v>
      </c>
      <c r="J27" s="10">
        <f t="shared" si="6"/>
        <v>0</v>
      </c>
      <c r="K27" s="10">
        <f t="shared" si="6"/>
        <v>0</v>
      </c>
      <c r="L27" s="10">
        <f t="shared" si="6"/>
        <v>0</v>
      </c>
      <c r="M27" s="10">
        <f t="shared" si="6"/>
        <v>74752.600000000006</v>
      </c>
      <c r="N27" s="10">
        <f t="shared" si="6"/>
        <v>0</v>
      </c>
      <c r="O27" s="10">
        <f t="shared" si="6"/>
        <v>28722.799999999999</v>
      </c>
      <c r="P27" s="10">
        <f t="shared" si="6"/>
        <v>0</v>
      </c>
      <c r="Q27" s="407"/>
      <c r="R27" s="408"/>
      <c r="S27" s="26"/>
      <c r="T27" s="12"/>
      <c r="U27" s="12"/>
      <c r="V27" s="12"/>
      <c r="W27" s="12"/>
      <c r="X27" s="12"/>
      <c r="Y27" s="12"/>
    </row>
    <row r="28" spans="1:25" hidden="1" x14ac:dyDescent="0.3">
      <c r="A28" s="365"/>
      <c r="B28" s="361" t="s">
        <v>287</v>
      </c>
      <c r="C28" s="361" t="s">
        <v>71</v>
      </c>
      <c r="D28" s="385" t="s">
        <v>186</v>
      </c>
      <c r="E28" s="385" t="s">
        <v>790</v>
      </c>
      <c r="F28" s="51" t="s">
        <v>112</v>
      </c>
      <c r="G28" s="10">
        <f t="shared" ref="G28:H43" si="7">I28+K28+M28+O28</f>
        <v>1118780.7</v>
      </c>
      <c r="H28" s="10">
        <f t="shared" si="7"/>
        <v>0</v>
      </c>
      <c r="I28" s="10">
        <f t="shared" ref="I28:P28" si="8">SUM(I29:I35)</f>
        <v>548764.9</v>
      </c>
      <c r="J28" s="10">
        <f t="shared" si="8"/>
        <v>0</v>
      </c>
      <c r="K28" s="10">
        <f t="shared" si="8"/>
        <v>0</v>
      </c>
      <c r="L28" s="10">
        <f t="shared" si="8"/>
        <v>0</v>
      </c>
      <c r="M28" s="10">
        <f t="shared" si="8"/>
        <v>412515.8</v>
      </c>
      <c r="N28" s="10">
        <f t="shared" si="8"/>
        <v>0</v>
      </c>
      <c r="O28" s="10">
        <f t="shared" si="8"/>
        <v>157500</v>
      </c>
      <c r="P28" s="10">
        <f t="shared" si="8"/>
        <v>0</v>
      </c>
      <c r="Q28" s="405" t="s">
        <v>7</v>
      </c>
      <c r="R28" s="406"/>
      <c r="S28" s="26"/>
      <c r="T28" s="12"/>
      <c r="U28" s="12"/>
      <c r="V28" s="12"/>
      <c r="W28" s="12"/>
      <c r="X28" s="12"/>
      <c r="Y28" s="12"/>
    </row>
    <row r="29" spans="1:25" hidden="1" x14ac:dyDescent="0.3">
      <c r="A29" s="365"/>
      <c r="B29" s="362"/>
      <c r="C29" s="362"/>
      <c r="D29" s="381"/>
      <c r="E29" s="381"/>
      <c r="F29" s="51" t="s">
        <v>22</v>
      </c>
      <c r="G29" s="10">
        <f t="shared" si="7"/>
        <v>141623.1</v>
      </c>
      <c r="H29" s="10">
        <f t="shared" si="7"/>
        <v>0</v>
      </c>
      <c r="I29" s="10">
        <f>I53+I77+I101</f>
        <v>74359.3</v>
      </c>
      <c r="J29" s="10">
        <f t="shared" ref="J29:P30" si="9">J53+J77+J101</f>
        <v>0</v>
      </c>
      <c r="K29" s="10">
        <f t="shared" si="9"/>
        <v>0</v>
      </c>
      <c r="L29" s="10">
        <f t="shared" si="9"/>
        <v>0</v>
      </c>
      <c r="M29" s="10">
        <f t="shared" si="9"/>
        <v>44763.8</v>
      </c>
      <c r="N29" s="10">
        <f t="shared" si="9"/>
        <v>0</v>
      </c>
      <c r="O29" s="10">
        <f t="shared" si="9"/>
        <v>22500</v>
      </c>
      <c r="P29" s="10">
        <f t="shared" si="9"/>
        <v>0</v>
      </c>
      <c r="Q29" s="407"/>
      <c r="R29" s="408"/>
      <c r="S29" s="26"/>
      <c r="T29" s="12"/>
      <c r="U29" s="12"/>
      <c r="V29" s="12"/>
      <c r="W29" s="12"/>
      <c r="X29" s="12"/>
      <c r="Y29" s="12"/>
    </row>
    <row r="30" spans="1:25" ht="15" hidden="1" customHeight="1" x14ac:dyDescent="0.3">
      <c r="A30" s="365"/>
      <c r="B30" s="362"/>
      <c r="C30" s="362"/>
      <c r="D30" s="381" t="s">
        <v>187</v>
      </c>
      <c r="E30" s="381" t="s">
        <v>187</v>
      </c>
      <c r="F30" s="51" t="s">
        <v>23</v>
      </c>
      <c r="G30" s="10">
        <f t="shared" si="7"/>
        <v>162859.6</v>
      </c>
      <c r="H30" s="10">
        <f t="shared" si="7"/>
        <v>0</v>
      </c>
      <c r="I30" s="10">
        <f>I54+I78+I102</f>
        <v>79067.600000000006</v>
      </c>
      <c r="J30" s="10">
        <f t="shared" si="9"/>
        <v>0</v>
      </c>
      <c r="K30" s="10">
        <f t="shared" si="9"/>
        <v>0</v>
      </c>
      <c r="L30" s="10">
        <f t="shared" si="9"/>
        <v>0</v>
      </c>
      <c r="M30" s="10">
        <f t="shared" si="9"/>
        <v>61292</v>
      </c>
      <c r="N30" s="10">
        <f t="shared" si="9"/>
        <v>0</v>
      </c>
      <c r="O30" s="10">
        <f t="shared" si="9"/>
        <v>22500</v>
      </c>
      <c r="P30" s="10">
        <f t="shared" si="9"/>
        <v>0</v>
      </c>
      <c r="Q30" s="407"/>
      <c r="R30" s="408"/>
      <c r="S30" s="26"/>
      <c r="T30" s="12"/>
      <c r="U30" s="12"/>
      <c r="V30" s="12"/>
      <c r="W30" s="12"/>
      <c r="X30" s="12"/>
      <c r="Y30" s="12"/>
    </row>
    <row r="31" spans="1:25" ht="15" hidden="1" customHeight="1" x14ac:dyDescent="0.3">
      <c r="A31" s="365"/>
      <c r="B31" s="362"/>
      <c r="C31" s="362"/>
      <c r="D31" s="381" t="s">
        <v>187</v>
      </c>
      <c r="E31" s="381" t="s">
        <v>187</v>
      </c>
      <c r="F31" s="51" t="s">
        <v>24</v>
      </c>
      <c r="G31" s="10">
        <f t="shared" si="7"/>
        <v>162859.6</v>
      </c>
      <c r="H31" s="10">
        <f t="shared" si="7"/>
        <v>0</v>
      </c>
      <c r="I31" s="10">
        <f t="shared" ref="I31:P35" si="10">I55+I79+I103</f>
        <v>79067.600000000006</v>
      </c>
      <c r="J31" s="10">
        <f t="shared" si="10"/>
        <v>0</v>
      </c>
      <c r="K31" s="10">
        <f t="shared" si="10"/>
        <v>0</v>
      </c>
      <c r="L31" s="10">
        <f t="shared" si="10"/>
        <v>0</v>
      </c>
      <c r="M31" s="10">
        <f t="shared" si="10"/>
        <v>61292</v>
      </c>
      <c r="N31" s="10">
        <f t="shared" si="10"/>
        <v>0</v>
      </c>
      <c r="O31" s="10">
        <f t="shared" si="10"/>
        <v>22500</v>
      </c>
      <c r="P31" s="10">
        <f t="shared" si="10"/>
        <v>0</v>
      </c>
      <c r="Q31" s="407"/>
      <c r="R31" s="408"/>
      <c r="S31" s="26"/>
      <c r="T31" s="12"/>
      <c r="U31" s="12"/>
      <c r="V31" s="12"/>
      <c r="W31" s="12"/>
      <c r="X31" s="12"/>
      <c r="Y31" s="12"/>
    </row>
    <row r="32" spans="1:25" ht="15" hidden="1" customHeight="1" x14ac:dyDescent="0.3">
      <c r="A32" s="365"/>
      <c r="B32" s="362"/>
      <c r="C32" s="362"/>
      <c r="D32" s="381" t="s">
        <v>187</v>
      </c>
      <c r="E32" s="381" t="s">
        <v>187</v>
      </c>
      <c r="F32" s="51" t="s">
        <v>25</v>
      </c>
      <c r="G32" s="10">
        <f t="shared" si="7"/>
        <v>162859.6</v>
      </c>
      <c r="H32" s="10">
        <f t="shared" si="7"/>
        <v>0</v>
      </c>
      <c r="I32" s="10">
        <f>I56+I80+I104</f>
        <v>79067.600000000006</v>
      </c>
      <c r="J32" s="10">
        <f t="shared" si="10"/>
        <v>0</v>
      </c>
      <c r="K32" s="10">
        <f t="shared" si="10"/>
        <v>0</v>
      </c>
      <c r="L32" s="10">
        <f t="shared" si="10"/>
        <v>0</v>
      </c>
      <c r="M32" s="10">
        <f t="shared" si="10"/>
        <v>61292</v>
      </c>
      <c r="N32" s="10">
        <f t="shared" si="10"/>
        <v>0</v>
      </c>
      <c r="O32" s="10">
        <f t="shared" si="10"/>
        <v>22500</v>
      </c>
      <c r="P32" s="10">
        <f t="shared" si="10"/>
        <v>0</v>
      </c>
      <c r="Q32" s="407"/>
      <c r="R32" s="408"/>
      <c r="S32" s="26"/>
      <c r="T32" s="12"/>
      <c r="U32" s="12"/>
      <c r="V32" s="12"/>
      <c r="W32" s="12"/>
      <c r="X32" s="12"/>
      <c r="Y32" s="12"/>
    </row>
    <row r="33" spans="1:25" ht="15" hidden="1" customHeight="1" x14ac:dyDescent="0.3">
      <c r="A33" s="365"/>
      <c r="B33" s="362"/>
      <c r="C33" s="362"/>
      <c r="D33" s="381" t="s">
        <v>187</v>
      </c>
      <c r="E33" s="381" t="s">
        <v>187</v>
      </c>
      <c r="F33" s="51" t="s">
        <v>26</v>
      </c>
      <c r="G33" s="10">
        <f t="shared" si="7"/>
        <v>162859.6</v>
      </c>
      <c r="H33" s="10">
        <f t="shared" si="7"/>
        <v>0</v>
      </c>
      <c r="I33" s="10">
        <f t="shared" si="10"/>
        <v>79067.600000000006</v>
      </c>
      <c r="J33" s="10">
        <f t="shared" si="10"/>
        <v>0</v>
      </c>
      <c r="K33" s="10">
        <f t="shared" si="10"/>
        <v>0</v>
      </c>
      <c r="L33" s="10">
        <f t="shared" si="10"/>
        <v>0</v>
      </c>
      <c r="M33" s="10">
        <f t="shared" si="10"/>
        <v>61292</v>
      </c>
      <c r="N33" s="10">
        <f t="shared" si="10"/>
        <v>0</v>
      </c>
      <c r="O33" s="10">
        <f t="shared" si="10"/>
        <v>22500</v>
      </c>
      <c r="P33" s="10">
        <f t="shared" si="10"/>
        <v>0</v>
      </c>
      <c r="Q33" s="407"/>
      <c r="R33" s="408"/>
      <c r="S33" s="26"/>
      <c r="T33" s="12"/>
      <c r="U33" s="12"/>
      <c r="V33" s="12"/>
      <c r="W33" s="12"/>
      <c r="X33" s="12"/>
      <c r="Y33" s="12"/>
    </row>
    <row r="34" spans="1:25" ht="15" hidden="1" customHeight="1" x14ac:dyDescent="0.3">
      <c r="A34" s="365"/>
      <c r="B34" s="362"/>
      <c r="C34" s="362"/>
      <c r="D34" s="381" t="s">
        <v>187</v>
      </c>
      <c r="E34" s="381" t="s">
        <v>187</v>
      </c>
      <c r="F34" s="51" t="s">
        <v>41</v>
      </c>
      <c r="G34" s="10">
        <f t="shared" si="7"/>
        <v>162859.6</v>
      </c>
      <c r="H34" s="10">
        <f t="shared" si="7"/>
        <v>0</v>
      </c>
      <c r="I34" s="10">
        <f t="shared" si="10"/>
        <v>79067.600000000006</v>
      </c>
      <c r="J34" s="10">
        <f t="shared" si="10"/>
        <v>0</v>
      </c>
      <c r="K34" s="10">
        <f t="shared" si="10"/>
        <v>0</v>
      </c>
      <c r="L34" s="10">
        <f t="shared" si="10"/>
        <v>0</v>
      </c>
      <c r="M34" s="10">
        <f t="shared" si="10"/>
        <v>61292</v>
      </c>
      <c r="N34" s="10">
        <f t="shared" si="10"/>
        <v>0</v>
      </c>
      <c r="O34" s="10">
        <f t="shared" si="10"/>
        <v>22500</v>
      </c>
      <c r="P34" s="10">
        <f t="shared" si="10"/>
        <v>0</v>
      </c>
      <c r="Q34" s="407"/>
      <c r="R34" s="408"/>
      <c r="S34" s="26"/>
      <c r="T34" s="12"/>
      <c r="U34" s="12"/>
      <c r="V34" s="12"/>
      <c r="W34" s="12"/>
      <c r="X34" s="12"/>
      <c r="Y34" s="12"/>
    </row>
    <row r="35" spans="1:25" ht="15" hidden="1" customHeight="1" x14ac:dyDescent="0.3">
      <c r="A35" s="365"/>
      <c r="B35" s="362"/>
      <c r="C35" s="362"/>
      <c r="D35" s="381" t="s">
        <v>187</v>
      </c>
      <c r="E35" s="381" t="s">
        <v>187</v>
      </c>
      <c r="F35" s="51" t="s">
        <v>28</v>
      </c>
      <c r="G35" s="10">
        <f t="shared" si="7"/>
        <v>162859.6</v>
      </c>
      <c r="H35" s="10">
        <f t="shared" si="7"/>
        <v>0</v>
      </c>
      <c r="I35" s="10">
        <f t="shared" si="10"/>
        <v>79067.600000000006</v>
      </c>
      <c r="J35" s="10">
        <f t="shared" si="10"/>
        <v>0</v>
      </c>
      <c r="K35" s="10">
        <f t="shared" si="10"/>
        <v>0</v>
      </c>
      <c r="L35" s="10">
        <f t="shared" si="10"/>
        <v>0</v>
      </c>
      <c r="M35" s="10">
        <f t="shared" si="10"/>
        <v>61292</v>
      </c>
      <c r="N35" s="10">
        <f t="shared" si="10"/>
        <v>0</v>
      </c>
      <c r="O35" s="10">
        <f t="shared" si="10"/>
        <v>22500</v>
      </c>
      <c r="P35" s="10">
        <f t="shared" si="10"/>
        <v>0</v>
      </c>
      <c r="Q35" s="407"/>
      <c r="R35" s="408"/>
      <c r="S35" s="26"/>
      <c r="T35" s="12"/>
      <c r="U35" s="12"/>
      <c r="V35" s="12"/>
      <c r="W35" s="12"/>
      <c r="X35" s="12"/>
      <c r="Y35" s="12"/>
    </row>
    <row r="36" spans="1:25" ht="15" hidden="1" customHeight="1" x14ac:dyDescent="0.3">
      <c r="A36" s="365"/>
      <c r="B36" s="361" t="s">
        <v>288</v>
      </c>
      <c r="C36" s="361" t="s">
        <v>71</v>
      </c>
      <c r="D36" s="385" t="s">
        <v>186</v>
      </c>
      <c r="E36" s="385" t="s">
        <v>790</v>
      </c>
      <c r="F36" s="51" t="s">
        <v>112</v>
      </c>
      <c r="G36" s="10">
        <f t="shared" si="7"/>
        <v>249256.50000000003</v>
      </c>
      <c r="H36" s="10">
        <f t="shared" si="7"/>
        <v>0</v>
      </c>
      <c r="I36" s="10">
        <f t="shared" ref="I36:P36" si="11">SUM(I37:I43)</f>
        <v>113188.1</v>
      </c>
      <c r="J36" s="10">
        <f t="shared" si="11"/>
        <v>0</v>
      </c>
      <c r="K36" s="10">
        <f t="shared" si="11"/>
        <v>0</v>
      </c>
      <c r="L36" s="10">
        <f t="shared" si="11"/>
        <v>0</v>
      </c>
      <c r="M36" s="10">
        <f t="shared" si="11"/>
        <v>92508.800000000017</v>
      </c>
      <c r="N36" s="10">
        <f t="shared" si="11"/>
        <v>0</v>
      </c>
      <c r="O36" s="10">
        <f t="shared" si="11"/>
        <v>43559.600000000006</v>
      </c>
      <c r="P36" s="10">
        <f t="shared" si="11"/>
        <v>0</v>
      </c>
      <c r="Q36" s="405" t="s">
        <v>277</v>
      </c>
      <c r="R36" s="406"/>
      <c r="S36" s="26"/>
      <c r="T36" s="12"/>
      <c r="U36" s="12"/>
      <c r="V36" s="12"/>
      <c r="W36" s="12"/>
      <c r="X36" s="12"/>
      <c r="Y36" s="12"/>
    </row>
    <row r="37" spans="1:25" hidden="1" x14ac:dyDescent="0.3">
      <c r="A37" s="365"/>
      <c r="B37" s="362"/>
      <c r="C37" s="362"/>
      <c r="D37" s="381"/>
      <c r="E37" s="381"/>
      <c r="F37" s="51" t="s">
        <v>22</v>
      </c>
      <c r="G37" s="10">
        <f t="shared" si="7"/>
        <v>42861.3</v>
      </c>
      <c r="H37" s="10">
        <f t="shared" si="7"/>
        <v>0</v>
      </c>
      <c r="I37" s="10">
        <f>I61+I85+I109</f>
        <v>24893.3</v>
      </c>
      <c r="J37" s="10">
        <f t="shared" ref="J37:P38" si="12">J61+J85+J109</f>
        <v>0</v>
      </c>
      <c r="K37" s="10">
        <f t="shared" si="12"/>
        <v>0</v>
      </c>
      <c r="L37" s="10">
        <f t="shared" si="12"/>
        <v>0</v>
      </c>
      <c r="M37" s="10">
        <f t="shared" si="12"/>
        <v>11745.2</v>
      </c>
      <c r="N37" s="10">
        <f t="shared" si="12"/>
        <v>0</v>
      </c>
      <c r="O37" s="10">
        <f t="shared" si="12"/>
        <v>6222.8</v>
      </c>
      <c r="P37" s="10">
        <f t="shared" si="12"/>
        <v>0</v>
      </c>
      <c r="Q37" s="407"/>
      <c r="R37" s="408"/>
      <c r="S37" s="26"/>
      <c r="T37" s="12"/>
      <c r="U37" s="12"/>
      <c r="V37" s="12"/>
      <c r="W37" s="12"/>
      <c r="X37" s="12"/>
      <c r="Y37" s="12"/>
    </row>
    <row r="38" spans="1:25" hidden="1" x14ac:dyDescent="0.3">
      <c r="A38" s="365"/>
      <c r="B38" s="362"/>
      <c r="C38" s="362"/>
      <c r="D38" s="381" t="s">
        <v>187</v>
      </c>
      <c r="E38" s="381" t="s">
        <v>187</v>
      </c>
      <c r="F38" s="51" t="s">
        <v>23</v>
      </c>
      <c r="G38" s="10">
        <f t="shared" si="7"/>
        <v>34399.200000000004</v>
      </c>
      <c r="H38" s="10">
        <f t="shared" si="7"/>
        <v>0</v>
      </c>
      <c r="I38" s="10">
        <f>I62+I86+I110</f>
        <v>14715.8</v>
      </c>
      <c r="J38" s="10">
        <f t="shared" si="12"/>
        <v>0</v>
      </c>
      <c r="K38" s="10">
        <f t="shared" si="12"/>
        <v>0</v>
      </c>
      <c r="L38" s="10">
        <f t="shared" si="12"/>
        <v>0</v>
      </c>
      <c r="M38" s="10">
        <f t="shared" si="12"/>
        <v>13460.6</v>
      </c>
      <c r="N38" s="10">
        <f t="shared" si="12"/>
        <v>0</v>
      </c>
      <c r="O38" s="10">
        <f t="shared" si="12"/>
        <v>6222.8</v>
      </c>
      <c r="P38" s="10">
        <f t="shared" si="12"/>
        <v>0</v>
      </c>
      <c r="Q38" s="407"/>
      <c r="R38" s="408"/>
      <c r="S38" s="26"/>
      <c r="T38" s="12"/>
      <c r="U38" s="12"/>
      <c r="V38" s="12"/>
      <c r="W38" s="12"/>
      <c r="X38" s="12"/>
      <c r="Y38" s="12"/>
    </row>
    <row r="39" spans="1:25" hidden="1" x14ac:dyDescent="0.3">
      <c r="A39" s="365"/>
      <c r="B39" s="362"/>
      <c r="C39" s="362"/>
      <c r="D39" s="381" t="s">
        <v>187</v>
      </c>
      <c r="E39" s="381" t="s">
        <v>187</v>
      </c>
      <c r="F39" s="51" t="s">
        <v>24</v>
      </c>
      <c r="G39" s="10">
        <f t="shared" si="7"/>
        <v>34399.200000000004</v>
      </c>
      <c r="H39" s="10">
        <f t="shared" si="7"/>
        <v>0</v>
      </c>
      <c r="I39" s="10">
        <f t="shared" ref="I39:P43" si="13">I63+I87+I111</f>
        <v>14715.8</v>
      </c>
      <c r="J39" s="10">
        <f t="shared" si="13"/>
        <v>0</v>
      </c>
      <c r="K39" s="10">
        <f t="shared" si="13"/>
        <v>0</v>
      </c>
      <c r="L39" s="10">
        <f t="shared" si="13"/>
        <v>0</v>
      </c>
      <c r="M39" s="10">
        <f t="shared" si="13"/>
        <v>13460.6</v>
      </c>
      <c r="N39" s="10">
        <f t="shared" si="13"/>
        <v>0</v>
      </c>
      <c r="O39" s="10">
        <f t="shared" si="13"/>
        <v>6222.8</v>
      </c>
      <c r="P39" s="10">
        <f t="shared" si="13"/>
        <v>0</v>
      </c>
      <c r="Q39" s="407"/>
      <c r="R39" s="408"/>
      <c r="S39" s="26"/>
      <c r="T39" s="12"/>
      <c r="U39" s="12"/>
      <c r="V39" s="12"/>
      <c r="W39" s="12"/>
      <c r="X39" s="12"/>
      <c r="Y39" s="12"/>
    </row>
    <row r="40" spans="1:25" hidden="1" x14ac:dyDescent="0.3">
      <c r="A40" s="365"/>
      <c r="B40" s="362"/>
      <c r="C40" s="362"/>
      <c r="D40" s="381" t="s">
        <v>187</v>
      </c>
      <c r="E40" s="381" t="s">
        <v>187</v>
      </c>
      <c r="F40" s="51" t="s">
        <v>25</v>
      </c>
      <c r="G40" s="10">
        <f t="shared" si="7"/>
        <v>34399.200000000004</v>
      </c>
      <c r="H40" s="10">
        <f t="shared" si="7"/>
        <v>0</v>
      </c>
      <c r="I40" s="10">
        <f t="shared" si="13"/>
        <v>14715.8</v>
      </c>
      <c r="J40" s="10">
        <f t="shared" si="13"/>
        <v>0</v>
      </c>
      <c r="K40" s="10">
        <f t="shared" si="13"/>
        <v>0</v>
      </c>
      <c r="L40" s="10">
        <f t="shared" si="13"/>
        <v>0</v>
      </c>
      <c r="M40" s="10">
        <f t="shared" si="13"/>
        <v>13460.6</v>
      </c>
      <c r="N40" s="10">
        <f t="shared" si="13"/>
        <v>0</v>
      </c>
      <c r="O40" s="10">
        <f t="shared" si="13"/>
        <v>6222.8</v>
      </c>
      <c r="P40" s="10">
        <f t="shared" si="13"/>
        <v>0</v>
      </c>
      <c r="Q40" s="407"/>
      <c r="R40" s="408"/>
      <c r="S40" s="26"/>
      <c r="T40" s="12"/>
      <c r="U40" s="12"/>
      <c r="V40" s="12"/>
      <c r="W40" s="12"/>
      <c r="X40" s="12"/>
      <c r="Y40" s="12"/>
    </row>
    <row r="41" spans="1:25" hidden="1" x14ac:dyDescent="0.3">
      <c r="A41" s="365"/>
      <c r="B41" s="362"/>
      <c r="C41" s="362"/>
      <c r="D41" s="381" t="s">
        <v>187</v>
      </c>
      <c r="E41" s="381" t="s">
        <v>187</v>
      </c>
      <c r="F41" s="51" t="s">
        <v>26</v>
      </c>
      <c r="G41" s="10">
        <f t="shared" si="7"/>
        <v>34399.200000000004</v>
      </c>
      <c r="H41" s="10">
        <f t="shared" si="7"/>
        <v>0</v>
      </c>
      <c r="I41" s="10">
        <f t="shared" si="13"/>
        <v>14715.8</v>
      </c>
      <c r="J41" s="10">
        <f t="shared" si="13"/>
        <v>0</v>
      </c>
      <c r="K41" s="10">
        <f t="shared" si="13"/>
        <v>0</v>
      </c>
      <c r="L41" s="10">
        <f t="shared" si="13"/>
        <v>0</v>
      </c>
      <c r="M41" s="10">
        <f t="shared" si="13"/>
        <v>13460.6</v>
      </c>
      <c r="N41" s="10">
        <f t="shared" si="13"/>
        <v>0</v>
      </c>
      <c r="O41" s="10">
        <f t="shared" si="13"/>
        <v>6222.8</v>
      </c>
      <c r="P41" s="10">
        <f t="shared" si="13"/>
        <v>0</v>
      </c>
      <c r="Q41" s="407"/>
      <c r="R41" s="408"/>
      <c r="S41" s="26"/>
      <c r="T41" s="12"/>
      <c r="U41" s="12"/>
      <c r="V41" s="12"/>
      <c r="W41" s="12"/>
      <c r="X41" s="12"/>
      <c r="Y41" s="12"/>
    </row>
    <row r="42" spans="1:25" hidden="1" x14ac:dyDescent="0.3">
      <c r="A42" s="365"/>
      <c r="B42" s="362"/>
      <c r="C42" s="362"/>
      <c r="D42" s="381" t="s">
        <v>187</v>
      </c>
      <c r="E42" s="381" t="s">
        <v>187</v>
      </c>
      <c r="F42" s="51" t="s">
        <v>41</v>
      </c>
      <c r="G42" s="10">
        <f t="shared" si="7"/>
        <v>34399.200000000004</v>
      </c>
      <c r="H42" s="10">
        <f t="shared" si="7"/>
        <v>0</v>
      </c>
      <c r="I42" s="10">
        <f t="shared" si="13"/>
        <v>14715.8</v>
      </c>
      <c r="J42" s="10">
        <f t="shared" si="13"/>
        <v>0</v>
      </c>
      <c r="K42" s="10">
        <f t="shared" si="13"/>
        <v>0</v>
      </c>
      <c r="L42" s="10">
        <f t="shared" si="13"/>
        <v>0</v>
      </c>
      <c r="M42" s="10">
        <f t="shared" si="13"/>
        <v>13460.6</v>
      </c>
      <c r="N42" s="10">
        <f t="shared" si="13"/>
        <v>0</v>
      </c>
      <c r="O42" s="10">
        <f t="shared" si="13"/>
        <v>6222.8</v>
      </c>
      <c r="P42" s="10">
        <f t="shared" si="13"/>
        <v>0</v>
      </c>
      <c r="Q42" s="407"/>
      <c r="R42" s="408"/>
      <c r="S42" s="26"/>
      <c r="T42" s="12"/>
      <c r="U42" s="12"/>
      <c r="V42" s="12"/>
      <c r="W42" s="12"/>
      <c r="X42" s="12"/>
      <c r="Y42" s="12"/>
    </row>
    <row r="43" spans="1:25" hidden="1" x14ac:dyDescent="0.3">
      <c r="A43" s="365"/>
      <c r="B43" s="362"/>
      <c r="C43" s="362"/>
      <c r="D43" s="381" t="s">
        <v>187</v>
      </c>
      <c r="E43" s="381" t="s">
        <v>187</v>
      </c>
      <c r="F43" s="51" t="s">
        <v>28</v>
      </c>
      <c r="G43" s="10">
        <f t="shared" si="7"/>
        <v>34399.200000000004</v>
      </c>
      <c r="H43" s="10">
        <f t="shared" si="7"/>
        <v>0</v>
      </c>
      <c r="I43" s="10">
        <f t="shared" si="13"/>
        <v>14715.8</v>
      </c>
      <c r="J43" s="10">
        <f t="shared" si="13"/>
        <v>0</v>
      </c>
      <c r="K43" s="10">
        <f t="shared" si="13"/>
        <v>0</v>
      </c>
      <c r="L43" s="10">
        <f t="shared" si="13"/>
        <v>0</v>
      </c>
      <c r="M43" s="10">
        <f t="shared" si="13"/>
        <v>13460.6</v>
      </c>
      <c r="N43" s="10">
        <f t="shared" si="13"/>
        <v>0</v>
      </c>
      <c r="O43" s="10">
        <f t="shared" si="13"/>
        <v>6222.8</v>
      </c>
      <c r="P43" s="10">
        <f t="shared" si="13"/>
        <v>0</v>
      </c>
      <c r="Q43" s="407"/>
      <c r="R43" s="408"/>
      <c r="S43" s="26"/>
      <c r="T43" s="12"/>
      <c r="U43" s="12"/>
      <c r="V43" s="12"/>
      <c r="W43" s="12"/>
      <c r="X43" s="12"/>
      <c r="Y43" s="12"/>
    </row>
    <row r="44" spans="1:25" ht="15" hidden="1" customHeight="1" x14ac:dyDescent="0.3">
      <c r="A44" s="364" t="s">
        <v>188</v>
      </c>
      <c r="B44" s="405" t="s">
        <v>448</v>
      </c>
      <c r="C44" s="361" t="s">
        <v>71</v>
      </c>
      <c r="D44" s="385" t="s">
        <v>186</v>
      </c>
      <c r="E44" s="385" t="s">
        <v>190</v>
      </c>
      <c r="F44" s="18" t="s">
        <v>112</v>
      </c>
      <c r="G44" s="10">
        <f t="shared" ref="G44:H59" si="14">I44+K44+M44+O44</f>
        <v>681132.9</v>
      </c>
      <c r="H44" s="10">
        <f t="shared" si="14"/>
        <v>0</v>
      </c>
      <c r="I44" s="10">
        <f t="shared" ref="I44:P44" si="15">SUM(I45:I51)</f>
        <v>318864.70000000007</v>
      </c>
      <c r="J44" s="10">
        <f t="shared" si="15"/>
        <v>0</v>
      </c>
      <c r="K44" s="10">
        <f t="shared" si="15"/>
        <v>0</v>
      </c>
      <c r="L44" s="10">
        <f t="shared" si="15"/>
        <v>0</v>
      </c>
      <c r="M44" s="10">
        <f t="shared" si="15"/>
        <v>362268.19999999995</v>
      </c>
      <c r="N44" s="10">
        <f t="shared" si="15"/>
        <v>0</v>
      </c>
      <c r="O44" s="10">
        <f t="shared" si="15"/>
        <v>0</v>
      </c>
      <c r="P44" s="10">
        <f t="shared" si="15"/>
        <v>0</v>
      </c>
      <c r="Q44" s="405" t="s">
        <v>117</v>
      </c>
      <c r="R44" s="406"/>
      <c r="S44" s="26"/>
      <c r="T44" s="12"/>
      <c r="U44" s="12"/>
      <c r="V44" s="12"/>
      <c r="W44" s="12"/>
      <c r="X44" s="12"/>
      <c r="Y44" s="12"/>
    </row>
    <row r="45" spans="1:25" hidden="1" x14ac:dyDescent="0.3">
      <c r="A45" s="365"/>
      <c r="B45" s="407"/>
      <c r="C45" s="362"/>
      <c r="D45" s="381"/>
      <c r="E45" s="381"/>
      <c r="F45" s="51" t="s">
        <v>22</v>
      </c>
      <c r="G45" s="10">
        <f t="shared" si="14"/>
        <v>97304.700000000012</v>
      </c>
      <c r="H45" s="10">
        <f t="shared" si="14"/>
        <v>0</v>
      </c>
      <c r="I45" s="10">
        <f>I53+I61</f>
        <v>45552.100000000006</v>
      </c>
      <c r="J45" s="10">
        <f t="shared" ref="J45:P45" si="16">J53+J61</f>
        <v>0</v>
      </c>
      <c r="K45" s="10">
        <f t="shared" si="16"/>
        <v>0</v>
      </c>
      <c r="L45" s="10">
        <f t="shared" si="16"/>
        <v>0</v>
      </c>
      <c r="M45" s="10">
        <f t="shared" si="16"/>
        <v>51752.6</v>
      </c>
      <c r="N45" s="10">
        <f t="shared" si="16"/>
        <v>0</v>
      </c>
      <c r="O45" s="10">
        <f t="shared" si="16"/>
        <v>0</v>
      </c>
      <c r="P45" s="10">
        <f t="shared" si="16"/>
        <v>0</v>
      </c>
      <c r="Q45" s="407"/>
      <c r="R45" s="408"/>
      <c r="S45" s="26"/>
      <c r="T45" s="12"/>
      <c r="U45" s="12"/>
      <c r="V45" s="12"/>
      <c r="W45" s="12"/>
      <c r="X45" s="12"/>
      <c r="Y45" s="12"/>
    </row>
    <row r="46" spans="1:25" hidden="1" x14ac:dyDescent="0.3">
      <c r="A46" s="365"/>
      <c r="B46" s="407"/>
      <c r="C46" s="362"/>
      <c r="D46" s="381" t="s">
        <v>187</v>
      </c>
      <c r="E46" s="381" t="s">
        <v>187</v>
      </c>
      <c r="F46" s="51" t="s">
        <v>23</v>
      </c>
      <c r="G46" s="10">
        <f t="shared" si="14"/>
        <v>97304.700000000012</v>
      </c>
      <c r="H46" s="10">
        <f t="shared" si="14"/>
        <v>0</v>
      </c>
      <c r="I46" s="10">
        <f t="shared" ref="I46:P51" si="17">I54+I62</f>
        <v>45552.100000000006</v>
      </c>
      <c r="J46" s="10">
        <f t="shared" si="17"/>
        <v>0</v>
      </c>
      <c r="K46" s="10">
        <f t="shared" si="17"/>
        <v>0</v>
      </c>
      <c r="L46" s="10">
        <f t="shared" si="17"/>
        <v>0</v>
      </c>
      <c r="M46" s="10">
        <f t="shared" si="17"/>
        <v>51752.6</v>
      </c>
      <c r="N46" s="10">
        <f t="shared" si="17"/>
        <v>0</v>
      </c>
      <c r="O46" s="10">
        <f t="shared" si="17"/>
        <v>0</v>
      </c>
      <c r="P46" s="10">
        <f t="shared" si="17"/>
        <v>0</v>
      </c>
      <c r="Q46" s="407"/>
      <c r="R46" s="408"/>
      <c r="S46" s="26"/>
      <c r="T46" s="12"/>
      <c r="U46" s="12"/>
      <c r="V46" s="12"/>
      <c r="W46" s="12"/>
      <c r="X46" s="12"/>
      <c r="Y46" s="12"/>
    </row>
    <row r="47" spans="1:25" ht="15" hidden="1" customHeight="1" x14ac:dyDescent="0.3">
      <c r="A47" s="365"/>
      <c r="B47" s="407"/>
      <c r="C47" s="362"/>
      <c r="D47" s="381" t="s">
        <v>187</v>
      </c>
      <c r="E47" s="381" t="s">
        <v>187</v>
      </c>
      <c r="F47" s="51" t="s">
        <v>24</v>
      </c>
      <c r="G47" s="10">
        <f t="shared" si="14"/>
        <v>97304.700000000012</v>
      </c>
      <c r="H47" s="10">
        <f t="shared" si="14"/>
        <v>0</v>
      </c>
      <c r="I47" s="10">
        <f t="shared" si="17"/>
        <v>45552.100000000006</v>
      </c>
      <c r="J47" s="10">
        <f t="shared" si="17"/>
        <v>0</v>
      </c>
      <c r="K47" s="10">
        <f t="shared" si="17"/>
        <v>0</v>
      </c>
      <c r="L47" s="10">
        <f t="shared" si="17"/>
        <v>0</v>
      </c>
      <c r="M47" s="10">
        <f t="shared" si="17"/>
        <v>51752.6</v>
      </c>
      <c r="N47" s="10">
        <f t="shared" si="17"/>
        <v>0</v>
      </c>
      <c r="O47" s="10">
        <f t="shared" si="17"/>
        <v>0</v>
      </c>
      <c r="P47" s="10">
        <f t="shared" si="17"/>
        <v>0</v>
      </c>
      <c r="Q47" s="407"/>
      <c r="R47" s="408"/>
      <c r="S47" s="26"/>
      <c r="T47" s="12"/>
      <c r="U47" s="12"/>
      <c r="V47" s="12"/>
      <c r="W47" s="12"/>
      <c r="X47" s="12"/>
      <c r="Y47" s="12"/>
    </row>
    <row r="48" spans="1:25" hidden="1" x14ac:dyDescent="0.3">
      <c r="A48" s="365"/>
      <c r="B48" s="407"/>
      <c r="C48" s="362"/>
      <c r="D48" s="381" t="s">
        <v>187</v>
      </c>
      <c r="E48" s="381" t="s">
        <v>187</v>
      </c>
      <c r="F48" s="51" t="s">
        <v>25</v>
      </c>
      <c r="G48" s="10">
        <f t="shared" si="14"/>
        <v>97304.700000000012</v>
      </c>
      <c r="H48" s="10">
        <f t="shared" si="14"/>
        <v>0</v>
      </c>
      <c r="I48" s="10">
        <f t="shared" si="17"/>
        <v>45552.100000000006</v>
      </c>
      <c r="J48" s="10">
        <f t="shared" si="17"/>
        <v>0</v>
      </c>
      <c r="K48" s="10">
        <f t="shared" si="17"/>
        <v>0</v>
      </c>
      <c r="L48" s="10">
        <f t="shared" si="17"/>
        <v>0</v>
      </c>
      <c r="M48" s="10">
        <f t="shared" si="17"/>
        <v>51752.6</v>
      </c>
      <c r="N48" s="10">
        <f t="shared" si="17"/>
        <v>0</v>
      </c>
      <c r="O48" s="10">
        <f t="shared" si="17"/>
        <v>0</v>
      </c>
      <c r="P48" s="10">
        <f t="shared" si="17"/>
        <v>0</v>
      </c>
      <c r="Q48" s="407"/>
      <c r="R48" s="408"/>
      <c r="S48" s="26"/>
      <c r="T48" s="12"/>
      <c r="U48" s="12"/>
      <c r="V48" s="12"/>
      <c r="W48" s="12"/>
      <c r="X48" s="12"/>
      <c r="Y48" s="12"/>
    </row>
    <row r="49" spans="1:25" hidden="1" x14ac:dyDescent="0.3">
      <c r="A49" s="365"/>
      <c r="B49" s="407"/>
      <c r="C49" s="362"/>
      <c r="D49" s="381" t="s">
        <v>187</v>
      </c>
      <c r="E49" s="381" t="s">
        <v>187</v>
      </c>
      <c r="F49" s="51" t="s">
        <v>26</v>
      </c>
      <c r="G49" s="10">
        <f t="shared" si="14"/>
        <v>97304.700000000012</v>
      </c>
      <c r="H49" s="10">
        <f t="shared" si="14"/>
        <v>0</v>
      </c>
      <c r="I49" s="10">
        <f t="shared" si="17"/>
        <v>45552.100000000006</v>
      </c>
      <c r="J49" s="10">
        <f t="shared" si="17"/>
        <v>0</v>
      </c>
      <c r="K49" s="10">
        <f t="shared" si="17"/>
        <v>0</v>
      </c>
      <c r="L49" s="10">
        <f t="shared" si="17"/>
        <v>0</v>
      </c>
      <c r="M49" s="10">
        <f t="shared" si="17"/>
        <v>51752.6</v>
      </c>
      <c r="N49" s="10">
        <f t="shared" si="17"/>
        <v>0</v>
      </c>
      <c r="O49" s="10">
        <f t="shared" si="17"/>
        <v>0</v>
      </c>
      <c r="P49" s="10">
        <f t="shared" si="17"/>
        <v>0</v>
      </c>
      <c r="Q49" s="407"/>
      <c r="R49" s="408"/>
      <c r="S49" s="26"/>
      <c r="T49" s="12"/>
      <c r="U49" s="12"/>
      <c r="V49" s="12"/>
      <c r="W49" s="12"/>
      <c r="X49" s="12"/>
      <c r="Y49" s="12"/>
    </row>
    <row r="50" spans="1:25" hidden="1" x14ac:dyDescent="0.3">
      <c r="A50" s="365"/>
      <c r="B50" s="407"/>
      <c r="C50" s="362"/>
      <c r="D50" s="381" t="s">
        <v>187</v>
      </c>
      <c r="E50" s="381" t="s">
        <v>187</v>
      </c>
      <c r="F50" s="51" t="s">
        <v>41</v>
      </c>
      <c r="G50" s="10">
        <f t="shared" si="14"/>
        <v>97304.700000000012</v>
      </c>
      <c r="H50" s="10">
        <f t="shared" si="14"/>
        <v>0</v>
      </c>
      <c r="I50" s="10">
        <f t="shared" si="17"/>
        <v>45552.100000000006</v>
      </c>
      <c r="J50" s="10">
        <f t="shared" si="17"/>
        <v>0</v>
      </c>
      <c r="K50" s="10">
        <f t="shared" si="17"/>
        <v>0</v>
      </c>
      <c r="L50" s="10">
        <f t="shared" si="17"/>
        <v>0</v>
      </c>
      <c r="M50" s="10">
        <f t="shared" si="17"/>
        <v>51752.6</v>
      </c>
      <c r="N50" s="10">
        <f t="shared" si="17"/>
        <v>0</v>
      </c>
      <c r="O50" s="10">
        <f t="shared" si="17"/>
        <v>0</v>
      </c>
      <c r="P50" s="10">
        <f t="shared" si="17"/>
        <v>0</v>
      </c>
      <c r="Q50" s="407"/>
      <c r="R50" s="408"/>
      <c r="S50" s="26"/>
      <c r="T50" s="12"/>
      <c r="U50" s="12"/>
      <c r="V50" s="12"/>
      <c r="W50" s="12"/>
      <c r="X50" s="12"/>
      <c r="Y50" s="12"/>
    </row>
    <row r="51" spans="1:25" ht="15" hidden="1" customHeight="1" x14ac:dyDescent="0.3">
      <c r="A51" s="365"/>
      <c r="B51" s="407"/>
      <c r="C51" s="362"/>
      <c r="D51" s="381" t="s">
        <v>187</v>
      </c>
      <c r="E51" s="381" t="s">
        <v>187</v>
      </c>
      <c r="F51" s="51" t="s">
        <v>28</v>
      </c>
      <c r="G51" s="10">
        <f t="shared" si="14"/>
        <v>97304.700000000012</v>
      </c>
      <c r="H51" s="10">
        <f t="shared" si="14"/>
        <v>0</v>
      </c>
      <c r="I51" s="10">
        <f t="shared" si="17"/>
        <v>45552.100000000006</v>
      </c>
      <c r="J51" s="10">
        <f t="shared" si="17"/>
        <v>0</v>
      </c>
      <c r="K51" s="10">
        <f t="shared" si="17"/>
        <v>0</v>
      </c>
      <c r="L51" s="10">
        <f t="shared" si="17"/>
        <v>0</v>
      </c>
      <c r="M51" s="10">
        <f t="shared" si="17"/>
        <v>51752.6</v>
      </c>
      <c r="N51" s="10">
        <f t="shared" si="17"/>
        <v>0</v>
      </c>
      <c r="O51" s="10">
        <f t="shared" si="17"/>
        <v>0</v>
      </c>
      <c r="P51" s="10">
        <f t="shared" si="17"/>
        <v>0</v>
      </c>
      <c r="Q51" s="407"/>
      <c r="R51" s="408"/>
      <c r="S51" s="26"/>
      <c r="T51" s="12"/>
      <c r="U51" s="12"/>
      <c r="V51" s="12"/>
      <c r="W51" s="12"/>
      <c r="X51" s="12"/>
      <c r="Y51" s="12"/>
    </row>
    <row r="52" spans="1:25" ht="15" hidden="1" customHeight="1" x14ac:dyDescent="0.3">
      <c r="A52" s="365"/>
      <c r="B52" s="405" t="s">
        <v>289</v>
      </c>
      <c r="C52" s="361" t="s">
        <v>71</v>
      </c>
      <c r="D52" s="385" t="s">
        <v>186</v>
      </c>
      <c r="E52" s="385" t="s">
        <v>190</v>
      </c>
      <c r="F52" s="18" t="s">
        <v>112</v>
      </c>
      <c r="G52" s="10">
        <f t="shared" si="14"/>
        <v>545848.1</v>
      </c>
      <c r="H52" s="10">
        <f t="shared" si="14"/>
        <v>0</v>
      </c>
      <c r="I52" s="10">
        <f t="shared" ref="I52:P52" si="18">SUM(I53:I59)</f>
        <v>249804.09999999998</v>
      </c>
      <c r="J52" s="10">
        <f t="shared" si="18"/>
        <v>0</v>
      </c>
      <c r="K52" s="10">
        <f t="shared" si="18"/>
        <v>0</v>
      </c>
      <c r="L52" s="10">
        <f t="shared" si="18"/>
        <v>0</v>
      </c>
      <c r="M52" s="10">
        <f t="shared" si="18"/>
        <v>296044</v>
      </c>
      <c r="N52" s="10">
        <f t="shared" si="18"/>
        <v>0</v>
      </c>
      <c r="O52" s="10">
        <f t="shared" si="18"/>
        <v>0</v>
      </c>
      <c r="P52" s="10">
        <f t="shared" si="18"/>
        <v>0</v>
      </c>
      <c r="Q52" s="405" t="s">
        <v>7</v>
      </c>
      <c r="R52" s="406"/>
      <c r="S52" s="26"/>
      <c r="T52" s="12"/>
      <c r="U52" s="12"/>
      <c r="V52" s="12"/>
      <c r="W52" s="12"/>
      <c r="X52" s="12"/>
      <c r="Y52" s="12"/>
    </row>
    <row r="53" spans="1:25" hidden="1" x14ac:dyDescent="0.3">
      <c r="A53" s="365"/>
      <c r="B53" s="407"/>
      <c r="C53" s="362"/>
      <c r="D53" s="381"/>
      <c r="E53" s="381"/>
      <c r="F53" s="51" t="s">
        <v>22</v>
      </c>
      <c r="G53" s="10">
        <f t="shared" si="14"/>
        <v>77978.3</v>
      </c>
      <c r="H53" s="10">
        <f t="shared" si="14"/>
        <v>0</v>
      </c>
      <c r="I53" s="10">
        <v>35686.300000000003</v>
      </c>
      <c r="J53" s="10">
        <v>0</v>
      </c>
      <c r="K53" s="10">
        <v>0</v>
      </c>
      <c r="L53" s="10">
        <v>0</v>
      </c>
      <c r="M53" s="10">
        <v>42292</v>
      </c>
      <c r="N53" s="10">
        <v>0</v>
      </c>
      <c r="O53" s="10">
        <v>0</v>
      </c>
      <c r="P53" s="10">
        <v>0</v>
      </c>
      <c r="Q53" s="407"/>
      <c r="R53" s="408"/>
      <c r="S53" s="26"/>
      <c r="T53" s="12"/>
      <c r="U53" s="12"/>
      <c r="V53" s="12"/>
      <c r="W53" s="12"/>
      <c r="X53" s="12"/>
      <c r="Y53" s="12"/>
    </row>
    <row r="54" spans="1:25" hidden="1" x14ac:dyDescent="0.3">
      <c r="A54" s="365"/>
      <c r="B54" s="407"/>
      <c r="C54" s="362"/>
      <c r="D54" s="381" t="s">
        <v>187</v>
      </c>
      <c r="E54" s="381" t="s">
        <v>187</v>
      </c>
      <c r="F54" s="51" t="s">
        <v>23</v>
      </c>
      <c r="G54" s="10">
        <f t="shared" si="14"/>
        <v>77978.3</v>
      </c>
      <c r="H54" s="10">
        <f t="shared" si="14"/>
        <v>0</v>
      </c>
      <c r="I54" s="10">
        <v>35686.300000000003</v>
      </c>
      <c r="J54" s="10">
        <v>0</v>
      </c>
      <c r="K54" s="10">
        <v>0</v>
      </c>
      <c r="L54" s="10">
        <v>0</v>
      </c>
      <c r="M54" s="10">
        <v>42292</v>
      </c>
      <c r="N54" s="10">
        <v>0</v>
      </c>
      <c r="O54" s="10">
        <v>0</v>
      </c>
      <c r="P54" s="10">
        <v>0</v>
      </c>
      <c r="Q54" s="407"/>
      <c r="R54" s="408"/>
      <c r="S54" s="26"/>
      <c r="T54" s="12"/>
      <c r="U54" s="12"/>
      <c r="V54" s="12"/>
      <c r="W54" s="12"/>
      <c r="X54" s="12"/>
      <c r="Y54" s="12"/>
    </row>
    <row r="55" spans="1:25" ht="15" hidden="1" customHeight="1" x14ac:dyDescent="0.3">
      <c r="A55" s="365"/>
      <c r="B55" s="407"/>
      <c r="C55" s="362"/>
      <c r="D55" s="381" t="s">
        <v>187</v>
      </c>
      <c r="E55" s="381" t="s">
        <v>187</v>
      </c>
      <c r="F55" s="51" t="s">
        <v>24</v>
      </c>
      <c r="G55" s="10">
        <f t="shared" si="14"/>
        <v>77978.3</v>
      </c>
      <c r="H55" s="10">
        <f t="shared" si="14"/>
        <v>0</v>
      </c>
      <c r="I55" s="10">
        <v>35686.300000000003</v>
      </c>
      <c r="J55" s="10">
        <v>0</v>
      </c>
      <c r="K55" s="10">
        <v>0</v>
      </c>
      <c r="L55" s="10">
        <v>0</v>
      </c>
      <c r="M55" s="10">
        <v>42292</v>
      </c>
      <c r="N55" s="10">
        <v>0</v>
      </c>
      <c r="O55" s="10">
        <v>0</v>
      </c>
      <c r="P55" s="10">
        <v>0</v>
      </c>
      <c r="Q55" s="407"/>
      <c r="R55" s="408"/>
      <c r="S55" s="26"/>
      <c r="T55" s="12"/>
      <c r="U55" s="12"/>
      <c r="V55" s="12"/>
      <c r="W55" s="12"/>
      <c r="X55" s="12"/>
      <c r="Y55" s="12"/>
    </row>
    <row r="56" spans="1:25" hidden="1" x14ac:dyDescent="0.3">
      <c r="A56" s="365"/>
      <c r="B56" s="407"/>
      <c r="C56" s="362"/>
      <c r="D56" s="381" t="s">
        <v>187</v>
      </c>
      <c r="E56" s="381" t="s">
        <v>187</v>
      </c>
      <c r="F56" s="51" t="s">
        <v>25</v>
      </c>
      <c r="G56" s="10">
        <f t="shared" si="14"/>
        <v>77978.3</v>
      </c>
      <c r="H56" s="10">
        <f t="shared" si="14"/>
        <v>0</v>
      </c>
      <c r="I56" s="10">
        <v>35686.300000000003</v>
      </c>
      <c r="J56" s="10">
        <v>0</v>
      </c>
      <c r="K56" s="10">
        <v>0</v>
      </c>
      <c r="L56" s="10">
        <v>0</v>
      </c>
      <c r="M56" s="10">
        <v>42292</v>
      </c>
      <c r="N56" s="10">
        <v>0</v>
      </c>
      <c r="O56" s="10">
        <v>0</v>
      </c>
      <c r="P56" s="10">
        <v>0</v>
      </c>
      <c r="Q56" s="407"/>
      <c r="R56" s="408"/>
      <c r="S56" s="26"/>
      <c r="T56" s="12"/>
      <c r="U56" s="12"/>
      <c r="V56" s="12"/>
      <c r="W56" s="12"/>
      <c r="X56" s="12"/>
      <c r="Y56" s="12"/>
    </row>
    <row r="57" spans="1:25" hidden="1" x14ac:dyDescent="0.3">
      <c r="A57" s="365"/>
      <c r="B57" s="407"/>
      <c r="C57" s="362"/>
      <c r="D57" s="381" t="s">
        <v>187</v>
      </c>
      <c r="E57" s="381" t="s">
        <v>187</v>
      </c>
      <c r="F57" s="51" t="s">
        <v>26</v>
      </c>
      <c r="G57" s="10">
        <f t="shared" si="14"/>
        <v>77978.3</v>
      </c>
      <c r="H57" s="10">
        <f t="shared" si="14"/>
        <v>0</v>
      </c>
      <c r="I57" s="10">
        <v>35686.300000000003</v>
      </c>
      <c r="J57" s="10">
        <v>0</v>
      </c>
      <c r="K57" s="10">
        <v>0</v>
      </c>
      <c r="L57" s="10">
        <v>0</v>
      </c>
      <c r="M57" s="10">
        <v>42292</v>
      </c>
      <c r="N57" s="10">
        <v>0</v>
      </c>
      <c r="O57" s="10">
        <v>0</v>
      </c>
      <c r="P57" s="10">
        <v>0</v>
      </c>
      <c r="Q57" s="407"/>
      <c r="R57" s="408"/>
      <c r="S57" s="26"/>
      <c r="T57" s="12"/>
      <c r="U57" s="12"/>
      <c r="V57" s="12"/>
      <c r="W57" s="12"/>
      <c r="X57" s="12"/>
      <c r="Y57" s="12"/>
    </row>
    <row r="58" spans="1:25" hidden="1" x14ac:dyDescent="0.3">
      <c r="A58" s="365"/>
      <c r="B58" s="407"/>
      <c r="C58" s="362"/>
      <c r="D58" s="381" t="s">
        <v>187</v>
      </c>
      <c r="E58" s="381" t="s">
        <v>187</v>
      </c>
      <c r="F58" s="51" t="s">
        <v>41</v>
      </c>
      <c r="G58" s="10">
        <f t="shared" si="14"/>
        <v>77978.3</v>
      </c>
      <c r="H58" s="10">
        <f t="shared" si="14"/>
        <v>0</v>
      </c>
      <c r="I58" s="10">
        <v>35686.300000000003</v>
      </c>
      <c r="J58" s="10">
        <v>0</v>
      </c>
      <c r="K58" s="10">
        <v>0</v>
      </c>
      <c r="L58" s="10">
        <v>0</v>
      </c>
      <c r="M58" s="10">
        <v>42292</v>
      </c>
      <c r="N58" s="10">
        <v>0</v>
      </c>
      <c r="O58" s="10">
        <v>0</v>
      </c>
      <c r="P58" s="10">
        <v>0</v>
      </c>
      <c r="Q58" s="407"/>
      <c r="R58" s="408"/>
      <c r="S58" s="26"/>
      <c r="T58" s="12"/>
      <c r="U58" s="12"/>
      <c r="V58" s="12"/>
      <c r="W58" s="12"/>
      <c r="X58" s="12"/>
      <c r="Y58" s="12"/>
    </row>
    <row r="59" spans="1:25" ht="15" hidden="1" customHeight="1" x14ac:dyDescent="0.3">
      <c r="A59" s="365"/>
      <c r="B59" s="407"/>
      <c r="C59" s="362"/>
      <c r="D59" s="381" t="s">
        <v>187</v>
      </c>
      <c r="E59" s="381" t="s">
        <v>187</v>
      </c>
      <c r="F59" s="51" t="s">
        <v>28</v>
      </c>
      <c r="G59" s="10">
        <f t="shared" si="14"/>
        <v>77978.3</v>
      </c>
      <c r="H59" s="10">
        <f t="shared" si="14"/>
        <v>0</v>
      </c>
      <c r="I59" s="10">
        <v>35686.300000000003</v>
      </c>
      <c r="J59" s="10">
        <v>0</v>
      </c>
      <c r="K59" s="10">
        <v>0</v>
      </c>
      <c r="L59" s="10">
        <v>0</v>
      </c>
      <c r="M59" s="10">
        <v>42292</v>
      </c>
      <c r="N59" s="10">
        <v>0</v>
      </c>
      <c r="O59" s="10">
        <v>0</v>
      </c>
      <c r="P59" s="10">
        <v>0</v>
      </c>
      <c r="Q59" s="407"/>
      <c r="R59" s="408"/>
      <c r="S59" s="26"/>
      <c r="T59" s="12"/>
      <c r="U59" s="12"/>
      <c r="V59" s="12"/>
      <c r="W59" s="12"/>
      <c r="X59" s="12"/>
      <c r="Y59" s="12"/>
    </row>
    <row r="60" spans="1:25" ht="15" hidden="1" customHeight="1" x14ac:dyDescent="0.3">
      <c r="A60" s="365"/>
      <c r="B60" s="405" t="s">
        <v>290</v>
      </c>
      <c r="C60" s="361" t="s">
        <v>71</v>
      </c>
      <c r="D60" s="385" t="s">
        <v>186</v>
      </c>
      <c r="E60" s="385" t="s">
        <v>190</v>
      </c>
      <c r="F60" s="18" t="s">
        <v>112</v>
      </c>
      <c r="G60" s="10">
        <f t="shared" ref="G60:H75" si="19">I60+K60+M60+O60</f>
        <v>135284.79999999999</v>
      </c>
      <c r="H60" s="10">
        <f t="shared" si="19"/>
        <v>0</v>
      </c>
      <c r="I60" s="10">
        <f t="shared" ref="I60:P60" si="20">SUM(I61:I67)</f>
        <v>69060.600000000006</v>
      </c>
      <c r="J60" s="10">
        <f t="shared" si="20"/>
        <v>0</v>
      </c>
      <c r="K60" s="10">
        <f t="shared" si="20"/>
        <v>0</v>
      </c>
      <c r="L60" s="10">
        <f t="shared" si="20"/>
        <v>0</v>
      </c>
      <c r="M60" s="10">
        <f t="shared" si="20"/>
        <v>66224.2</v>
      </c>
      <c r="N60" s="10">
        <f t="shared" si="20"/>
        <v>0</v>
      </c>
      <c r="O60" s="10">
        <f t="shared" si="20"/>
        <v>0</v>
      </c>
      <c r="P60" s="10">
        <f t="shared" si="20"/>
        <v>0</v>
      </c>
      <c r="Q60" s="405" t="s">
        <v>277</v>
      </c>
      <c r="R60" s="406"/>
      <c r="S60" s="26"/>
      <c r="T60" s="12"/>
      <c r="U60" s="12"/>
      <c r="V60" s="12"/>
      <c r="W60" s="12"/>
      <c r="X60" s="12"/>
      <c r="Y60" s="12"/>
    </row>
    <row r="61" spans="1:25" hidden="1" x14ac:dyDescent="0.3">
      <c r="A61" s="365"/>
      <c r="B61" s="407"/>
      <c r="C61" s="362"/>
      <c r="D61" s="381"/>
      <c r="E61" s="381"/>
      <c r="F61" s="51" t="s">
        <v>22</v>
      </c>
      <c r="G61" s="10">
        <f t="shared" si="19"/>
        <v>19326.400000000001</v>
      </c>
      <c r="H61" s="10">
        <f t="shared" si="19"/>
        <v>0</v>
      </c>
      <c r="I61" s="10">
        <v>9865.7999999999993</v>
      </c>
      <c r="J61" s="10">
        <v>0</v>
      </c>
      <c r="K61" s="10">
        <v>0</v>
      </c>
      <c r="L61" s="10">
        <v>0</v>
      </c>
      <c r="M61" s="10">
        <v>9460.6</v>
      </c>
      <c r="N61" s="10">
        <v>0</v>
      </c>
      <c r="O61" s="10">
        <v>0</v>
      </c>
      <c r="P61" s="10">
        <v>0</v>
      </c>
      <c r="Q61" s="407"/>
      <c r="R61" s="408"/>
      <c r="S61" s="26"/>
      <c r="T61" s="12"/>
      <c r="U61" s="12"/>
      <c r="V61" s="12"/>
      <c r="W61" s="12"/>
      <c r="X61" s="12"/>
      <c r="Y61" s="12"/>
    </row>
    <row r="62" spans="1:25" hidden="1" x14ac:dyDescent="0.3">
      <c r="A62" s="365"/>
      <c r="B62" s="407"/>
      <c r="C62" s="362"/>
      <c r="D62" s="381" t="s">
        <v>187</v>
      </c>
      <c r="E62" s="381" t="s">
        <v>187</v>
      </c>
      <c r="F62" s="51" t="s">
        <v>23</v>
      </c>
      <c r="G62" s="10">
        <f t="shared" si="19"/>
        <v>19326.400000000001</v>
      </c>
      <c r="H62" s="10">
        <f t="shared" si="19"/>
        <v>0</v>
      </c>
      <c r="I62" s="10">
        <v>9865.7999999999993</v>
      </c>
      <c r="J62" s="10">
        <v>0</v>
      </c>
      <c r="K62" s="10">
        <v>0</v>
      </c>
      <c r="L62" s="10">
        <v>0</v>
      </c>
      <c r="M62" s="10">
        <v>9460.6</v>
      </c>
      <c r="N62" s="10">
        <v>0</v>
      </c>
      <c r="O62" s="10">
        <v>0</v>
      </c>
      <c r="P62" s="10">
        <v>0</v>
      </c>
      <c r="Q62" s="407"/>
      <c r="R62" s="408"/>
      <c r="S62" s="26"/>
      <c r="T62" s="12"/>
      <c r="U62" s="12"/>
      <c r="V62" s="12"/>
      <c r="W62" s="12"/>
      <c r="X62" s="12"/>
      <c r="Y62" s="12"/>
    </row>
    <row r="63" spans="1:25" ht="15" hidden="1" customHeight="1" x14ac:dyDescent="0.3">
      <c r="A63" s="365"/>
      <c r="B63" s="407"/>
      <c r="C63" s="362"/>
      <c r="D63" s="381" t="s">
        <v>187</v>
      </c>
      <c r="E63" s="381" t="s">
        <v>187</v>
      </c>
      <c r="F63" s="51" t="s">
        <v>24</v>
      </c>
      <c r="G63" s="10">
        <f t="shared" si="19"/>
        <v>19326.400000000001</v>
      </c>
      <c r="H63" s="10">
        <f t="shared" si="19"/>
        <v>0</v>
      </c>
      <c r="I63" s="10">
        <v>9865.7999999999993</v>
      </c>
      <c r="J63" s="10">
        <v>0</v>
      </c>
      <c r="K63" s="10">
        <v>0</v>
      </c>
      <c r="L63" s="10">
        <v>0</v>
      </c>
      <c r="M63" s="10">
        <v>9460.6</v>
      </c>
      <c r="N63" s="10">
        <v>0</v>
      </c>
      <c r="O63" s="10">
        <v>0</v>
      </c>
      <c r="P63" s="10">
        <v>0</v>
      </c>
      <c r="Q63" s="407"/>
      <c r="R63" s="408"/>
      <c r="S63" s="26"/>
      <c r="T63" s="12"/>
      <c r="U63" s="12"/>
      <c r="V63" s="12"/>
      <c r="W63" s="12"/>
      <c r="X63" s="12"/>
      <c r="Y63" s="12"/>
    </row>
    <row r="64" spans="1:25" hidden="1" x14ac:dyDescent="0.3">
      <c r="A64" s="365"/>
      <c r="B64" s="407"/>
      <c r="C64" s="362"/>
      <c r="D64" s="381" t="s">
        <v>187</v>
      </c>
      <c r="E64" s="381" t="s">
        <v>187</v>
      </c>
      <c r="F64" s="51" t="s">
        <v>25</v>
      </c>
      <c r="G64" s="10">
        <f t="shared" si="19"/>
        <v>19326.400000000001</v>
      </c>
      <c r="H64" s="10">
        <f t="shared" si="19"/>
        <v>0</v>
      </c>
      <c r="I64" s="10">
        <v>9865.7999999999993</v>
      </c>
      <c r="J64" s="10">
        <v>0</v>
      </c>
      <c r="K64" s="10">
        <v>0</v>
      </c>
      <c r="L64" s="10">
        <v>0</v>
      </c>
      <c r="M64" s="10">
        <v>9460.6</v>
      </c>
      <c r="N64" s="10">
        <v>0</v>
      </c>
      <c r="O64" s="10">
        <v>0</v>
      </c>
      <c r="P64" s="10">
        <v>0</v>
      </c>
      <c r="Q64" s="407"/>
      <c r="R64" s="408"/>
      <c r="S64" s="26"/>
      <c r="T64" s="12"/>
      <c r="U64" s="12"/>
      <c r="V64" s="12"/>
      <c r="W64" s="12"/>
      <c r="X64" s="12"/>
      <c r="Y64" s="12"/>
    </row>
    <row r="65" spans="1:25" hidden="1" x14ac:dyDescent="0.3">
      <c r="A65" s="365"/>
      <c r="B65" s="407"/>
      <c r="C65" s="362"/>
      <c r="D65" s="381" t="s">
        <v>187</v>
      </c>
      <c r="E65" s="381" t="s">
        <v>187</v>
      </c>
      <c r="F65" s="51" t="s">
        <v>26</v>
      </c>
      <c r="G65" s="10">
        <f t="shared" si="19"/>
        <v>19326.400000000001</v>
      </c>
      <c r="H65" s="10">
        <f t="shared" si="19"/>
        <v>0</v>
      </c>
      <c r="I65" s="10">
        <v>9865.7999999999993</v>
      </c>
      <c r="J65" s="10">
        <v>0</v>
      </c>
      <c r="K65" s="10">
        <v>0</v>
      </c>
      <c r="L65" s="10">
        <v>0</v>
      </c>
      <c r="M65" s="10">
        <v>9460.6</v>
      </c>
      <c r="N65" s="10">
        <v>0</v>
      </c>
      <c r="O65" s="10">
        <v>0</v>
      </c>
      <c r="P65" s="10">
        <v>0</v>
      </c>
      <c r="Q65" s="407"/>
      <c r="R65" s="408"/>
      <c r="S65" s="26"/>
      <c r="T65" s="12"/>
      <c r="U65" s="12"/>
      <c r="V65" s="12"/>
      <c r="W65" s="12"/>
      <c r="X65" s="12"/>
      <c r="Y65" s="12"/>
    </row>
    <row r="66" spans="1:25" hidden="1" x14ac:dyDescent="0.3">
      <c r="A66" s="365"/>
      <c r="B66" s="407"/>
      <c r="C66" s="362"/>
      <c r="D66" s="381" t="s">
        <v>187</v>
      </c>
      <c r="E66" s="381" t="s">
        <v>187</v>
      </c>
      <c r="F66" s="51" t="s">
        <v>41</v>
      </c>
      <c r="G66" s="10">
        <f t="shared" si="19"/>
        <v>19326.400000000001</v>
      </c>
      <c r="H66" s="10">
        <f t="shared" si="19"/>
        <v>0</v>
      </c>
      <c r="I66" s="10">
        <v>9865.7999999999993</v>
      </c>
      <c r="J66" s="10">
        <v>0</v>
      </c>
      <c r="K66" s="10">
        <v>0</v>
      </c>
      <c r="L66" s="10">
        <v>0</v>
      </c>
      <c r="M66" s="10">
        <v>9460.6</v>
      </c>
      <c r="N66" s="10">
        <v>0</v>
      </c>
      <c r="O66" s="10">
        <v>0</v>
      </c>
      <c r="P66" s="10">
        <v>0</v>
      </c>
      <c r="Q66" s="407"/>
      <c r="R66" s="408"/>
      <c r="S66" s="26"/>
      <c r="T66" s="12"/>
      <c r="U66" s="12"/>
      <c r="V66" s="12"/>
      <c r="W66" s="12"/>
      <c r="X66" s="12"/>
      <c r="Y66" s="12"/>
    </row>
    <row r="67" spans="1:25" ht="15" hidden="1" customHeight="1" x14ac:dyDescent="0.3">
      <c r="A67" s="365"/>
      <c r="B67" s="407"/>
      <c r="C67" s="362"/>
      <c r="D67" s="381" t="s">
        <v>187</v>
      </c>
      <c r="E67" s="381" t="s">
        <v>187</v>
      </c>
      <c r="F67" s="51" t="s">
        <v>28</v>
      </c>
      <c r="G67" s="10">
        <f t="shared" si="19"/>
        <v>19326.400000000001</v>
      </c>
      <c r="H67" s="10">
        <f t="shared" si="19"/>
        <v>0</v>
      </c>
      <c r="I67" s="10">
        <v>9865.7999999999993</v>
      </c>
      <c r="J67" s="10">
        <v>0</v>
      </c>
      <c r="K67" s="10">
        <v>0</v>
      </c>
      <c r="L67" s="10">
        <v>0</v>
      </c>
      <c r="M67" s="10">
        <v>9460.6</v>
      </c>
      <c r="N67" s="10">
        <v>0</v>
      </c>
      <c r="O67" s="10">
        <v>0</v>
      </c>
      <c r="P67" s="10">
        <v>0</v>
      </c>
      <c r="Q67" s="407"/>
      <c r="R67" s="408"/>
      <c r="S67" s="26"/>
      <c r="T67" s="12"/>
      <c r="U67" s="12"/>
      <c r="V67" s="12"/>
      <c r="W67" s="12"/>
      <c r="X67" s="12"/>
      <c r="Y67" s="12"/>
    </row>
    <row r="68" spans="1:25" ht="15" hidden="1" customHeight="1" x14ac:dyDescent="0.3">
      <c r="A68" s="364" t="s">
        <v>191</v>
      </c>
      <c r="B68" s="361" t="s">
        <v>291</v>
      </c>
      <c r="C68" s="361" t="s">
        <v>71</v>
      </c>
      <c r="D68" s="385" t="s">
        <v>186</v>
      </c>
      <c r="E68" s="385" t="s">
        <v>207</v>
      </c>
      <c r="F68" s="51" t="s">
        <v>112</v>
      </c>
      <c r="G68" s="10">
        <f t="shared" si="19"/>
        <v>485844.69999999995</v>
      </c>
      <c r="H68" s="10">
        <f t="shared" si="19"/>
        <v>0</v>
      </c>
      <c r="I68" s="10">
        <f t="shared" ref="I68:P68" si="21">SUM(I69:I75)</f>
        <v>343088.3</v>
      </c>
      <c r="J68" s="10">
        <f t="shared" si="21"/>
        <v>0</v>
      </c>
      <c r="K68" s="10">
        <f t="shared" si="21"/>
        <v>0</v>
      </c>
      <c r="L68" s="10">
        <f t="shared" si="21"/>
        <v>0</v>
      </c>
      <c r="M68" s="10">
        <f t="shared" si="21"/>
        <v>142756.4</v>
      </c>
      <c r="N68" s="10">
        <f t="shared" si="21"/>
        <v>0</v>
      </c>
      <c r="O68" s="10">
        <f t="shared" si="21"/>
        <v>0</v>
      </c>
      <c r="P68" s="10">
        <f t="shared" si="21"/>
        <v>0</v>
      </c>
      <c r="Q68" s="405" t="s">
        <v>117</v>
      </c>
      <c r="R68" s="406"/>
      <c r="S68" s="26"/>
      <c r="T68" s="12"/>
      <c r="U68" s="12"/>
      <c r="V68" s="12"/>
      <c r="W68" s="12"/>
      <c r="X68" s="12"/>
      <c r="Y68" s="12"/>
    </row>
    <row r="69" spans="1:25" hidden="1" x14ac:dyDescent="0.3">
      <c r="A69" s="365"/>
      <c r="B69" s="362"/>
      <c r="C69" s="362"/>
      <c r="D69" s="381"/>
      <c r="E69" s="381"/>
      <c r="F69" s="51" t="s">
        <v>22</v>
      </c>
      <c r="G69" s="10">
        <f t="shared" si="19"/>
        <v>58456.9</v>
      </c>
      <c r="H69" s="10">
        <f t="shared" si="19"/>
        <v>0</v>
      </c>
      <c r="I69" s="10">
        <f>I77+I85</f>
        <v>53700.5</v>
      </c>
      <c r="J69" s="10">
        <f t="shared" ref="J69:P70" si="22">J77+J85</f>
        <v>0</v>
      </c>
      <c r="K69" s="10">
        <f t="shared" si="22"/>
        <v>0</v>
      </c>
      <c r="L69" s="10">
        <f t="shared" si="22"/>
        <v>0</v>
      </c>
      <c r="M69" s="10">
        <f t="shared" si="22"/>
        <v>4756.3999999999996</v>
      </c>
      <c r="N69" s="10">
        <f t="shared" si="22"/>
        <v>0</v>
      </c>
      <c r="O69" s="10">
        <f t="shared" si="22"/>
        <v>0</v>
      </c>
      <c r="P69" s="10">
        <f t="shared" si="22"/>
        <v>0</v>
      </c>
      <c r="Q69" s="407"/>
      <c r="R69" s="408"/>
      <c r="S69" s="26"/>
      <c r="T69" s="12"/>
      <c r="U69" s="12"/>
      <c r="V69" s="12"/>
      <c r="W69" s="12"/>
      <c r="X69" s="12"/>
      <c r="Y69" s="12"/>
    </row>
    <row r="70" spans="1:25" hidden="1" x14ac:dyDescent="0.3">
      <c r="A70" s="365"/>
      <c r="B70" s="362"/>
      <c r="C70" s="362"/>
      <c r="D70" s="381" t="s">
        <v>187</v>
      </c>
      <c r="E70" s="381" t="s">
        <v>187</v>
      </c>
      <c r="F70" s="51" t="s">
        <v>23</v>
      </c>
      <c r="G70" s="10">
        <f t="shared" si="19"/>
        <v>71231.3</v>
      </c>
      <c r="H70" s="10">
        <f t="shared" si="19"/>
        <v>0</v>
      </c>
      <c r="I70" s="10">
        <f>I78+I86</f>
        <v>48231.3</v>
      </c>
      <c r="J70" s="10">
        <f t="shared" si="22"/>
        <v>0</v>
      </c>
      <c r="K70" s="10">
        <f t="shared" si="22"/>
        <v>0</v>
      </c>
      <c r="L70" s="10">
        <f t="shared" si="22"/>
        <v>0</v>
      </c>
      <c r="M70" s="10">
        <f t="shared" si="22"/>
        <v>23000</v>
      </c>
      <c r="N70" s="10">
        <f t="shared" si="22"/>
        <v>0</v>
      </c>
      <c r="O70" s="10">
        <f t="shared" si="22"/>
        <v>0</v>
      </c>
      <c r="P70" s="10">
        <f t="shared" si="22"/>
        <v>0</v>
      </c>
      <c r="Q70" s="407"/>
      <c r="R70" s="408"/>
      <c r="S70" s="26"/>
      <c r="T70" s="12"/>
      <c r="U70" s="12"/>
      <c r="V70" s="12"/>
      <c r="W70" s="12"/>
      <c r="X70" s="12"/>
      <c r="Y70" s="12"/>
    </row>
    <row r="71" spans="1:25" hidden="1" x14ac:dyDescent="0.3">
      <c r="A71" s="365"/>
      <c r="B71" s="362"/>
      <c r="C71" s="362"/>
      <c r="D71" s="381" t="s">
        <v>187</v>
      </c>
      <c r="E71" s="381" t="s">
        <v>187</v>
      </c>
      <c r="F71" s="51" t="s">
        <v>24</v>
      </c>
      <c r="G71" s="10">
        <f t="shared" si="19"/>
        <v>71231.3</v>
      </c>
      <c r="H71" s="10">
        <f t="shared" si="19"/>
        <v>0</v>
      </c>
      <c r="I71" s="10">
        <f t="shared" ref="I71:P75" si="23">I79+I87</f>
        <v>48231.3</v>
      </c>
      <c r="J71" s="10">
        <f t="shared" si="23"/>
        <v>0</v>
      </c>
      <c r="K71" s="10">
        <f t="shared" si="23"/>
        <v>0</v>
      </c>
      <c r="L71" s="10">
        <f t="shared" si="23"/>
        <v>0</v>
      </c>
      <c r="M71" s="10">
        <f t="shared" si="23"/>
        <v>23000</v>
      </c>
      <c r="N71" s="10">
        <f t="shared" si="23"/>
        <v>0</v>
      </c>
      <c r="O71" s="10">
        <f t="shared" si="23"/>
        <v>0</v>
      </c>
      <c r="P71" s="10">
        <f t="shared" si="23"/>
        <v>0</v>
      </c>
      <c r="Q71" s="407"/>
      <c r="R71" s="408"/>
      <c r="S71" s="26"/>
      <c r="T71" s="12"/>
      <c r="U71" s="12"/>
      <c r="V71" s="12"/>
      <c r="W71" s="12"/>
      <c r="X71" s="12"/>
      <c r="Y71" s="12"/>
    </row>
    <row r="72" spans="1:25" ht="15" hidden="1" customHeight="1" x14ac:dyDescent="0.3">
      <c r="A72" s="365"/>
      <c r="B72" s="362"/>
      <c r="C72" s="362"/>
      <c r="D72" s="381" t="s">
        <v>187</v>
      </c>
      <c r="E72" s="381" t="s">
        <v>187</v>
      </c>
      <c r="F72" s="51" t="s">
        <v>25</v>
      </c>
      <c r="G72" s="10">
        <f t="shared" si="19"/>
        <v>71231.3</v>
      </c>
      <c r="H72" s="10">
        <f t="shared" si="19"/>
        <v>0</v>
      </c>
      <c r="I72" s="10">
        <f t="shared" si="23"/>
        <v>48231.3</v>
      </c>
      <c r="J72" s="10">
        <f t="shared" si="23"/>
        <v>0</v>
      </c>
      <c r="K72" s="10">
        <f t="shared" si="23"/>
        <v>0</v>
      </c>
      <c r="L72" s="10">
        <f t="shared" si="23"/>
        <v>0</v>
      </c>
      <c r="M72" s="10">
        <f t="shared" si="23"/>
        <v>23000</v>
      </c>
      <c r="N72" s="10">
        <f t="shared" si="23"/>
        <v>0</v>
      </c>
      <c r="O72" s="10">
        <f t="shared" si="23"/>
        <v>0</v>
      </c>
      <c r="P72" s="10">
        <f t="shared" si="23"/>
        <v>0</v>
      </c>
      <c r="Q72" s="407"/>
      <c r="R72" s="408"/>
      <c r="S72" s="26"/>
      <c r="T72" s="12"/>
      <c r="U72" s="12"/>
      <c r="V72" s="12"/>
      <c r="W72" s="12"/>
      <c r="X72" s="12"/>
      <c r="Y72" s="12"/>
    </row>
    <row r="73" spans="1:25" hidden="1" x14ac:dyDescent="0.3">
      <c r="A73" s="365"/>
      <c r="B73" s="362"/>
      <c r="C73" s="362"/>
      <c r="D73" s="381" t="s">
        <v>187</v>
      </c>
      <c r="E73" s="381" t="s">
        <v>187</v>
      </c>
      <c r="F73" s="51" t="s">
        <v>26</v>
      </c>
      <c r="G73" s="10">
        <f t="shared" si="19"/>
        <v>71231.3</v>
      </c>
      <c r="H73" s="10">
        <f t="shared" si="19"/>
        <v>0</v>
      </c>
      <c r="I73" s="10">
        <f t="shared" si="23"/>
        <v>48231.3</v>
      </c>
      <c r="J73" s="10">
        <f t="shared" si="23"/>
        <v>0</v>
      </c>
      <c r="K73" s="10">
        <f t="shared" si="23"/>
        <v>0</v>
      </c>
      <c r="L73" s="10">
        <f t="shared" si="23"/>
        <v>0</v>
      </c>
      <c r="M73" s="10">
        <f t="shared" si="23"/>
        <v>23000</v>
      </c>
      <c r="N73" s="10">
        <f t="shared" si="23"/>
        <v>0</v>
      </c>
      <c r="O73" s="10">
        <f t="shared" si="23"/>
        <v>0</v>
      </c>
      <c r="P73" s="10">
        <f t="shared" si="23"/>
        <v>0</v>
      </c>
      <c r="Q73" s="407"/>
      <c r="R73" s="408"/>
      <c r="S73" s="26"/>
      <c r="T73" s="12"/>
      <c r="U73" s="12"/>
      <c r="V73" s="12"/>
      <c r="W73" s="12"/>
      <c r="X73" s="12"/>
      <c r="Y73" s="12"/>
    </row>
    <row r="74" spans="1:25" hidden="1" x14ac:dyDescent="0.3">
      <c r="A74" s="365"/>
      <c r="B74" s="362"/>
      <c r="C74" s="362"/>
      <c r="D74" s="381" t="s">
        <v>187</v>
      </c>
      <c r="E74" s="381" t="s">
        <v>187</v>
      </c>
      <c r="F74" s="51" t="s">
        <v>41</v>
      </c>
      <c r="G74" s="10">
        <f t="shared" si="19"/>
        <v>71231.3</v>
      </c>
      <c r="H74" s="10">
        <f t="shared" si="19"/>
        <v>0</v>
      </c>
      <c r="I74" s="10">
        <f t="shared" si="23"/>
        <v>48231.3</v>
      </c>
      <c r="J74" s="10">
        <f t="shared" si="23"/>
        <v>0</v>
      </c>
      <c r="K74" s="10">
        <f t="shared" si="23"/>
        <v>0</v>
      </c>
      <c r="L74" s="10">
        <f t="shared" si="23"/>
        <v>0</v>
      </c>
      <c r="M74" s="10">
        <f t="shared" si="23"/>
        <v>23000</v>
      </c>
      <c r="N74" s="10">
        <f t="shared" si="23"/>
        <v>0</v>
      </c>
      <c r="O74" s="10">
        <f t="shared" si="23"/>
        <v>0</v>
      </c>
      <c r="P74" s="10">
        <f t="shared" si="23"/>
        <v>0</v>
      </c>
      <c r="Q74" s="407"/>
      <c r="R74" s="408"/>
      <c r="S74" s="26"/>
      <c r="T74" s="12"/>
      <c r="U74" s="12"/>
      <c r="V74" s="12"/>
      <c r="W74" s="12"/>
      <c r="X74" s="12"/>
      <c r="Y74" s="12"/>
    </row>
    <row r="75" spans="1:25" hidden="1" x14ac:dyDescent="0.3">
      <c r="A75" s="365"/>
      <c r="B75" s="362"/>
      <c r="C75" s="362"/>
      <c r="D75" s="381" t="s">
        <v>187</v>
      </c>
      <c r="E75" s="381" t="s">
        <v>187</v>
      </c>
      <c r="F75" s="51" t="s">
        <v>28</v>
      </c>
      <c r="G75" s="10">
        <f t="shared" si="19"/>
        <v>71231.3</v>
      </c>
      <c r="H75" s="10">
        <f t="shared" si="19"/>
        <v>0</v>
      </c>
      <c r="I75" s="10">
        <f t="shared" si="23"/>
        <v>48231.3</v>
      </c>
      <c r="J75" s="10">
        <f t="shared" si="23"/>
        <v>0</v>
      </c>
      <c r="K75" s="10">
        <f t="shared" si="23"/>
        <v>0</v>
      </c>
      <c r="L75" s="10">
        <f t="shared" si="23"/>
        <v>0</v>
      </c>
      <c r="M75" s="10">
        <f t="shared" si="23"/>
        <v>23000</v>
      </c>
      <c r="N75" s="10">
        <f t="shared" si="23"/>
        <v>0</v>
      </c>
      <c r="O75" s="10">
        <f t="shared" si="23"/>
        <v>0</v>
      </c>
      <c r="P75" s="10">
        <f t="shared" si="23"/>
        <v>0</v>
      </c>
      <c r="Q75" s="407"/>
      <c r="R75" s="408"/>
      <c r="S75" s="26"/>
      <c r="T75" s="12"/>
      <c r="U75" s="12"/>
      <c r="V75" s="12"/>
      <c r="W75" s="12"/>
      <c r="X75" s="12"/>
      <c r="Y75" s="12"/>
    </row>
    <row r="76" spans="1:25" ht="15" hidden="1" customHeight="1" x14ac:dyDescent="0.3">
      <c r="A76" s="365"/>
      <c r="B76" s="361" t="s">
        <v>292</v>
      </c>
      <c r="C76" s="361" t="s">
        <v>71</v>
      </c>
      <c r="D76" s="385" t="s">
        <v>186</v>
      </c>
      <c r="E76" s="385" t="s">
        <v>207</v>
      </c>
      <c r="F76" s="51" t="s">
        <v>112</v>
      </c>
      <c r="G76" s="10">
        <f t="shared" ref="G76:H91" si="24">I76+K76+M76+O76</f>
        <v>415432.6</v>
      </c>
      <c r="H76" s="10">
        <f t="shared" si="24"/>
        <v>0</v>
      </c>
      <c r="I76" s="10">
        <f t="shared" ref="I76:P76" si="25">SUM(I77:I83)</f>
        <v>298960.8</v>
      </c>
      <c r="J76" s="10">
        <f t="shared" si="25"/>
        <v>0</v>
      </c>
      <c r="K76" s="10">
        <f t="shared" si="25"/>
        <v>0</v>
      </c>
      <c r="L76" s="10">
        <f t="shared" si="25"/>
        <v>0</v>
      </c>
      <c r="M76" s="10">
        <f t="shared" si="25"/>
        <v>116471.8</v>
      </c>
      <c r="N76" s="10">
        <f t="shared" si="25"/>
        <v>0</v>
      </c>
      <c r="O76" s="10">
        <f t="shared" si="25"/>
        <v>0</v>
      </c>
      <c r="P76" s="10">
        <f t="shared" si="25"/>
        <v>0</v>
      </c>
      <c r="Q76" s="405" t="s">
        <v>7</v>
      </c>
      <c r="R76" s="406"/>
      <c r="S76" s="26"/>
      <c r="T76" s="12"/>
      <c r="U76" s="12"/>
      <c r="V76" s="12"/>
      <c r="W76" s="12"/>
      <c r="X76" s="12"/>
      <c r="Y76" s="12"/>
    </row>
    <row r="77" spans="1:25" hidden="1" x14ac:dyDescent="0.3">
      <c r="A77" s="365"/>
      <c r="B77" s="362"/>
      <c r="C77" s="362"/>
      <c r="D77" s="381"/>
      <c r="E77" s="381"/>
      <c r="F77" s="51" t="s">
        <v>22</v>
      </c>
      <c r="G77" s="10">
        <f t="shared" si="24"/>
        <v>41144.800000000003</v>
      </c>
      <c r="H77" s="10">
        <f t="shared" si="24"/>
        <v>0</v>
      </c>
      <c r="I77" s="10">
        <v>38673</v>
      </c>
      <c r="J77" s="10">
        <v>0</v>
      </c>
      <c r="K77" s="10">
        <v>0</v>
      </c>
      <c r="L77" s="10">
        <v>0</v>
      </c>
      <c r="M77" s="10">
        <v>2471.8000000000002</v>
      </c>
      <c r="N77" s="10">
        <v>0</v>
      </c>
      <c r="O77" s="10">
        <v>0</v>
      </c>
      <c r="P77" s="10">
        <v>0</v>
      </c>
      <c r="Q77" s="407"/>
      <c r="R77" s="408"/>
      <c r="S77" s="26"/>
      <c r="T77" s="12"/>
      <c r="U77" s="12"/>
      <c r="V77" s="12"/>
      <c r="W77" s="12"/>
      <c r="X77" s="12"/>
      <c r="Y77" s="12"/>
    </row>
    <row r="78" spans="1:25" ht="15" hidden="1" customHeight="1" x14ac:dyDescent="0.3">
      <c r="A78" s="365"/>
      <c r="B78" s="362"/>
      <c r="C78" s="362"/>
      <c r="D78" s="381" t="s">
        <v>187</v>
      </c>
      <c r="E78" s="381" t="s">
        <v>187</v>
      </c>
      <c r="F78" s="51" t="s">
        <v>23</v>
      </c>
      <c r="G78" s="10">
        <f t="shared" si="24"/>
        <v>62381.3</v>
      </c>
      <c r="H78" s="10">
        <f t="shared" si="24"/>
        <v>0</v>
      </c>
      <c r="I78" s="10">
        <v>43381.3</v>
      </c>
      <c r="J78" s="10">
        <v>0</v>
      </c>
      <c r="K78" s="10">
        <v>0</v>
      </c>
      <c r="L78" s="10">
        <v>0</v>
      </c>
      <c r="M78" s="10">
        <v>19000</v>
      </c>
      <c r="N78" s="10">
        <v>0</v>
      </c>
      <c r="O78" s="10">
        <v>0</v>
      </c>
      <c r="P78" s="10">
        <v>0</v>
      </c>
      <c r="Q78" s="407"/>
      <c r="R78" s="408"/>
      <c r="S78" s="26"/>
      <c r="T78" s="12"/>
      <c r="U78" s="12"/>
      <c r="V78" s="12"/>
      <c r="W78" s="12"/>
      <c r="X78" s="12"/>
      <c r="Y78" s="12"/>
    </row>
    <row r="79" spans="1:25" ht="15" hidden="1" customHeight="1" x14ac:dyDescent="0.3">
      <c r="A79" s="365"/>
      <c r="B79" s="362"/>
      <c r="C79" s="362"/>
      <c r="D79" s="381" t="s">
        <v>187</v>
      </c>
      <c r="E79" s="381" t="s">
        <v>187</v>
      </c>
      <c r="F79" s="51" t="s">
        <v>24</v>
      </c>
      <c r="G79" s="10">
        <f t="shared" si="24"/>
        <v>62381.3</v>
      </c>
      <c r="H79" s="10">
        <f t="shared" si="24"/>
        <v>0</v>
      </c>
      <c r="I79" s="10">
        <v>43381.3</v>
      </c>
      <c r="J79" s="10">
        <v>0</v>
      </c>
      <c r="K79" s="10">
        <v>0</v>
      </c>
      <c r="L79" s="10">
        <v>0</v>
      </c>
      <c r="M79" s="10">
        <v>19000</v>
      </c>
      <c r="N79" s="10">
        <v>0</v>
      </c>
      <c r="O79" s="10">
        <v>0</v>
      </c>
      <c r="P79" s="10">
        <v>0</v>
      </c>
      <c r="Q79" s="407"/>
      <c r="R79" s="408"/>
      <c r="S79" s="26"/>
      <c r="T79" s="12"/>
      <c r="U79" s="12"/>
      <c r="V79" s="12"/>
      <c r="W79" s="12"/>
      <c r="X79" s="12"/>
      <c r="Y79" s="12"/>
    </row>
    <row r="80" spans="1:25" ht="15" hidden="1" customHeight="1" x14ac:dyDescent="0.3">
      <c r="A80" s="365"/>
      <c r="B80" s="362"/>
      <c r="C80" s="362"/>
      <c r="D80" s="381" t="s">
        <v>187</v>
      </c>
      <c r="E80" s="381" t="s">
        <v>187</v>
      </c>
      <c r="F80" s="51" t="s">
        <v>25</v>
      </c>
      <c r="G80" s="10">
        <f t="shared" si="24"/>
        <v>62381.3</v>
      </c>
      <c r="H80" s="10">
        <f t="shared" si="24"/>
        <v>0</v>
      </c>
      <c r="I80" s="10">
        <v>43381.3</v>
      </c>
      <c r="J80" s="10">
        <v>0</v>
      </c>
      <c r="K80" s="10">
        <v>0</v>
      </c>
      <c r="L80" s="10">
        <v>0</v>
      </c>
      <c r="M80" s="10">
        <v>19000</v>
      </c>
      <c r="N80" s="10">
        <v>0</v>
      </c>
      <c r="O80" s="10">
        <v>0</v>
      </c>
      <c r="P80" s="10">
        <v>0</v>
      </c>
      <c r="Q80" s="407"/>
      <c r="R80" s="408"/>
      <c r="S80" s="26"/>
      <c r="T80" s="12"/>
      <c r="U80" s="12"/>
      <c r="V80" s="12"/>
      <c r="W80" s="12"/>
      <c r="X80" s="12"/>
      <c r="Y80" s="12"/>
    </row>
    <row r="81" spans="1:25" ht="15" hidden="1" customHeight="1" x14ac:dyDescent="0.3">
      <c r="A81" s="365"/>
      <c r="B81" s="362"/>
      <c r="C81" s="362"/>
      <c r="D81" s="381" t="s">
        <v>187</v>
      </c>
      <c r="E81" s="381" t="s">
        <v>187</v>
      </c>
      <c r="F81" s="51" t="s">
        <v>26</v>
      </c>
      <c r="G81" s="10">
        <f t="shared" si="24"/>
        <v>62381.3</v>
      </c>
      <c r="H81" s="10">
        <f t="shared" si="24"/>
        <v>0</v>
      </c>
      <c r="I81" s="10">
        <v>43381.3</v>
      </c>
      <c r="J81" s="10">
        <v>0</v>
      </c>
      <c r="K81" s="10">
        <v>0</v>
      </c>
      <c r="L81" s="10">
        <v>0</v>
      </c>
      <c r="M81" s="10">
        <v>19000</v>
      </c>
      <c r="N81" s="10">
        <v>0</v>
      </c>
      <c r="O81" s="10">
        <v>0</v>
      </c>
      <c r="P81" s="10">
        <v>0</v>
      </c>
      <c r="Q81" s="407"/>
      <c r="R81" s="408"/>
      <c r="S81" s="26"/>
      <c r="T81" s="12"/>
      <c r="U81" s="12"/>
      <c r="V81" s="12"/>
      <c r="W81" s="12"/>
      <c r="X81" s="12"/>
      <c r="Y81" s="12"/>
    </row>
    <row r="82" spans="1:25" ht="15" hidden="1" customHeight="1" x14ac:dyDescent="0.3">
      <c r="A82" s="365"/>
      <c r="B82" s="362"/>
      <c r="C82" s="362"/>
      <c r="D82" s="381" t="s">
        <v>187</v>
      </c>
      <c r="E82" s="381" t="s">
        <v>187</v>
      </c>
      <c r="F82" s="51" t="s">
        <v>41</v>
      </c>
      <c r="G82" s="10">
        <f t="shared" si="24"/>
        <v>62381.3</v>
      </c>
      <c r="H82" s="10">
        <f t="shared" si="24"/>
        <v>0</v>
      </c>
      <c r="I82" s="10">
        <v>43381.3</v>
      </c>
      <c r="J82" s="10">
        <v>0</v>
      </c>
      <c r="K82" s="10">
        <v>0</v>
      </c>
      <c r="L82" s="10">
        <v>0</v>
      </c>
      <c r="M82" s="10">
        <v>19000</v>
      </c>
      <c r="N82" s="10">
        <v>0</v>
      </c>
      <c r="O82" s="10">
        <v>0</v>
      </c>
      <c r="P82" s="10">
        <v>0</v>
      </c>
      <c r="Q82" s="407"/>
      <c r="R82" s="408"/>
      <c r="S82" s="26"/>
      <c r="T82" s="12"/>
      <c r="U82" s="12"/>
      <c r="V82" s="12"/>
      <c r="W82" s="12"/>
      <c r="X82" s="12"/>
      <c r="Y82" s="12"/>
    </row>
    <row r="83" spans="1:25" ht="15" hidden="1" customHeight="1" x14ac:dyDescent="0.3">
      <c r="A83" s="365"/>
      <c r="B83" s="362"/>
      <c r="C83" s="362"/>
      <c r="D83" s="381" t="s">
        <v>187</v>
      </c>
      <c r="E83" s="381" t="s">
        <v>187</v>
      </c>
      <c r="F83" s="51" t="s">
        <v>28</v>
      </c>
      <c r="G83" s="10">
        <f t="shared" si="24"/>
        <v>62381.3</v>
      </c>
      <c r="H83" s="10">
        <f t="shared" si="24"/>
        <v>0</v>
      </c>
      <c r="I83" s="10">
        <v>43381.3</v>
      </c>
      <c r="J83" s="10">
        <v>0</v>
      </c>
      <c r="K83" s="10">
        <v>0</v>
      </c>
      <c r="L83" s="10">
        <v>0</v>
      </c>
      <c r="M83" s="10">
        <v>19000</v>
      </c>
      <c r="N83" s="10">
        <v>0</v>
      </c>
      <c r="O83" s="10">
        <v>0</v>
      </c>
      <c r="P83" s="10">
        <v>0</v>
      </c>
      <c r="Q83" s="407"/>
      <c r="R83" s="408"/>
      <c r="S83" s="26"/>
      <c r="T83" s="12"/>
      <c r="U83" s="12"/>
      <c r="V83" s="12"/>
      <c r="W83" s="12"/>
      <c r="X83" s="12"/>
      <c r="Y83" s="12"/>
    </row>
    <row r="84" spans="1:25" ht="15" hidden="1" customHeight="1" x14ac:dyDescent="0.3">
      <c r="A84" s="365"/>
      <c r="B84" s="361" t="s">
        <v>293</v>
      </c>
      <c r="C84" s="361" t="s">
        <v>71</v>
      </c>
      <c r="D84" s="385" t="s">
        <v>186</v>
      </c>
      <c r="E84" s="385" t="s">
        <v>207</v>
      </c>
      <c r="F84" s="51" t="s">
        <v>112</v>
      </c>
      <c r="G84" s="10">
        <f t="shared" si="24"/>
        <v>70412.100000000006</v>
      </c>
      <c r="H84" s="10">
        <f t="shared" si="24"/>
        <v>0</v>
      </c>
      <c r="I84" s="10">
        <f t="shared" ref="I84:P84" si="26">SUM(I85:I91)</f>
        <v>44127.5</v>
      </c>
      <c r="J84" s="10">
        <f t="shared" si="26"/>
        <v>0</v>
      </c>
      <c r="K84" s="10">
        <f t="shared" si="26"/>
        <v>0</v>
      </c>
      <c r="L84" s="10">
        <f t="shared" si="26"/>
        <v>0</v>
      </c>
      <c r="M84" s="10">
        <f t="shared" si="26"/>
        <v>26284.6</v>
      </c>
      <c r="N84" s="10">
        <f t="shared" si="26"/>
        <v>0</v>
      </c>
      <c r="O84" s="10">
        <f t="shared" si="26"/>
        <v>0</v>
      </c>
      <c r="P84" s="10">
        <f t="shared" si="26"/>
        <v>0</v>
      </c>
      <c r="Q84" s="405" t="s">
        <v>277</v>
      </c>
      <c r="R84" s="406"/>
      <c r="S84" s="26"/>
      <c r="T84" s="12"/>
      <c r="U84" s="12"/>
      <c r="V84" s="12"/>
      <c r="W84" s="12"/>
      <c r="X84" s="12"/>
      <c r="Y84" s="12"/>
    </row>
    <row r="85" spans="1:25" hidden="1" x14ac:dyDescent="0.3">
      <c r="A85" s="365"/>
      <c r="B85" s="362"/>
      <c r="C85" s="362"/>
      <c r="D85" s="381"/>
      <c r="E85" s="381"/>
      <c r="F85" s="51" t="s">
        <v>22</v>
      </c>
      <c r="G85" s="10">
        <f t="shared" si="24"/>
        <v>17312.099999999999</v>
      </c>
      <c r="H85" s="10">
        <f t="shared" si="24"/>
        <v>0</v>
      </c>
      <c r="I85" s="10">
        <v>15027.5</v>
      </c>
      <c r="J85" s="10">
        <v>0</v>
      </c>
      <c r="K85" s="10">
        <v>0</v>
      </c>
      <c r="L85" s="10">
        <v>0</v>
      </c>
      <c r="M85" s="10">
        <v>2284.6</v>
      </c>
      <c r="N85" s="10">
        <v>0</v>
      </c>
      <c r="O85" s="10">
        <v>0</v>
      </c>
      <c r="P85" s="10">
        <v>0</v>
      </c>
      <c r="Q85" s="407"/>
      <c r="R85" s="408"/>
      <c r="S85" s="26"/>
      <c r="T85" s="12"/>
      <c r="U85" s="12"/>
      <c r="V85" s="12"/>
      <c r="W85" s="12"/>
      <c r="X85" s="12"/>
      <c r="Y85" s="12"/>
    </row>
    <row r="86" spans="1:25" hidden="1" x14ac:dyDescent="0.3">
      <c r="A86" s="365"/>
      <c r="B86" s="362"/>
      <c r="C86" s="362"/>
      <c r="D86" s="381" t="s">
        <v>187</v>
      </c>
      <c r="E86" s="381" t="s">
        <v>187</v>
      </c>
      <c r="F86" s="51" t="s">
        <v>23</v>
      </c>
      <c r="G86" s="10">
        <f t="shared" si="24"/>
        <v>8850</v>
      </c>
      <c r="H86" s="10">
        <f t="shared" si="24"/>
        <v>0</v>
      </c>
      <c r="I86" s="10">
        <v>4850</v>
      </c>
      <c r="J86" s="10">
        <v>0</v>
      </c>
      <c r="K86" s="10">
        <v>0</v>
      </c>
      <c r="L86" s="10">
        <v>0</v>
      </c>
      <c r="M86" s="10">
        <v>4000</v>
      </c>
      <c r="N86" s="10">
        <v>0</v>
      </c>
      <c r="O86" s="10">
        <v>0</v>
      </c>
      <c r="P86" s="10">
        <v>0</v>
      </c>
      <c r="Q86" s="407"/>
      <c r="R86" s="408"/>
      <c r="S86" s="26"/>
      <c r="T86" s="12"/>
      <c r="U86" s="12"/>
      <c r="V86" s="12"/>
      <c r="W86" s="12"/>
      <c r="X86" s="12"/>
      <c r="Y86" s="12"/>
    </row>
    <row r="87" spans="1:25" hidden="1" x14ac:dyDescent="0.3">
      <c r="A87" s="365"/>
      <c r="B87" s="362"/>
      <c r="C87" s="362"/>
      <c r="D87" s="381" t="s">
        <v>187</v>
      </c>
      <c r="E87" s="381" t="s">
        <v>187</v>
      </c>
      <c r="F87" s="51" t="s">
        <v>24</v>
      </c>
      <c r="G87" s="10">
        <f t="shared" si="24"/>
        <v>8850</v>
      </c>
      <c r="H87" s="10">
        <f t="shared" si="24"/>
        <v>0</v>
      </c>
      <c r="I87" s="10">
        <v>4850</v>
      </c>
      <c r="J87" s="10">
        <v>0</v>
      </c>
      <c r="K87" s="10">
        <v>0</v>
      </c>
      <c r="L87" s="10">
        <v>0</v>
      </c>
      <c r="M87" s="10">
        <v>4000</v>
      </c>
      <c r="N87" s="10">
        <v>0</v>
      </c>
      <c r="O87" s="10">
        <v>0</v>
      </c>
      <c r="P87" s="10">
        <v>0</v>
      </c>
      <c r="Q87" s="407"/>
      <c r="R87" s="408"/>
      <c r="S87" s="26"/>
      <c r="T87" s="12"/>
      <c r="U87" s="12"/>
      <c r="V87" s="12"/>
      <c r="W87" s="12"/>
      <c r="X87" s="12"/>
      <c r="Y87" s="12"/>
    </row>
    <row r="88" spans="1:25" ht="15" hidden="1" customHeight="1" x14ac:dyDescent="0.3">
      <c r="A88" s="365"/>
      <c r="B88" s="362"/>
      <c r="C88" s="362"/>
      <c r="D88" s="381" t="s">
        <v>187</v>
      </c>
      <c r="E88" s="381" t="s">
        <v>187</v>
      </c>
      <c r="F88" s="51" t="s">
        <v>25</v>
      </c>
      <c r="G88" s="10">
        <f t="shared" si="24"/>
        <v>8850</v>
      </c>
      <c r="H88" s="10">
        <f t="shared" si="24"/>
        <v>0</v>
      </c>
      <c r="I88" s="10">
        <v>4850</v>
      </c>
      <c r="J88" s="10">
        <v>0</v>
      </c>
      <c r="K88" s="10">
        <v>0</v>
      </c>
      <c r="L88" s="10">
        <v>0</v>
      </c>
      <c r="M88" s="10">
        <v>4000</v>
      </c>
      <c r="N88" s="10">
        <v>0</v>
      </c>
      <c r="O88" s="10">
        <v>0</v>
      </c>
      <c r="P88" s="10">
        <v>0</v>
      </c>
      <c r="Q88" s="407"/>
      <c r="R88" s="408"/>
      <c r="S88" s="26"/>
      <c r="T88" s="12"/>
      <c r="U88" s="12"/>
      <c r="V88" s="12"/>
      <c r="W88" s="12"/>
      <c r="X88" s="12"/>
      <c r="Y88" s="12"/>
    </row>
    <row r="89" spans="1:25" hidden="1" x14ac:dyDescent="0.3">
      <c r="A89" s="365"/>
      <c r="B89" s="362"/>
      <c r="C89" s="362"/>
      <c r="D89" s="381" t="s">
        <v>187</v>
      </c>
      <c r="E89" s="381" t="s">
        <v>187</v>
      </c>
      <c r="F89" s="51" t="s">
        <v>26</v>
      </c>
      <c r="G89" s="10">
        <f t="shared" si="24"/>
        <v>8850</v>
      </c>
      <c r="H89" s="10">
        <f t="shared" si="24"/>
        <v>0</v>
      </c>
      <c r="I89" s="10">
        <v>4850</v>
      </c>
      <c r="J89" s="10">
        <v>0</v>
      </c>
      <c r="K89" s="10">
        <v>0</v>
      </c>
      <c r="L89" s="10">
        <v>0</v>
      </c>
      <c r="M89" s="10">
        <v>4000</v>
      </c>
      <c r="N89" s="10">
        <v>0</v>
      </c>
      <c r="O89" s="10">
        <v>0</v>
      </c>
      <c r="P89" s="10">
        <v>0</v>
      </c>
      <c r="Q89" s="407"/>
      <c r="R89" s="408"/>
      <c r="S89" s="26"/>
      <c r="T89" s="12"/>
      <c r="U89" s="12"/>
      <c r="V89" s="12"/>
      <c r="W89" s="12"/>
      <c r="X89" s="12"/>
      <c r="Y89" s="12"/>
    </row>
    <row r="90" spans="1:25" hidden="1" x14ac:dyDescent="0.3">
      <c r="A90" s="365"/>
      <c r="B90" s="362"/>
      <c r="C90" s="362"/>
      <c r="D90" s="381" t="s">
        <v>187</v>
      </c>
      <c r="E90" s="381" t="s">
        <v>187</v>
      </c>
      <c r="F90" s="51" t="s">
        <v>41</v>
      </c>
      <c r="G90" s="10">
        <f t="shared" si="24"/>
        <v>8850</v>
      </c>
      <c r="H90" s="10">
        <f t="shared" si="24"/>
        <v>0</v>
      </c>
      <c r="I90" s="10">
        <v>4850</v>
      </c>
      <c r="J90" s="10">
        <v>0</v>
      </c>
      <c r="K90" s="10">
        <v>0</v>
      </c>
      <c r="L90" s="10">
        <v>0</v>
      </c>
      <c r="M90" s="10">
        <v>4000</v>
      </c>
      <c r="N90" s="10">
        <v>0</v>
      </c>
      <c r="O90" s="10">
        <v>0</v>
      </c>
      <c r="P90" s="10">
        <v>0</v>
      </c>
      <c r="Q90" s="407"/>
      <c r="R90" s="408"/>
      <c r="S90" s="26"/>
      <c r="T90" s="12"/>
      <c r="U90" s="12"/>
      <c r="V90" s="12"/>
      <c r="W90" s="12"/>
      <c r="X90" s="12"/>
      <c r="Y90" s="12"/>
    </row>
    <row r="91" spans="1:25" hidden="1" x14ac:dyDescent="0.3">
      <c r="A91" s="365"/>
      <c r="B91" s="362"/>
      <c r="C91" s="362"/>
      <c r="D91" s="381" t="s">
        <v>187</v>
      </c>
      <c r="E91" s="381" t="s">
        <v>187</v>
      </c>
      <c r="F91" s="51" t="s">
        <v>28</v>
      </c>
      <c r="G91" s="10">
        <f t="shared" si="24"/>
        <v>8850</v>
      </c>
      <c r="H91" s="10">
        <f t="shared" si="24"/>
        <v>0</v>
      </c>
      <c r="I91" s="10">
        <v>4850</v>
      </c>
      <c r="J91" s="10">
        <v>0</v>
      </c>
      <c r="K91" s="10">
        <v>0</v>
      </c>
      <c r="L91" s="10">
        <v>0</v>
      </c>
      <c r="M91" s="10">
        <v>4000</v>
      </c>
      <c r="N91" s="10">
        <v>0</v>
      </c>
      <c r="O91" s="10">
        <v>0</v>
      </c>
      <c r="P91" s="10">
        <v>0</v>
      </c>
      <c r="Q91" s="407"/>
      <c r="R91" s="408"/>
      <c r="S91" s="26"/>
      <c r="T91" s="12"/>
      <c r="U91" s="12"/>
      <c r="V91" s="12"/>
      <c r="W91" s="12"/>
      <c r="X91" s="12"/>
      <c r="Y91" s="12"/>
    </row>
    <row r="92" spans="1:25" ht="15" hidden="1" customHeight="1" x14ac:dyDescent="0.3">
      <c r="A92" s="364" t="s">
        <v>193</v>
      </c>
      <c r="B92" s="361" t="s">
        <v>294</v>
      </c>
      <c r="C92" s="361" t="s">
        <v>71</v>
      </c>
      <c r="D92" s="385" t="s">
        <v>186</v>
      </c>
      <c r="E92" s="385" t="s">
        <v>204</v>
      </c>
      <c r="F92" s="51" t="s">
        <v>112</v>
      </c>
      <c r="G92" s="10">
        <f t="shared" ref="G92:H107" si="27">I92+K92+M92+O92</f>
        <v>201059.59999999998</v>
      </c>
      <c r="H92" s="10">
        <f t="shared" si="27"/>
        <v>0</v>
      </c>
      <c r="I92" s="10">
        <f t="shared" ref="I92:P92" si="28">SUM(I93:I99)</f>
        <v>0</v>
      </c>
      <c r="J92" s="10">
        <f t="shared" si="28"/>
        <v>0</v>
      </c>
      <c r="K92" s="10">
        <f t="shared" si="28"/>
        <v>0</v>
      </c>
      <c r="L92" s="10">
        <f t="shared" si="28"/>
        <v>0</v>
      </c>
      <c r="M92" s="10">
        <f t="shared" si="28"/>
        <v>0</v>
      </c>
      <c r="N92" s="10">
        <f t="shared" si="28"/>
        <v>0</v>
      </c>
      <c r="O92" s="10">
        <f t="shared" si="28"/>
        <v>201059.59999999998</v>
      </c>
      <c r="P92" s="10">
        <f t="shared" si="28"/>
        <v>0</v>
      </c>
      <c r="Q92" s="405" t="s">
        <v>117</v>
      </c>
      <c r="R92" s="406"/>
      <c r="S92" s="26"/>
      <c r="T92" s="12"/>
      <c r="U92" s="12"/>
      <c r="V92" s="12"/>
      <c r="W92" s="12"/>
      <c r="X92" s="12"/>
      <c r="Y92" s="12"/>
    </row>
    <row r="93" spans="1:25" hidden="1" x14ac:dyDescent="0.3">
      <c r="A93" s="365"/>
      <c r="B93" s="362"/>
      <c r="C93" s="362"/>
      <c r="D93" s="381"/>
      <c r="E93" s="381"/>
      <c r="F93" s="51" t="s">
        <v>22</v>
      </c>
      <c r="G93" s="10">
        <f t="shared" si="27"/>
        <v>28722.799999999999</v>
      </c>
      <c r="H93" s="10">
        <f t="shared" si="27"/>
        <v>0</v>
      </c>
      <c r="I93" s="10">
        <f>I101+I109</f>
        <v>0</v>
      </c>
      <c r="J93" s="10">
        <f t="shared" ref="J93:P94" si="29">J101+J109</f>
        <v>0</v>
      </c>
      <c r="K93" s="10">
        <f t="shared" si="29"/>
        <v>0</v>
      </c>
      <c r="L93" s="10">
        <f t="shared" si="29"/>
        <v>0</v>
      </c>
      <c r="M93" s="10">
        <f t="shared" si="29"/>
        <v>0</v>
      </c>
      <c r="N93" s="10">
        <f t="shared" si="29"/>
        <v>0</v>
      </c>
      <c r="O93" s="10">
        <f t="shared" si="29"/>
        <v>28722.799999999999</v>
      </c>
      <c r="P93" s="10">
        <f t="shared" si="29"/>
        <v>0</v>
      </c>
      <c r="Q93" s="407"/>
      <c r="R93" s="408"/>
      <c r="S93" s="26"/>
      <c r="T93" s="12"/>
      <c r="U93" s="12"/>
      <c r="V93" s="12"/>
      <c r="W93" s="12"/>
      <c r="X93" s="12"/>
      <c r="Y93" s="12"/>
    </row>
    <row r="94" spans="1:25" hidden="1" x14ac:dyDescent="0.3">
      <c r="A94" s="365"/>
      <c r="B94" s="362"/>
      <c r="C94" s="362"/>
      <c r="D94" s="381" t="s">
        <v>187</v>
      </c>
      <c r="E94" s="381" t="s">
        <v>187</v>
      </c>
      <c r="F94" s="51" t="s">
        <v>23</v>
      </c>
      <c r="G94" s="10">
        <f t="shared" si="27"/>
        <v>28722.799999999999</v>
      </c>
      <c r="H94" s="10">
        <f t="shared" si="27"/>
        <v>0</v>
      </c>
      <c r="I94" s="10">
        <f>I102+I110</f>
        <v>0</v>
      </c>
      <c r="J94" s="10">
        <f t="shared" si="29"/>
        <v>0</v>
      </c>
      <c r="K94" s="10">
        <f t="shared" si="29"/>
        <v>0</v>
      </c>
      <c r="L94" s="10">
        <f t="shared" si="29"/>
        <v>0</v>
      </c>
      <c r="M94" s="10">
        <f t="shared" si="29"/>
        <v>0</v>
      </c>
      <c r="N94" s="10">
        <f t="shared" si="29"/>
        <v>0</v>
      </c>
      <c r="O94" s="10">
        <f t="shared" si="29"/>
        <v>28722.799999999999</v>
      </c>
      <c r="P94" s="10">
        <f t="shared" si="29"/>
        <v>0</v>
      </c>
      <c r="Q94" s="407"/>
      <c r="R94" s="408"/>
      <c r="S94" s="26"/>
      <c r="T94" s="12"/>
      <c r="U94" s="12"/>
      <c r="V94" s="12"/>
      <c r="W94" s="12"/>
      <c r="X94" s="12"/>
      <c r="Y94" s="12"/>
    </row>
    <row r="95" spans="1:25" hidden="1" x14ac:dyDescent="0.3">
      <c r="A95" s="365"/>
      <c r="B95" s="362"/>
      <c r="C95" s="362"/>
      <c r="D95" s="381" t="s">
        <v>187</v>
      </c>
      <c r="E95" s="381" t="s">
        <v>187</v>
      </c>
      <c r="F95" s="51" t="s">
        <v>24</v>
      </c>
      <c r="G95" s="10">
        <f t="shared" si="27"/>
        <v>28722.799999999999</v>
      </c>
      <c r="H95" s="10">
        <f t="shared" si="27"/>
        <v>0</v>
      </c>
      <c r="I95" s="10">
        <f t="shared" ref="I95:P99" si="30">I103+I111</f>
        <v>0</v>
      </c>
      <c r="J95" s="10">
        <f t="shared" si="30"/>
        <v>0</v>
      </c>
      <c r="K95" s="10">
        <f t="shared" si="30"/>
        <v>0</v>
      </c>
      <c r="L95" s="10">
        <f t="shared" si="30"/>
        <v>0</v>
      </c>
      <c r="M95" s="10">
        <f t="shared" si="30"/>
        <v>0</v>
      </c>
      <c r="N95" s="10">
        <f t="shared" si="30"/>
        <v>0</v>
      </c>
      <c r="O95" s="10">
        <f t="shared" si="30"/>
        <v>28722.799999999999</v>
      </c>
      <c r="P95" s="10">
        <f t="shared" si="30"/>
        <v>0</v>
      </c>
      <c r="Q95" s="407"/>
      <c r="R95" s="408"/>
      <c r="S95" s="26"/>
      <c r="T95" s="12"/>
      <c r="U95" s="12"/>
      <c r="V95" s="12"/>
      <c r="W95" s="12"/>
      <c r="X95" s="12"/>
      <c r="Y95" s="12"/>
    </row>
    <row r="96" spans="1:25" hidden="1" x14ac:dyDescent="0.3">
      <c r="A96" s="365"/>
      <c r="B96" s="362"/>
      <c r="C96" s="362"/>
      <c r="D96" s="381" t="s">
        <v>187</v>
      </c>
      <c r="E96" s="381" t="s">
        <v>187</v>
      </c>
      <c r="F96" s="51" t="s">
        <v>25</v>
      </c>
      <c r="G96" s="10">
        <f t="shared" si="27"/>
        <v>28722.799999999999</v>
      </c>
      <c r="H96" s="10">
        <f t="shared" si="27"/>
        <v>0</v>
      </c>
      <c r="I96" s="10">
        <f t="shared" si="30"/>
        <v>0</v>
      </c>
      <c r="J96" s="10">
        <f t="shared" si="30"/>
        <v>0</v>
      </c>
      <c r="K96" s="10">
        <f t="shared" si="30"/>
        <v>0</v>
      </c>
      <c r="L96" s="10">
        <f t="shared" si="30"/>
        <v>0</v>
      </c>
      <c r="M96" s="10">
        <f t="shared" si="30"/>
        <v>0</v>
      </c>
      <c r="N96" s="10">
        <f t="shared" si="30"/>
        <v>0</v>
      </c>
      <c r="O96" s="10">
        <f t="shared" si="30"/>
        <v>28722.799999999999</v>
      </c>
      <c r="P96" s="10">
        <f t="shared" si="30"/>
        <v>0</v>
      </c>
      <c r="Q96" s="407"/>
      <c r="R96" s="408"/>
      <c r="S96" s="26"/>
      <c r="T96" s="12"/>
      <c r="U96" s="12"/>
      <c r="V96" s="12"/>
      <c r="W96" s="12"/>
      <c r="X96" s="12"/>
      <c r="Y96" s="12"/>
    </row>
    <row r="97" spans="1:25" hidden="1" x14ac:dyDescent="0.3">
      <c r="A97" s="365"/>
      <c r="B97" s="362"/>
      <c r="C97" s="362"/>
      <c r="D97" s="381" t="s">
        <v>187</v>
      </c>
      <c r="E97" s="381" t="s">
        <v>187</v>
      </c>
      <c r="F97" s="51" t="s">
        <v>26</v>
      </c>
      <c r="G97" s="10">
        <f t="shared" si="27"/>
        <v>28722.799999999999</v>
      </c>
      <c r="H97" s="10">
        <f t="shared" si="27"/>
        <v>0</v>
      </c>
      <c r="I97" s="10">
        <f t="shared" si="30"/>
        <v>0</v>
      </c>
      <c r="J97" s="10">
        <f t="shared" si="30"/>
        <v>0</v>
      </c>
      <c r="K97" s="10">
        <f t="shared" si="30"/>
        <v>0</v>
      </c>
      <c r="L97" s="10">
        <f t="shared" si="30"/>
        <v>0</v>
      </c>
      <c r="M97" s="10">
        <f t="shared" si="30"/>
        <v>0</v>
      </c>
      <c r="N97" s="10">
        <f t="shared" si="30"/>
        <v>0</v>
      </c>
      <c r="O97" s="10">
        <f t="shared" si="30"/>
        <v>28722.799999999999</v>
      </c>
      <c r="P97" s="10">
        <f t="shared" si="30"/>
        <v>0</v>
      </c>
      <c r="Q97" s="407"/>
      <c r="R97" s="408"/>
      <c r="S97" s="26"/>
      <c r="T97" s="12"/>
      <c r="U97" s="12"/>
      <c r="V97" s="12"/>
      <c r="W97" s="12"/>
      <c r="X97" s="12"/>
      <c r="Y97" s="12"/>
    </row>
    <row r="98" spans="1:25" hidden="1" x14ac:dyDescent="0.3">
      <c r="A98" s="365"/>
      <c r="B98" s="362"/>
      <c r="C98" s="362"/>
      <c r="D98" s="381" t="s">
        <v>187</v>
      </c>
      <c r="E98" s="381" t="s">
        <v>187</v>
      </c>
      <c r="F98" s="51" t="s">
        <v>41</v>
      </c>
      <c r="G98" s="10">
        <f t="shared" si="27"/>
        <v>28722.799999999999</v>
      </c>
      <c r="H98" s="10">
        <f t="shared" si="27"/>
        <v>0</v>
      </c>
      <c r="I98" s="10">
        <f t="shared" si="30"/>
        <v>0</v>
      </c>
      <c r="J98" s="10">
        <f t="shared" si="30"/>
        <v>0</v>
      </c>
      <c r="K98" s="10">
        <f t="shared" si="30"/>
        <v>0</v>
      </c>
      <c r="L98" s="10">
        <f t="shared" si="30"/>
        <v>0</v>
      </c>
      <c r="M98" s="10">
        <f t="shared" si="30"/>
        <v>0</v>
      </c>
      <c r="N98" s="10">
        <f t="shared" si="30"/>
        <v>0</v>
      </c>
      <c r="O98" s="10">
        <f t="shared" si="30"/>
        <v>28722.799999999999</v>
      </c>
      <c r="P98" s="10">
        <f t="shared" si="30"/>
        <v>0</v>
      </c>
      <c r="Q98" s="407"/>
      <c r="R98" s="408"/>
      <c r="S98" s="26"/>
      <c r="T98" s="12"/>
      <c r="U98" s="12"/>
      <c r="V98" s="12"/>
      <c r="W98" s="12"/>
      <c r="X98" s="12"/>
      <c r="Y98" s="12"/>
    </row>
    <row r="99" spans="1:25" hidden="1" x14ac:dyDescent="0.3">
      <c r="A99" s="365"/>
      <c r="B99" s="362"/>
      <c r="C99" s="362"/>
      <c r="D99" s="381" t="s">
        <v>187</v>
      </c>
      <c r="E99" s="381" t="s">
        <v>187</v>
      </c>
      <c r="F99" s="51" t="s">
        <v>28</v>
      </c>
      <c r="G99" s="10">
        <f t="shared" si="27"/>
        <v>28722.799999999999</v>
      </c>
      <c r="H99" s="10">
        <f t="shared" si="27"/>
        <v>0</v>
      </c>
      <c r="I99" s="10">
        <f t="shared" si="30"/>
        <v>0</v>
      </c>
      <c r="J99" s="10">
        <f t="shared" si="30"/>
        <v>0</v>
      </c>
      <c r="K99" s="10">
        <f t="shared" si="30"/>
        <v>0</v>
      </c>
      <c r="L99" s="10">
        <f t="shared" si="30"/>
        <v>0</v>
      </c>
      <c r="M99" s="10">
        <f t="shared" si="30"/>
        <v>0</v>
      </c>
      <c r="N99" s="10">
        <f t="shared" si="30"/>
        <v>0</v>
      </c>
      <c r="O99" s="10">
        <f t="shared" si="30"/>
        <v>28722.799999999999</v>
      </c>
      <c r="P99" s="10">
        <f t="shared" si="30"/>
        <v>0</v>
      </c>
      <c r="Q99" s="407"/>
      <c r="R99" s="408"/>
      <c r="S99" s="26"/>
      <c r="T99" s="12"/>
      <c r="U99" s="12"/>
      <c r="V99" s="12"/>
      <c r="W99" s="12"/>
      <c r="X99" s="12"/>
      <c r="Y99" s="12"/>
    </row>
    <row r="100" spans="1:25" ht="15" hidden="1" customHeight="1" x14ac:dyDescent="0.3">
      <c r="A100" s="365"/>
      <c r="B100" s="361" t="s">
        <v>295</v>
      </c>
      <c r="C100" s="361" t="s">
        <v>71</v>
      </c>
      <c r="D100" s="385" t="s">
        <v>186</v>
      </c>
      <c r="E100" s="385" t="s">
        <v>204</v>
      </c>
      <c r="F100" s="51" t="s">
        <v>112</v>
      </c>
      <c r="G100" s="10">
        <f t="shared" si="27"/>
        <v>157500</v>
      </c>
      <c r="H100" s="10">
        <f t="shared" si="27"/>
        <v>0</v>
      </c>
      <c r="I100" s="10">
        <f t="shared" ref="I100:P100" si="31">SUM(I101:I107)</f>
        <v>0</v>
      </c>
      <c r="J100" s="10">
        <f t="shared" si="31"/>
        <v>0</v>
      </c>
      <c r="K100" s="10">
        <f t="shared" si="31"/>
        <v>0</v>
      </c>
      <c r="L100" s="10">
        <f t="shared" si="31"/>
        <v>0</v>
      </c>
      <c r="M100" s="10">
        <f t="shared" si="31"/>
        <v>0</v>
      </c>
      <c r="N100" s="10">
        <f t="shared" si="31"/>
        <v>0</v>
      </c>
      <c r="O100" s="10">
        <f t="shared" si="31"/>
        <v>157500</v>
      </c>
      <c r="P100" s="10">
        <f t="shared" si="31"/>
        <v>0</v>
      </c>
      <c r="Q100" s="405" t="s">
        <v>7</v>
      </c>
      <c r="R100" s="406"/>
      <c r="S100" s="26"/>
      <c r="T100" s="12"/>
      <c r="U100" s="12"/>
      <c r="V100" s="12"/>
      <c r="W100" s="12"/>
      <c r="X100" s="12"/>
      <c r="Y100" s="12"/>
    </row>
    <row r="101" spans="1:25" hidden="1" x14ac:dyDescent="0.3">
      <c r="A101" s="365"/>
      <c r="B101" s="362"/>
      <c r="C101" s="362"/>
      <c r="D101" s="381"/>
      <c r="E101" s="381"/>
      <c r="F101" s="51" t="s">
        <v>22</v>
      </c>
      <c r="G101" s="10">
        <f t="shared" si="27"/>
        <v>22500</v>
      </c>
      <c r="H101" s="10">
        <f t="shared" si="27"/>
        <v>0</v>
      </c>
      <c r="I101" s="10">
        <v>0</v>
      </c>
      <c r="J101" s="10">
        <v>0</v>
      </c>
      <c r="K101" s="10">
        <v>0</v>
      </c>
      <c r="L101" s="10">
        <v>0</v>
      </c>
      <c r="M101" s="10">
        <v>0</v>
      </c>
      <c r="N101" s="10">
        <v>0</v>
      </c>
      <c r="O101" s="10">
        <v>22500</v>
      </c>
      <c r="P101" s="10">
        <v>0</v>
      </c>
      <c r="Q101" s="407"/>
      <c r="R101" s="408"/>
      <c r="S101" s="26"/>
      <c r="T101" s="12"/>
      <c r="U101" s="12"/>
      <c r="V101" s="12"/>
      <c r="W101" s="12"/>
      <c r="X101" s="12"/>
      <c r="Y101" s="12"/>
    </row>
    <row r="102" spans="1:25" hidden="1" x14ac:dyDescent="0.3">
      <c r="A102" s="365"/>
      <c r="B102" s="362"/>
      <c r="C102" s="362"/>
      <c r="D102" s="381" t="s">
        <v>187</v>
      </c>
      <c r="E102" s="381" t="s">
        <v>187</v>
      </c>
      <c r="F102" s="51" t="s">
        <v>23</v>
      </c>
      <c r="G102" s="10">
        <f t="shared" si="27"/>
        <v>22500</v>
      </c>
      <c r="H102" s="10">
        <f t="shared" si="27"/>
        <v>0</v>
      </c>
      <c r="I102" s="10">
        <v>0</v>
      </c>
      <c r="J102" s="10">
        <v>0</v>
      </c>
      <c r="K102" s="10">
        <v>0</v>
      </c>
      <c r="L102" s="10">
        <v>0</v>
      </c>
      <c r="M102" s="10">
        <v>0</v>
      </c>
      <c r="N102" s="10">
        <v>0</v>
      </c>
      <c r="O102" s="10">
        <v>22500</v>
      </c>
      <c r="P102" s="10">
        <v>0</v>
      </c>
      <c r="Q102" s="407"/>
      <c r="R102" s="408"/>
      <c r="S102" s="26"/>
      <c r="T102" s="12"/>
      <c r="U102" s="12"/>
      <c r="V102" s="12"/>
      <c r="W102" s="12"/>
      <c r="X102" s="12"/>
      <c r="Y102" s="12"/>
    </row>
    <row r="103" spans="1:25" hidden="1" x14ac:dyDescent="0.3">
      <c r="A103" s="365"/>
      <c r="B103" s="362"/>
      <c r="C103" s="362"/>
      <c r="D103" s="381" t="s">
        <v>187</v>
      </c>
      <c r="E103" s="381" t="s">
        <v>187</v>
      </c>
      <c r="F103" s="51" t="s">
        <v>24</v>
      </c>
      <c r="G103" s="10">
        <f t="shared" si="27"/>
        <v>22500</v>
      </c>
      <c r="H103" s="10">
        <f t="shared" si="27"/>
        <v>0</v>
      </c>
      <c r="I103" s="10">
        <v>0</v>
      </c>
      <c r="J103" s="10">
        <v>0</v>
      </c>
      <c r="K103" s="10">
        <v>0</v>
      </c>
      <c r="L103" s="10">
        <v>0</v>
      </c>
      <c r="M103" s="10">
        <v>0</v>
      </c>
      <c r="N103" s="10">
        <v>0</v>
      </c>
      <c r="O103" s="10">
        <v>22500</v>
      </c>
      <c r="P103" s="10">
        <v>0</v>
      </c>
      <c r="Q103" s="407"/>
      <c r="R103" s="408"/>
      <c r="S103" s="26"/>
      <c r="T103" s="12"/>
      <c r="U103" s="12"/>
      <c r="V103" s="12"/>
      <c r="W103" s="12"/>
      <c r="X103" s="12"/>
      <c r="Y103" s="12"/>
    </row>
    <row r="104" spans="1:25" hidden="1" x14ac:dyDescent="0.3">
      <c r="A104" s="365"/>
      <c r="B104" s="362"/>
      <c r="C104" s="362"/>
      <c r="D104" s="381" t="s">
        <v>187</v>
      </c>
      <c r="E104" s="381" t="s">
        <v>187</v>
      </c>
      <c r="F104" s="51" t="s">
        <v>25</v>
      </c>
      <c r="G104" s="10">
        <f t="shared" si="27"/>
        <v>22500</v>
      </c>
      <c r="H104" s="10">
        <f t="shared" si="27"/>
        <v>0</v>
      </c>
      <c r="I104" s="10">
        <v>0</v>
      </c>
      <c r="J104" s="10">
        <v>0</v>
      </c>
      <c r="K104" s="10">
        <v>0</v>
      </c>
      <c r="L104" s="10">
        <v>0</v>
      </c>
      <c r="M104" s="10">
        <v>0</v>
      </c>
      <c r="N104" s="10">
        <v>0</v>
      </c>
      <c r="O104" s="10">
        <v>22500</v>
      </c>
      <c r="P104" s="10">
        <v>0</v>
      </c>
      <c r="Q104" s="407"/>
      <c r="R104" s="408"/>
      <c r="S104" s="26"/>
      <c r="T104" s="12"/>
      <c r="U104" s="12"/>
      <c r="V104" s="12"/>
      <c r="W104" s="12"/>
      <c r="X104" s="12"/>
      <c r="Y104" s="12"/>
    </row>
    <row r="105" spans="1:25" hidden="1" x14ac:dyDescent="0.3">
      <c r="A105" s="365"/>
      <c r="B105" s="362"/>
      <c r="C105" s="362"/>
      <c r="D105" s="381" t="s">
        <v>187</v>
      </c>
      <c r="E105" s="381" t="s">
        <v>187</v>
      </c>
      <c r="F105" s="51" t="s">
        <v>26</v>
      </c>
      <c r="G105" s="10">
        <f t="shared" si="27"/>
        <v>22500</v>
      </c>
      <c r="H105" s="10">
        <f t="shared" si="27"/>
        <v>0</v>
      </c>
      <c r="I105" s="10">
        <v>0</v>
      </c>
      <c r="J105" s="10">
        <v>0</v>
      </c>
      <c r="K105" s="10">
        <v>0</v>
      </c>
      <c r="L105" s="10">
        <v>0</v>
      </c>
      <c r="M105" s="10">
        <v>0</v>
      </c>
      <c r="N105" s="10">
        <v>0</v>
      </c>
      <c r="O105" s="10">
        <v>22500</v>
      </c>
      <c r="P105" s="10">
        <v>0</v>
      </c>
      <c r="Q105" s="407"/>
      <c r="R105" s="408"/>
      <c r="S105" s="26"/>
      <c r="T105" s="12"/>
      <c r="U105" s="12"/>
      <c r="V105" s="12"/>
      <c r="W105" s="12"/>
      <c r="X105" s="12"/>
      <c r="Y105" s="12"/>
    </row>
    <row r="106" spans="1:25" hidden="1" x14ac:dyDescent="0.3">
      <c r="A106" s="365"/>
      <c r="B106" s="362"/>
      <c r="C106" s="362"/>
      <c r="D106" s="381" t="s">
        <v>187</v>
      </c>
      <c r="E106" s="381" t="s">
        <v>187</v>
      </c>
      <c r="F106" s="51" t="s">
        <v>41</v>
      </c>
      <c r="G106" s="10">
        <f t="shared" si="27"/>
        <v>22500</v>
      </c>
      <c r="H106" s="10">
        <f t="shared" si="27"/>
        <v>0</v>
      </c>
      <c r="I106" s="10">
        <v>0</v>
      </c>
      <c r="J106" s="10">
        <v>0</v>
      </c>
      <c r="K106" s="10">
        <v>0</v>
      </c>
      <c r="L106" s="10">
        <v>0</v>
      </c>
      <c r="M106" s="10">
        <v>0</v>
      </c>
      <c r="N106" s="10">
        <v>0</v>
      </c>
      <c r="O106" s="10">
        <v>22500</v>
      </c>
      <c r="P106" s="10">
        <v>0</v>
      </c>
      <c r="Q106" s="407"/>
      <c r="R106" s="408"/>
      <c r="S106" s="26"/>
      <c r="T106" s="12"/>
      <c r="U106" s="12"/>
      <c r="V106" s="12"/>
      <c r="W106" s="12"/>
      <c r="X106" s="12"/>
      <c r="Y106" s="12"/>
    </row>
    <row r="107" spans="1:25" hidden="1" x14ac:dyDescent="0.3">
      <c r="A107" s="365"/>
      <c r="B107" s="362"/>
      <c r="C107" s="362"/>
      <c r="D107" s="381" t="s">
        <v>187</v>
      </c>
      <c r="E107" s="381" t="s">
        <v>187</v>
      </c>
      <c r="F107" s="51" t="s">
        <v>28</v>
      </c>
      <c r="G107" s="10">
        <f t="shared" si="27"/>
        <v>22500</v>
      </c>
      <c r="H107" s="10">
        <f t="shared" si="27"/>
        <v>0</v>
      </c>
      <c r="I107" s="10">
        <v>0</v>
      </c>
      <c r="J107" s="10">
        <v>0</v>
      </c>
      <c r="K107" s="10">
        <v>0</v>
      </c>
      <c r="L107" s="10">
        <v>0</v>
      </c>
      <c r="M107" s="10">
        <v>0</v>
      </c>
      <c r="N107" s="10">
        <v>0</v>
      </c>
      <c r="O107" s="10">
        <v>22500</v>
      </c>
      <c r="P107" s="10">
        <v>0</v>
      </c>
      <c r="Q107" s="407"/>
      <c r="R107" s="408"/>
      <c r="S107" s="26"/>
      <c r="T107" s="12"/>
      <c r="U107" s="12"/>
      <c r="V107" s="12"/>
      <c r="W107" s="12"/>
      <c r="X107" s="12"/>
      <c r="Y107" s="12"/>
    </row>
    <row r="108" spans="1:25" ht="15" hidden="1" customHeight="1" x14ac:dyDescent="0.3">
      <c r="A108" s="365"/>
      <c r="B108" s="361" t="s">
        <v>296</v>
      </c>
      <c r="C108" s="361" t="s">
        <v>71</v>
      </c>
      <c r="D108" s="385" t="s">
        <v>186</v>
      </c>
      <c r="E108" s="385" t="s">
        <v>204</v>
      </c>
      <c r="F108" s="51" t="s">
        <v>112</v>
      </c>
      <c r="G108" s="10">
        <f t="shared" ref="G108:H123" si="32">I108+K108+M108+O108</f>
        <v>43559.600000000006</v>
      </c>
      <c r="H108" s="10">
        <f t="shared" si="32"/>
        <v>0</v>
      </c>
      <c r="I108" s="10">
        <f t="shared" ref="I108:P108" si="33">SUM(I109:I115)</f>
        <v>0</v>
      </c>
      <c r="J108" s="10">
        <f t="shared" si="33"/>
        <v>0</v>
      </c>
      <c r="K108" s="10">
        <f t="shared" si="33"/>
        <v>0</v>
      </c>
      <c r="L108" s="10">
        <f t="shared" si="33"/>
        <v>0</v>
      </c>
      <c r="M108" s="10">
        <f t="shared" si="33"/>
        <v>0</v>
      </c>
      <c r="N108" s="10">
        <f t="shared" si="33"/>
        <v>0</v>
      </c>
      <c r="O108" s="10">
        <f t="shared" si="33"/>
        <v>43559.600000000006</v>
      </c>
      <c r="P108" s="10">
        <f t="shared" si="33"/>
        <v>0</v>
      </c>
      <c r="Q108" s="405" t="s">
        <v>277</v>
      </c>
      <c r="R108" s="406"/>
      <c r="S108" s="26"/>
      <c r="T108" s="12"/>
      <c r="U108" s="12"/>
      <c r="V108" s="12"/>
      <c r="W108" s="12"/>
      <c r="X108" s="12"/>
      <c r="Y108" s="12"/>
    </row>
    <row r="109" spans="1:25" hidden="1" x14ac:dyDescent="0.3">
      <c r="A109" s="365"/>
      <c r="B109" s="362"/>
      <c r="C109" s="362"/>
      <c r="D109" s="381"/>
      <c r="E109" s="381"/>
      <c r="F109" s="51" t="s">
        <v>22</v>
      </c>
      <c r="G109" s="10">
        <f t="shared" si="32"/>
        <v>6222.8</v>
      </c>
      <c r="H109" s="10">
        <f t="shared" si="32"/>
        <v>0</v>
      </c>
      <c r="I109" s="10">
        <v>0</v>
      </c>
      <c r="J109" s="10">
        <v>0</v>
      </c>
      <c r="K109" s="10">
        <v>0</v>
      </c>
      <c r="L109" s="10">
        <v>0</v>
      </c>
      <c r="M109" s="10">
        <v>0</v>
      </c>
      <c r="N109" s="10">
        <v>0</v>
      </c>
      <c r="O109" s="10">
        <v>6222.8</v>
      </c>
      <c r="P109" s="10">
        <v>0</v>
      </c>
      <c r="Q109" s="407"/>
      <c r="R109" s="408"/>
      <c r="S109" s="26"/>
      <c r="T109" s="12"/>
      <c r="U109" s="12"/>
      <c r="V109" s="12"/>
      <c r="W109" s="12"/>
      <c r="X109" s="12"/>
      <c r="Y109" s="12"/>
    </row>
    <row r="110" spans="1:25" hidden="1" x14ac:dyDescent="0.3">
      <c r="A110" s="365"/>
      <c r="B110" s="362"/>
      <c r="C110" s="362"/>
      <c r="D110" s="381" t="s">
        <v>187</v>
      </c>
      <c r="E110" s="381" t="s">
        <v>187</v>
      </c>
      <c r="F110" s="51" t="s">
        <v>23</v>
      </c>
      <c r="G110" s="10">
        <f t="shared" si="32"/>
        <v>6222.8</v>
      </c>
      <c r="H110" s="10">
        <f t="shared" si="32"/>
        <v>0</v>
      </c>
      <c r="I110" s="10">
        <v>0</v>
      </c>
      <c r="J110" s="10">
        <v>0</v>
      </c>
      <c r="K110" s="10">
        <v>0</v>
      </c>
      <c r="L110" s="10">
        <v>0</v>
      </c>
      <c r="M110" s="10">
        <v>0</v>
      </c>
      <c r="N110" s="10">
        <v>0</v>
      </c>
      <c r="O110" s="10">
        <v>6222.8</v>
      </c>
      <c r="P110" s="10">
        <v>0</v>
      </c>
      <c r="Q110" s="407"/>
      <c r="R110" s="408"/>
      <c r="S110" s="26"/>
      <c r="T110" s="12"/>
      <c r="U110" s="12"/>
      <c r="V110" s="12"/>
      <c r="W110" s="12"/>
      <c r="X110" s="12"/>
      <c r="Y110" s="12"/>
    </row>
    <row r="111" spans="1:25" hidden="1" x14ac:dyDescent="0.3">
      <c r="A111" s="365"/>
      <c r="B111" s="362"/>
      <c r="C111" s="362"/>
      <c r="D111" s="381" t="s">
        <v>187</v>
      </c>
      <c r="E111" s="381" t="s">
        <v>187</v>
      </c>
      <c r="F111" s="51" t="s">
        <v>24</v>
      </c>
      <c r="G111" s="10">
        <f t="shared" si="32"/>
        <v>6222.8</v>
      </c>
      <c r="H111" s="10">
        <f t="shared" si="32"/>
        <v>0</v>
      </c>
      <c r="I111" s="10">
        <v>0</v>
      </c>
      <c r="J111" s="10">
        <v>0</v>
      </c>
      <c r="K111" s="10">
        <v>0</v>
      </c>
      <c r="L111" s="10">
        <v>0</v>
      </c>
      <c r="M111" s="10">
        <v>0</v>
      </c>
      <c r="N111" s="10">
        <v>0</v>
      </c>
      <c r="O111" s="10">
        <v>6222.8</v>
      </c>
      <c r="P111" s="10">
        <v>0</v>
      </c>
      <c r="Q111" s="407"/>
      <c r="R111" s="408"/>
      <c r="S111" s="26"/>
      <c r="T111" s="12"/>
      <c r="U111" s="12"/>
      <c r="V111" s="12"/>
      <c r="W111" s="12"/>
      <c r="X111" s="12"/>
      <c r="Y111" s="12"/>
    </row>
    <row r="112" spans="1:25" hidden="1" x14ac:dyDescent="0.3">
      <c r="A112" s="365"/>
      <c r="B112" s="362"/>
      <c r="C112" s="362"/>
      <c r="D112" s="381" t="s">
        <v>187</v>
      </c>
      <c r="E112" s="381" t="s">
        <v>187</v>
      </c>
      <c r="F112" s="51" t="s">
        <v>25</v>
      </c>
      <c r="G112" s="10">
        <f t="shared" si="32"/>
        <v>6222.8</v>
      </c>
      <c r="H112" s="10">
        <f t="shared" si="32"/>
        <v>0</v>
      </c>
      <c r="I112" s="10">
        <v>0</v>
      </c>
      <c r="J112" s="10">
        <v>0</v>
      </c>
      <c r="K112" s="10">
        <v>0</v>
      </c>
      <c r="L112" s="10">
        <v>0</v>
      </c>
      <c r="M112" s="10">
        <v>0</v>
      </c>
      <c r="N112" s="10">
        <v>0</v>
      </c>
      <c r="O112" s="10">
        <v>6222.8</v>
      </c>
      <c r="P112" s="10">
        <v>0</v>
      </c>
      <c r="Q112" s="407"/>
      <c r="R112" s="408"/>
      <c r="S112" s="26"/>
      <c r="T112" s="12"/>
      <c r="U112" s="12"/>
      <c r="V112" s="12"/>
      <c r="W112" s="12"/>
      <c r="X112" s="12"/>
      <c r="Y112" s="12"/>
    </row>
    <row r="113" spans="1:25" hidden="1" x14ac:dyDescent="0.3">
      <c r="A113" s="365"/>
      <c r="B113" s="362"/>
      <c r="C113" s="362"/>
      <c r="D113" s="381" t="s">
        <v>187</v>
      </c>
      <c r="E113" s="381" t="s">
        <v>187</v>
      </c>
      <c r="F113" s="51" t="s">
        <v>26</v>
      </c>
      <c r="G113" s="10">
        <f t="shared" si="32"/>
        <v>6222.8</v>
      </c>
      <c r="H113" s="10">
        <f t="shared" si="32"/>
        <v>0</v>
      </c>
      <c r="I113" s="10">
        <v>0</v>
      </c>
      <c r="J113" s="10">
        <v>0</v>
      </c>
      <c r="K113" s="10">
        <v>0</v>
      </c>
      <c r="L113" s="10">
        <v>0</v>
      </c>
      <c r="M113" s="10">
        <v>0</v>
      </c>
      <c r="N113" s="10">
        <v>0</v>
      </c>
      <c r="O113" s="10">
        <v>6222.8</v>
      </c>
      <c r="P113" s="10">
        <v>0</v>
      </c>
      <c r="Q113" s="407"/>
      <c r="R113" s="408"/>
      <c r="S113" s="26"/>
      <c r="T113" s="12"/>
      <c r="U113" s="12"/>
      <c r="V113" s="12"/>
      <c r="W113" s="12"/>
      <c r="X113" s="12"/>
      <c r="Y113" s="12"/>
    </row>
    <row r="114" spans="1:25" hidden="1" x14ac:dyDescent="0.3">
      <c r="A114" s="365"/>
      <c r="B114" s="362"/>
      <c r="C114" s="362"/>
      <c r="D114" s="381" t="s">
        <v>187</v>
      </c>
      <c r="E114" s="381" t="s">
        <v>187</v>
      </c>
      <c r="F114" s="51" t="s">
        <v>41</v>
      </c>
      <c r="G114" s="10">
        <f t="shared" si="32"/>
        <v>6222.8</v>
      </c>
      <c r="H114" s="10">
        <f t="shared" si="32"/>
        <v>0</v>
      </c>
      <c r="I114" s="10">
        <v>0</v>
      </c>
      <c r="J114" s="10">
        <v>0</v>
      </c>
      <c r="K114" s="10">
        <v>0</v>
      </c>
      <c r="L114" s="10">
        <v>0</v>
      </c>
      <c r="M114" s="10">
        <v>0</v>
      </c>
      <c r="N114" s="10">
        <v>0</v>
      </c>
      <c r="O114" s="10">
        <v>6222.8</v>
      </c>
      <c r="P114" s="10">
        <v>0</v>
      </c>
      <c r="Q114" s="407"/>
      <c r="R114" s="408"/>
      <c r="S114" s="26"/>
      <c r="T114" s="12"/>
      <c r="U114" s="12"/>
      <c r="V114" s="12"/>
      <c r="W114" s="12"/>
      <c r="X114" s="12"/>
      <c r="Y114" s="12"/>
    </row>
    <row r="115" spans="1:25" hidden="1" x14ac:dyDescent="0.3">
      <c r="A115" s="365"/>
      <c r="B115" s="362"/>
      <c r="C115" s="362"/>
      <c r="D115" s="381" t="s">
        <v>187</v>
      </c>
      <c r="E115" s="381" t="s">
        <v>187</v>
      </c>
      <c r="F115" s="51" t="s">
        <v>28</v>
      </c>
      <c r="G115" s="10">
        <f t="shared" si="32"/>
        <v>6222.8</v>
      </c>
      <c r="H115" s="10">
        <f t="shared" si="32"/>
        <v>0</v>
      </c>
      <c r="I115" s="10">
        <v>0</v>
      </c>
      <c r="J115" s="10">
        <v>0</v>
      </c>
      <c r="K115" s="10">
        <v>0</v>
      </c>
      <c r="L115" s="10">
        <v>0</v>
      </c>
      <c r="M115" s="10">
        <v>0</v>
      </c>
      <c r="N115" s="10">
        <v>0</v>
      </c>
      <c r="O115" s="10">
        <v>6222.8</v>
      </c>
      <c r="P115" s="10">
        <v>0</v>
      </c>
      <c r="Q115" s="407"/>
      <c r="R115" s="408"/>
      <c r="S115" s="26"/>
      <c r="T115" s="12"/>
      <c r="U115" s="12"/>
      <c r="V115" s="12"/>
      <c r="W115" s="12"/>
      <c r="X115" s="12"/>
      <c r="Y115" s="12"/>
    </row>
    <row r="116" spans="1:25" ht="15" customHeight="1" x14ac:dyDescent="0.3">
      <c r="A116" s="364" t="s">
        <v>297</v>
      </c>
      <c r="B116" s="478" t="s">
        <v>794</v>
      </c>
      <c r="C116" s="361" t="s">
        <v>71</v>
      </c>
      <c r="D116" s="385" t="s">
        <v>186</v>
      </c>
      <c r="E116" s="385" t="s">
        <v>192</v>
      </c>
      <c r="F116" s="51" t="s">
        <v>112</v>
      </c>
      <c r="G116" s="10">
        <f t="shared" si="32"/>
        <v>23128.500000000004</v>
      </c>
      <c r="H116" s="10">
        <f t="shared" si="32"/>
        <v>0</v>
      </c>
      <c r="I116" s="10">
        <f t="shared" ref="I116:P116" si="34">SUM(I117:I123)</f>
        <v>23128.500000000004</v>
      </c>
      <c r="J116" s="10">
        <f t="shared" si="34"/>
        <v>0</v>
      </c>
      <c r="K116" s="10">
        <f t="shared" si="34"/>
        <v>0</v>
      </c>
      <c r="L116" s="10">
        <f t="shared" si="34"/>
        <v>0</v>
      </c>
      <c r="M116" s="10">
        <f t="shared" si="34"/>
        <v>0</v>
      </c>
      <c r="N116" s="10">
        <f t="shared" si="34"/>
        <v>0</v>
      </c>
      <c r="O116" s="10">
        <f t="shared" si="34"/>
        <v>0</v>
      </c>
      <c r="P116" s="10">
        <f t="shared" si="34"/>
        <v>0</v>
      </c>
      <c r="Q116" s="405" t="s">
        <v>298</v>
      </c>
      <c r="R116" s="406"/>
      <c r="S116" s="26"/>
      <c r="T116" s="12"/>
      <c r="U116" s="12"/>
      <c r="V116" s="12"/>
      <c r="W116" s="12"/>
      <c r="X116" s="12"/>
      <c r="Y116" s="12"/>
    </row>
    <row r="117" spans="1:25" x14ac:dyDescent="0.3">
      <c r="A117" s="365"/>
      <c r="B117" s="479"/>
      <c r="C117" s="362"/>
      <c r="D117" s="381"/>
      <c r="E117" s="381"/>
      <c r="F117" s="51" t="s">
        <v>22</v>
      </c>
      <c r="G117" s="10">
        <f t="shared" si="32"/>
        <v>5200.7</v>
      </c>
      <c r="H117" s="10">
        <f t="shared" si="32"/>
        <v>0</v>
      </c>
      <c r="I117" s="10">
        <f>I125+I141</f>
        <v>5200.7</v>
      </c>
      <c r="J117" s="10">
        <f t="shared" ref="J117:P118" si="35">J125+J141</f>
        <v>0</v>
      </c>
      <c r="K117" s="10">
        <f t="shared" si="35"/>
        <v>0</v>
      </c>
      <c r="L117" s="10">
        <f t="shared" si="35"/>
        <v>0</v>
      </c>
      <c r="M117" s="10">
        <f t="shared" si="35"/>
        <v>0</v>
      </c>
      <c r="N117" s="10">
        <f t="shared" si="35"/>
        <v>0</v>
      </c>
      <c r="O117" s="10">
        <f t="shared" si="35"/>
        <v>0</v>
      </c>
      <c r="P117" s="10">
        <f t="shared" si="35"/>
        <v>0</v>
      </c>
      <c r="Q117" s="407"/>
      <c r="R117" s="408"/>
      <c r="S117" s="26"/>
      <c r="T117" s="12"/>
      <c r="U117" s="12"/>
      <c r="V117" s="12"/>
      <c r="W117" s="12"/>
      <c r="X117" s="12"/>
      <c r="Y117" s="12"/>
    </row>
    <row r="118" spans="1:25" x14ac:dyDescent="0.3">
      <c r="A118" s="365"/>
      <c r="B118" s="479"/>
      <c r="C118" s="362"/>
      <c r="D118" s="381" t="s">
        <v>187</v>
      </c>
      <c r="E118" s="381" t="s">
        <v>187</v>
      </c>
      <c r="F118" s="51" t="s">
        <v>23</v>
      </c>
      <c r="G118" s="10">
        <f t="shared" si="32"/>
        <v>4424.2999999999993</v>
      </c>
      <c r="H118" s="10">
        <f t="shared" si="32"/>
        <v>0</v>
      </c>
      <c r="I118" s="10">
        <f>I126+I142</f>
        <v>4424.2999999999993</v>
      </c>
      <c r="J118" s="10">
        <f t="shared" si="35"/>
        <v>0</v>
      </c>
      <c r="K118" s="10">
        <f t="shared" si="35"/>
        <v>0</v>
      </c>
      <c r="L118" s="10">
        <f t="shared" si="35"/>
        <v>0</v>
      </c>
      <c r="M118" s="10">
        <f t="shared" si="35"/>
        <v>0</v>
      </c>
      <c r="N118" s="10">
        <f t="shared" si="35"/>
        <v>0</v>
      </c>
      <c r="O118" s="10">
        <f t="shared" si="35"/>
        <v>0</v>
      </c>
      <c r="P118" s="10">
        <f t="shared" si="35"/>
        <v>0</v>
      </c>
      <c r="Q118" s="407"/>
      <c r="R118" s="408"/>
      <c r="S118" s="26"/>
      <c r="T118" s="12"/>
      <c r="U118" s="12"/>
      <c r="V118" s="12"/>
      <c r="W118" s="12"/>
      <c r="X118" s="12"/>
      <c r="Y118" s="12"/>
    </row>
    <row r="119" spans="1:25" x14ac:dyDescent="0.3">
      <c r="A119" s="365"/>
      <c r="B119" s="479"/>
      <c r="C119" s="362"/>
      <c r="D119" s="381" t="s">
        <v>187</v>
      </c>
      <c r="E119" s="381" t="s">
        <v>187</v>
      </c>
      <c r="F119" s="51" t="s">
        <v>24</v>
      </c>
      <c r="G119" s="10">
        <f t="shared" si="32"/>
        <v>2700.7</v>
      </c>
      <c r="H119" s="10">
        <f t="shared" si="32"/>
        <v>0</v>
      </c>
      <c r="I119" s="10">
        <f t="shared" ref="I119:P123" si="36">I127+I143</f>
        <v>2700.7</v>
      </c>
      <c r="J119" s="10">
        <f t="shared" si="36"/>
        <v>0</v>
      </c>
      <c r="K119" s="10">
        <f t="shared" si="36"/>
        <v>0</v>
      </c>
      <c r="L119" s="10">
        <f t="shared" si="36"/>
        <v>0</v>
      </c>
      <c r="M119" s="10">
        <f t="shared" si="36"/>
        <v>0</v>
      </c>
      <c r="N119" s="10">
        <f t="shared" si="36"/>
        <v>0</v>
      </c>
      <c r="O119" s="10">
        <f t="shared" si="36"/>
        <v>0</v>
      </c>
      <c r="P119" s="10">
        <f t="shared" si="36"/>
        <v>0</v>
      </c>
      <c r="Q119" s="407"/>
      <c r="R119" s="408"/>
      <c r="S119" s="26"/>
      <c r="T119" s="12"/>
      <c r="U119" s="12"/>
      <c r="V119" s="12"/>
      <c r="W119" s="12"/>
      <c r="X119" s="12"/>
      <c r="Y119" s="12"/>
    </row>
    <row r="120" spans="1:25" x14ac:dyDescent="0.3">
      <c r="A120" s="365"/>
      <c r="B120" s="479"/>
      <c r="C120" s="362"/>
      <c r="D120" s="381" t="s">
        <v>187</v>
      </c>
      <c r="E120" s="381" t="s">
        <v>187</v>
      </c>
      <c r="F120" s="51" t="s">
        <v>25</v>
      </c>
      <c r="G120" s="10">
        <f t="shared" si="32"/>
        <v>2700.7</v>
      </c>
      <c r="H120" s="10">
        <f t="shared" si="32"/>
        <v>0</v>
      </c>
      <c r="I120" s="10">
        <f t="shared" si="36"/>
        <v>2700.7</v>
      </c>
      <c r="J120" s="10">
        <f t="shared" si="36"/>
        <v>0</v>
      </c>
      <c r="K120" s="10">
        <f t="shared" si="36"/>
        <v>0</v>
      </c>
      <c r="L120" s="10">
        <f t="shared" si="36"/>
        <v>0</v>
      </c>
      <c r="M120" s="10">
        <f t="shared" si="36"/>
        <v>0</v>
      </c>
      <c r="N120" s="10">
        <f t="shared" si="36"/>
        <v>0</v>
      </c>
      <c r="O120" s="10">
        <f t="shared" si="36"/>
        <v>0</v>
      </c>
      <c r="P120" s="10">
        <f t="shared" si="36"/>
        <v>0</v>
      </c>
      <c r="Q120" s="407"/>
      <c r="R120" s="408"/>
      <c r="S120" s="26"/>
      <c r="T120" s="12"/>
      <c r="U120" s="12"/>
      <c r="V120" s="12"/>
      <c r="W120" s="12"/>
      <c r="X120" s="12"/>
      <c r="Y120" s="12"/>
    </row>
    <row r="121" spans="1:25" x14ac:dyDescent="0.3">
      <c r="A121" s="365"/>
      <c r="B121" s="479"/>
      <c r="C121" s="362"/>
      <c r="D121" s="381" t="s">
        <v>187</v>
      </c>
      <c r="E121" s="381" t="s">
        <v>187</v>
      </c>
      <c r="F121" s="51" t="s">
        <v>26</v>
      </c>
      <c r="G121" s="10">
        <f t="shared" si="32"/>
        <v>2700.7</v>
      </c>
      <c r="H121" s="10">
        <f t="shared" si="32"/>
        <v>0</v>
      </c>
      <c r="I121" s="10">
        <f t="shared" si="36"/>
        <v>2700.7</v>
      </c>
      <c r="J121" s="10">
        <f t="shared" si="36"/>
        <v>0</v>
      </c>
      <c r="K121" s="10">
        <f t="shared" si="36"/>
        <v>0</v>
      </c>
      <c r="L121" s="10">
        <f t="shared" si="36"/>
        <v>0</v>
      </c>
      <c r="M121" s="10">
        <f t="shared" si="36"/>
        <v>0</v>
      </c>
      <c r="N121" s="10">
        <f t="shared" si="36"/>
        <v>0</v>
      </c>
      <c r="O121" s="10">
        <f t="shared" si="36"/>
        <v>0</v>
      </c>
      <c r="P121" s="10">
        <f t="shared" si="36"/>
        <v>0</v>
      </c>
      <c r="Q121" s="407"/>
      <c r="R121" s="408"/>
      <c r="S121" s="26"/>
      <c r="T121" s="12"/>
      <c r="U121" s="12"/>
      <c r="V121" s="12"/>
      <c r="W121" s="12"/>
      <c r="X121" s="12"/>
      <c r="Y121" s="12"/>
    </row>
    <row r="122" spans="1:25" x14ac:dyDescent="0.3">
      <c r="A122" s="365"/>
      <c r="B122" s="479"/>
      <c r="C122" s="362"/>
      <c r="D122" s="381" t="s">
        <v>187</v>
      </c>
      <c r="E122" s="381" t="s">
        <v>187</v>
      </c>
      <c r="F122" s="51" t="s">
        <v>41</v>
      </c>
      <c r="G122" s="10">
        <f t="shared" si="32"/>
        <v>2700.7</v>
      </c>
      <c r="H122" s="10">
        <f t="shared" si="32"/>
        <v>0</v>
      </c>
      <c r="I122" s="10">
        <f t="shared" si="36"/>
        <v>2700.7</v>
      </c>
      <c r="J122" s="10">
        <f t="shared" si="36"/>
        <v>0</v>
      </c>
      <c r="K122" s="10">
        <f t="shared" si="36"/>
        <v>0</v>
      </c>
      <c r="L122" s="10">
        <f t="shared" si="36"/>
        <v>0</v>
      </c>
      <c r="M122" s="10">
        <f t="shared" si="36"/>
        <v>0</v>
      </c>
      <c r="N122" s="10">
        <f t="shared" si="36"/>
        <v>0</v>
      </c>
      <c r="O122" s="10">
        <f t="shared" si="36"/>
        <v>0</v>
      </c>
      <c r="P122" s="10">
        <f t="shared" si="36"/>
        <v>0</v>
      </c>
      <c r="Q122" s="407"/>
      <c r="R122" s="408"/>
      <c r="S122" s="26"/>
      <c r="T122" s="12"/>
      <c r="U122" s="12"/>
      <c r="V122" s="12"/>
      <c r="W122" s="12"/>
      <c r="X122" s="12"/>
      <c r="Y122" s="12"/>
    </row>
    <row r="123" spans="1:25" x14ac:dyDescent="0.3">
      <c r="A123" s="365"/>
      <c r="B123" s="479"/>
      <c r="C123" s="362"/>
      <c r="D123" s="381" t="s">
        <v>187</v>
      </c>
      <c r="E123" s="381" t="s">
        <v>187</v>
      </c>
      <c r="F123" s="51" t="s">
        <v>28</v>
      </c>
      <c r="G123" s="10">
        <f t="shared" si="32"/>
        <v>2700.7</v>
      </c>
      <c r="H123" s="10">
        <f t="shared" si="32"/>
        <v>0</v>
      </c>
      <c r="I123" s="10">
        <f t="shared" si="36"/>
        <v>2700.7</v>
      </c>
      <c r="J123" s="10">
        <f t="shared" si="36"/>
        <v>0</v>
      </c>
      <c r="K123" s="10">
        <f t="shared" si="36"/>
        <v>0</v>
      </c>
      <c r="L123" s="10">
        <f t="shared" si="36"/>
        <v>0</v>
      </c>
      <c r="M123" s="10">
        <f t="shared" si="36"/>
        <v>0</v>
      </c>
      <c r="N123" s="10">
        <f t="shared" si="36"/>
        <v>0</v>
      </c>
      <c r="O123" s="10">
        <f t="shared" si="36"/>
        <v>0</v>
      </c>
      <c r="P123" s="10">
        <f t="shared" si="36"/>
        <v>0</v>
      </c>
      <c r="Q123" s="407"/>
      <c r="R123" s="408"/>
      <c r="S123" s="26"/>
      <c r="T123" s="12"/>
      <c r="U123" s="12"/>
      <c r="V123" s="12"/>
      <c r="W123" s="12"/>
      <c r="X123" s="12"/>
      <c r="Y123" s="12"/>
    </row>
    <row r="124" spans="1:25" ht="15" hidden="1" customHeight="1" x14ac:dyDescent="0.3">
      <c r="A124" s="365"/>
      <c r="B124" s="478" t="s">
        <v>299</v>
      </c>
      <c r="C124" s="361" t="s">
        <v>71</v>
      </c>
      <c r="D124" s="385" t="s">
        <v>186</v>
      </c>
      <c r="E124" s="385" t="s">
        <v>192</v>
      </c>
      <c r="F124" s="51" t="s">
        <v>112</v>
      </c>
      <c r="G124" s="10">
        <f t="shared" ref="G124:H131" si="37">I124+K124+M124+O124</f>
        <v>4223.6000000000004</v>
      </c>
      <c r="H124" s="10">
        <f t="shared" si="37"/>
        <v>0</v>
      </c>
      <c r="I124" s="10">
        <f t="shared" ref="I124:P124" si="38">SUM(I125:I131)</f>
        <v>4223.6000000000004</v>
      </c>
      <c r="J124" s="10">
        <f t="shared" si="38"/>
        <v>0</v>
      </c>
      <c r="K124" s="10">
        <f t="shared" si="38"/>
        <v>0</v>
      </c>
      <c r="L124" s="10">
        <f t="shared" si="38"/>
        <v>0</v>
      </c>
      <c r="M124" s="10">
        <f t="shared" si="38"/>
        <v>0</v>
      </c>
      <c r="N124" s="10">
        <f t="shared" si="38"/>
        <v>0</v>
      </c>
      <c r="O124" s="10">
        <f t="shared" si="38"/>
        <v>0</v>
      </c>
      <c r="P124" s="10">
        <f t="shared" si="38"/>
        <v>0</v>
      </c>
      <c r="Q124" s="405" t="s">
        <v>7</v>
      </c>
      <c r="R124" s="406"/>
      <c r="S124" s="26"/>
      <c r="T124" s="12"/>
      <c r="U124" s="12"/>
      <c r="V124" s="12"/>
      <c r="W124" s="12"/>
      <c r="X124" s="12"/>
      <c r="Y124" s="12"/>
    </row>
    <row r="125" spans="1:25" hidden="1" x14ac:dyDescent="0.3">
      <c r="A125" s="365"/>
      <c r="B125" s="479"/>
      <c r="C125" s="362"/>
      <c r="D125" s="381"/>
      <c r="E125" s="381"/>
      <c r="F125" s="51" t="s">
        <v>22</v>
      </c>
      <c r="G125" s="10">
        <f t="shared" si="37"/>
        <v>2500</v>
      </c>
      <c r="H125" s="10">
        <f t="shared" si="37"/>
        <v>0</v>
      </c>
      <c r="I125" s="10">
        <f>I133</f>
        <v>2500</v>
      </c>
      <c r="J125" s="10">
        <f t="shared" ref="J125:P126" si="39">J133</f>
        <v>0</v>
      </c>
      <c r="K125" s="10">
        <f t="shared" si="39"/>
        <v>0</v>
      </c>
      <c r="L125" s="10">
        <f t="shared" si="39"/>
        <v>0</v>
      </c>
      <c r="M125" s="10">
        <f t="shared" si="39"/>
        <v>0</v>
      </c>
      <c r="N125" s="10">
        <f t="shared" si="39"/>
        <v>0</v>
      </c>
      <c r="O125" s="10">
        <f t="shared" si="39"/>
        <v>0</v>
      </c>
      <c r="P125" s="10">
        <f t="shared" si="39"/>
        <v>0</v>
      </c>
      <c r="Q125" s="407"/>
      <c r="R125" s="408"/>
      <c r="S125" s="26"/>
      <c r="T125" s="12"/>
      <c r="U125" s="12"/>
      <c r="V125" s="12"/>
      <c r="W125" s="12"/>
      <c r="X125" s="12"/>
      <c r="Y125" s="12"/>
    </row>
    <row r="126" spans="1:25" hidden="1" x14ac:dyDescent="0.3">
      <c r="A126" s="365"/>
      <c r="B126" s="479"/>
      <c r="C126" s="362"/>
      <c r="D126" s="381" t="s">
        <v>187</v>
      </c>
      <c r="E126" s="381" t="s">
        <v>187</v>
      </c>
      <c r="F126" s="51" t="s">
        <v>23</v>
      </c>
      <c r="G126" s="10">
        <f t="shared" si="37"/>
        <v>1723.6</v>
      </c>
      <c r="H126" s="10">
        <f t="shared" si="37"/>
        <v>0</v>
      </c>
      <c r="I126" s="10">
        <f>I134</f>
        <v>1723.6</v>
      </c>
      <c r="J126" s="10">
        <f t="shared" si="39"/>
        <v>0</v>
      </c>
      <c r="K126" s="10">
        <f t="shared" si="39"/>
        <v>0</v>
      </c>
      <c r="L126" s="10">
        <f t="shared" si="39"/>
        <v>0</v>
      </c>
      <c r="M126" s="10">
        <f t="shared" si="39"/>
        <v>0</v>
      </c>
      <c r="N126" s="10">
        <f t="shared" si="39"/>
        <v>0</v>
      </c>
      <c r="O126" s="10">
        <f t="shared" si="39"/>
        <v>0</v>
      </c>
      <c r="P126" s="10">
        <f t="shared" si="39"/>
        <v>0</v>
      </c>
      <c r="Q126" s="407"/>
      <c r="R126" s="408"/>
      <c r="S126" s="26"/>
      <c r="T126" s="12"/>
      <c r="U126" s="12"/>
      <c r="V126" s="12"/>
      <c r="W126" s="12"/>
      <c r="X126" s="12"/>
      <c r="Y126" s="12"/>
    </row>
    <row r="127" spans="1:25" hidden="1" x14ac:dyDescent="0.3">
      <c r="A127" s="365"/>
      <c r="B127" s="479"/>
      <c r="C127" s="362"/>
      <c r="D127" s="381" t="s">
        <v>187</v>
      </c>
      <c r="E127" s="381" t="s">
        <v>187</v>
      </c>
      <c r="F127" s="51" t="s">
        <v>24</v>
      </c>
      <c r="G127" s="10">
        <f t="shared" si="37"/>
        <v>0</v>
      </c>
      <c r="H127" s="10">
        <f t="shared" si="37"/>
        <v>0</v>
      </c>
      <c r="I127" s="10">
        <f t="shared" ref="I127:P131" si="40">I135</f>
        <v>0</v>
      </c>
      <c r="J127" s="10">
        <f t="shared" si="40"/>
        <v>0</v>
      </c>
      <c r="K127" s="10">
        <f t="shared" si="40"/>
        <v>0</v>
      </c>
      <c r="L127" s="10">
        <f t="shared" si="40"/>
        <v>0</v>
      </c>
      <c r="M127" s="10">
        <f t="shared" si="40"/>
        <v>0</v>
      </c>
      <c r="N127" s="10">
        <f t="shared" si="40"/>
        <v>0</v>
      </c>
      <c r="O127" s="10">
        <f t="shared" si="40"/>
        <v>0</v>
      </c>
      <c r="P127" s="10">
        <f t="shared" si="40"/>
        <v>0</v>
      </c>
      <c r="Q127" s="407"/>
      <c r="R127" s="408"/>
      <c r="S127" s="26"/>
      <c r="T127" s="12"/>
      <c r="U127" s="12"/>
      <c r="V127" s="12"/>
      <c r="W127" s="12"/>
      <c r="X127" s="12"/>
      <c r="Y127" s="12"/>
    </row>
    <row r="128" spans="1:25" hidden="1" x14ac:dyDescent="0.3">
      <c r="A128" s="365"/>
      <c r="B128" s="479"/>
      <c r="C128" s="362"/>
      <c r="D128" s="381" t="s">
        <v>187</v>
      </c>
      <c r="E128" s="381" t="s">
        <v>187</v>
      </c>
      <c r="F128" s="51" t="s">
        <v>25</v>
      </c>
      <c r="G128" s="10">
        <f t="shared" si="37"/>
        <v>0</v>
      </c>
      <c r="H128" s="10">
        <f t="shared" si="37"/>
        <v>0</v>
      </c>
      <c r="I128" s="10">
        <f t="shared" si="40"/>
        <v>0</v>
      </c>
      <c r="J128" s="10">
        <f t="shared" si="40"/>
        <v>0</v>
      </c>
      <c r="K128" s="10">
        <f t="shared" si="40"/>
        <v>0</v>
      </c>
      <c r="L128" s="10">
        <f t="shared" si="40"/>
        <v>0</v>
      </c>
      <c r="M128" s="10">
        <f t="shared" si="40"/>
        <v>0</v>
      </c>
      <c r="N128" s="10">
        <f t="shared" si="40"/>
        <v>0</v>
      </c>
      <c r="O128" s="10">
        <f t="shared" si="40"/>
        <v>0</v>
      </c>
      <c r="P128" s="10">
        <f t="shared" si="40"/>
        <v>0</v>
      </c>
      <c r="Q128" s="407"/>
      <c r="R128" s="408"/>
      <c r="S128" s="26"/>
      <c r="T128" s="12"/>
      <c r="U128" s="12"/>
      <c r="V128" s="12"/>
      <c r="W128" s="12"/>
      <c r="X128" s="12"/>
      <c r="Y128" s="12"/>
    </row>
    <row r="129" spans="1:25" ht="15" hidden="1" customHeight="1" x14ac:dyDescent="0.3">
      <c r="A129" s="365"/>
      <c r="B129" s="479"/>
      <c r="C129" s="362"/>
      <c r="D129" s="381" t="s">
        <v>187</v>
      </c>
      <c r="E129" s="381" t="s">
        <v>187</v>
      </c>
      <c r="F129" s="51" t="s">
        <v>26</v>
      </c>
      <c r="G129" s="10">
        <f t="shared" si="37"/>
        <v>0</v>
      </c>
      <c r="H129" s="10">
        <f t="shared" si="37"/>
        <v>0</v>
      </c>
      <c r="I129" s="10">
        <f t="shared" si="40"/>
        <v>0</v>
      </c>
      <c r="J129" s="10">
        <f t="shared" si="40"/>
        <v>0</v>
      </c>
      <c r="K129" s="10">
        <f t="shared" si="40"/>
        <v>0</v>
      </c>
      <c r="L129" s="10">
        <f t="shared" si="40"/>
        <v>0</v>
      </c>
      <c r="M129" s="10">
        <f t="shared" si="40"/>
        <v>0</v>
      </c>
      <c r="N129" s="10">
        <f t="shared" si="40"/>
        <v>0</v>
      </c>
      <c r="O129" s="10">
        <f t="shared" si="40"/>
        <v>0</v>
      </c>
      <c r="P129" s="10">
        <f t="shared" si="40"/>
        <v>0</v>
      </c>
      <c r="Q129" s="407"/>
      <c r="R129" s="408"/>
      <c r="S129" s="26"/>
      <c r="T129" s="12"/>
      <c r="U129" s="12"/>
      <c r="V129" s="12"/>
      <c r="W129" s="12"/>
      <c r="X129" s="12"/>
      <c r="Y129" s="12"/>
    </row>
    <row r="130" spans="1:25" hidden="1" x14ac:dyDescent="0.3">
      <c r="A130" s="365"/>
      <c r="B130" s="479"/>
      <c r="C130" s="362"/>
      <c r="D130" s="381" t="s">
        <v>187</v>
      </c>
      <c r="E130" s="381" t="s">
        <v>187</v>
      </c>
      <c r="F130" s="51" t="s">
        <v>41</v>
      </c>
      <c r="G130" s="10">
        <f t="shared" si="37"/>
        <v>0</v>
      </c>
      <c r="H130" s="10">
        <f t="shared" si="37"/>
        <v>0</v>
      </c>
      <c r="I130" s="10">
        <f t="shared" si="40"/>
        <v>0</v>
      </c>
      <c r="J130" s="10">
        <f t="shared" si="40"/>
        <v>0</v>
      </c>
      <c r="K130" s="10">
        <f t="shared" si="40"/>
        <v>0</v>
      </c>
      <c r="L130" s="10">
        <f t="shared" si="40"/>
        <v>0</v>
      </c>
      <c r="M130" s="10">
        <f t="shared" si="40"/>
        <v>0</v>
      </c>
      <c r="N130" s="10">
        <f t="shared" si="40"/>
        <v>0</v>
      </c>
      <c r="O130" s="10">
        <f t="shared" si="40"/>
        <v>0</v>
      </c>
      <c r="P130" s="10">
        <f t="shared" si="40"/>
        <v>0</v>
      </c>
      <c r="Q130" s="407"/>
      <c r="R130" s="408"/>
      <c r="S130" s="26"/>
      <c r="T130" s="12"/>
      <c r="U130" s="12"/>
      <c r="V130" s="12"/>
      <c r="W130" s="12"/>
      <c r="X130" s="12"/>
      <c r="Y130" s="12"/>
    </row>
    <row r="131" spans="1:25" hidden="1" x14ac:dyDescent="0.3">
      <c r="A131" s="365"/>
      <c r="B131" s="479"/>
      <c r="C131" s="362"/>
      <c r="D131" s="381" t="s">
        <v>187</v>
      </c>
      <c r="E131" s="381" t="s">
        <v>187</v>
      </c>
      <c r="F131" s="51" t="s">
        <v>28</v>
      </c>
      <c r="G131" s="10">
        <f t="shared" si="37"/>
        <v>0</v>
      </c>
      <c r="H131" s="10">
        <f t="shared" si="37"/>
        <v>0</v>
      </c>
      <c r="I131" s="10">
        <f t="shared" si="40"/>
        <v>0</v>
      </c>
      <c r="J131" s="10">
        <f t="shared" si="40"/>
        <v>0</v>
      </c>
      <c r="K131" s="10">
        <f t="shared" si="40"/>
        <v>0</v>
      </c>
      <c r="L131" s="10">
        <f t="shared" si="40"/>
        <v>0</v>
      </c>
      <c r="M131" s="10">
        <f t="shared" si="40"/>
        <v>0</v>
      </c>
      <c r="N131" s="10">
        <f t="shared" si="40"/>
        <v>0</v>
      </c>
      <c r="O131" s="10">
        <f t="shared" si="40"/>
        <v>0</v>
      </c>
      <c r="P131" s="10">
        <f t="shared" si="40"/>
        <v>0</v>
      </c>
      <c r="Q131" s="407"/>
      <c r="R131" s="408"/>
      <c r="S131" s="26"/>
      <c r="T131" s="12"/>
      <c r="U131" s="12"/>
      <c r="V131" s="12"/>
      <c r="W131" s="12"/>
      <c r="X131" s="12"/>
      <c r="Y131" s="12"/>
    </row>
    <row r="132" spans="1:25" ht="15" hidden="1" customHeight="1" x14ac:dyDescent="0.3">
      <c r="A132" s="365"/>
      <c r="B132" s="478" t="s">
        <v>687</v>
      </c>
      <c r="C132" s="361" t="s">
        <v>71</v>
      </c>
      <c r="D132" s="385" t="s">
        <v>186</v>
      </c>
      <c r="E132" s="385" t="s">
        <v>186</v>
      </c>
      <c r="F132" s="51" t="s">
        <v>112</v>
      </c>
      <c r="G132" s="10">
        <f t="shared" ref="G132:P132" si="41">SUM(G133:G139)</f>
        <v>4223.6000000000004</v>
      </c>
      <c r="H132" s="10">
        <f t="shared" si="41"/>
        <v>0</v>
      </c>
      <c r="I132" s="10">
        <f>SUM(I133:I139)</f>
        <v>4223.6000000000004</v>
      </c>
      <c r="J132" s="10">
        <f t="shared" si="41"/>
        <v>0</v>
      </c>
      <c r="K132" s="10">
        <f t="shared" si="41"/>
        <v>0</v>
      </c>
      <c r="L132" s="10">
        <f t="shared" si="41"/>
        <v>0</v>
      </c>
      <c r="M132" s="10">
        <f t="shared" si="41"/>
        <v>0</v>
      </c>
      <c r="N132" s="10">
        <f t="shared" si="41"/>
        <v>0</v>
      </c>
      <c r="O132" s="10">
        <f t="shared" si="41"/>
        <v>0</v>
      </c>
      <c r="P132" s="10">
        <f t="shared" si="41"/>
        <v>0</v>
      </c>
      <c r="Q132" s="405" t="s">
        <v>7</v>
      </c>
      <c r="R132" s="406"/>
      <c r="S132" s="26"/>
      <c r="T132" s="12"/>
      <c r="U132" s="12"/>
      <c r="V132" s="12"/>
      <c r="W132" s="12"/>
      <c r="X132" s="12"/>
      <c r="Y132" s="12"/>
    </row>
    <row r="133" spans="1:25" hidden="1" x14ac:dyDescent="0.3">
      <c r="A133" s="365"/>
      <c r="B133" s="479"/>
      <c r="C133" s="362"/>
      <c r="D133" s="381"/>
      <c r="E133" s="381"/>
      <c r="F133" s="51" t="s">
        <v>22</v>
      </c>
      <c r="G133" s="10">
        <f>I133+K133+M133+O133</f>
        <v>2500</v>
      </c>
      <c r="H133" s="10">
        <f>J133+L133+N133+P133</f>
        <v>0</v>
      </c>
      <c r="I133" s="10">
        <v>2500</v>
      </c>
      <c r="J133" s="10">
        <v>0</v>
      </c>
      <c r="K133" s="10">
        <v>0</v>
      </c>
      <c r="L133" s="10">
        <v>0</v>
      </c>
      <c r="M133" s="10">
        <v>0</v>
      </c>
      <c r="N133" s="10">
        <v>0</v>
      </c>
      <c r="O133" s="10">
        <v>0</v>
      </c>
      <c r="P133" s="10">
        <v>0</v>
      </c>
      <c r="Q133" s="407"/>
      <c r="R133" s="408"/>
      <c r="S133" s="26"/>
      <c r="T133" s="12"/>
      <c r="U133" s="12"/>
      <c r="V133" s="12"/>
      <c r="W133" s="12"/>
      <c r="X133" s="12"/>
      <c r="Y133" s="12"/>
    </row>
    <row r="134" spans="1:25" hidden="1" x14ac:dyDescent="0.3">
      <c r="A134" s="365"/>
      <c r="B134" s="479"/>
      <c r="C134" s="362"/>
      <c r="D134" s="381" t="s">
        <v>187</v>
      </c>
      <c r="E134" s="381" t="s">
        <v>187</v>
      </c>
      <c r="F134" s="51" t="s">
        <v>23</v>
      </c>
      <c r="G134" s="10">
        <f t="shared" ref="G134:H147" si="42">I134+K134+M134+O134</f>
        <v>1723.6</v>
      </c>
      <c r="H134" s="10">
        <f t="shared" si="42"/>
        <v>0</v>
      </c>
      <c r="I134" s="10">
        <v>1723.6</v>
      </c>
      <c r="J134" s="10">
        <v>0</v>
      </c>
      <c r="K134" s="10">
        <v>0</v>
      </c>
      <c r="L134" s="10">
        <v>0</v>
      </c>
      <c r="M134" s="10">
        <v>0</v>
      </c>
      <c r="N134" s="10">
        <v>0</v>
      </c>
      <c r="O134" s="10">
        <v>0</v>
      </c>
      <c r="P134" s="10">
        <v>0</v>
      </c>
      <c r="Q134" s="407"/>
      <c r="R134" s="408"/>
      <c r="S134" s="26"/>
      <c r="T134" s="12"/>
      <c r="U134" s="12"/>
      <c r="V134" s="12"/>
      <c r="W134" s="12"/>
      <c r="X134" s="12"/>
      <c r="Y134" s="12"/>
    </row>
    <row r="135" spans="1:25" hidden="1" x14ac:dyDescent="0.3">
      <c r="A135" s="365"/>
      <c r="B135" s="479"/>
      <c r="C135" s="362"/>
      <c r="D135" s="381" t="s">
        <v>187</v>
      </c>
      <c r="E135" s="381" t="s">
        <v>187</v>
      </c>
      <c r="F135" s="51" t="s">
        <v>24</v>
      </c>
      <c r="G135" s="10">
        <f t="shared" si="42"/>
        <v>0</v>
      </c>
      <c r="H135" s="10">
        <f t="shared" si="42"/>
        <v>0</v>
      </c>
      <c r="I135" s="10">
        <v>0</v>
      </c>
      <c r="J135" s="10">
        <v>0</v>
      </c>
      <c r="K135" s="10">
        <v>0</v>
      </c>
      <c r="L135" s="10">
        <v>0</v>
      </c>
      <c r="M135" s="10">
        <v>0</v>
      </c>
      <c r="N135" s="10">
        <v>0</v>
      </c>
      <c r="O135" s="10">
        <v>0</v>
      </c>
      <c r="P135" s="10">
        <v>0</v>
      </c>
      <c r="Q135" s="407"/>
      <c r="R135" s="408"/>
      <c r="S135" s="26"/>
      <c r="T135" s="12"/>
      <c r="U135" s="12"/>
      <c r="V135" s="12"/>
      <c r="W135" s="12"/>
      <c r="X135" s="12"/>
      <c r="Y135" s="12"/>
    </row>
    <row r="136" spans="1:25" hidden="1" x14ac:dyDescent="0.3">
      <c r="A136" s="365"/>
      <c r="B136" s="479"/>
      <c r="C136" s="362"/>
      <c r="D136" s="381" t="s">
        <v>187</v>
      </c>
      <c r="E136" s="381" t="s">
        <v>187</v>
      </c>
      <c r="F136" s="51" t="s">
        <v>25</v>
      </c>
      <c r="G136" s="10">
        <f t="shared" si="42"/>
        <v>0</v>
      </c>
      <c r="H136" s="10">
        <f t="shared" si="42"/>
        <v>0</v>
      </c>
      <c r="I136" s="10">
        <v>0</v>
      </c>
      <c r="J136" s="10">
        <v>0</v>
      </c>
      <c r="K136" s="10">
        <v>0</v>
      </c>
      <c r="L136" s="10">
        <v>0</v>
      </c>
      <c r="M136" s="10">
        <v>0</v>
      </c>
      <c r="N136" s="10">
        <v>0</v>
      </c>
      <c r="O136" s="10">
        <v>0</v>
      </c>
      <c r="P136" s="10">
        <v>0</v>
      </c>
      <c r="Q136" s="407"/>
      <c r="R136" s="408"/>
      <c r="S136" s="26"/>
      <c r="T136" s="12"/>
      <c r="U136" s="12"/>
      <c r="V136" s="12"/>
      <c r="W136" s="12"/>
      <c r="X136" s="12"/>
      <c r="Y136" s="12"/>
    </row>
    <row r="137" spans="1:25" hidden="1" x14ac:dyDescent="0.3">
      <c r="A137" s="365"/>
      <c r="B137" s="479"/>
      <c r="C137" s="362"/>
      <c r="D137" s="381" t="s">
        <v>187</v>
      </c>
      <c r="E137" s="381" t="s">
        <v>187</v>
      </c>
      <c r="F137" s="51" t="s">
        <v>26</v>
      </c>
      <c r="G137" s="10">
        <f t="shared" si="42"/>
        <v>0</v>
      </c>
      <c r="H137" s="10">
        <f t="shared" si="42"/>
        <v>0</v>
      </c>
      <c r="I137" s="10">
        <v>0</v>
      </c>
      <c r="J137" s="10">
        <v>0</v>
      </c>
      <c r="K137" s="10">
        <v>0</v>
      </c>
      <c r="L137" s="10">
        <v>0</v>
      </c>
      <c r="M137" s="10">
        <v>0</v>
      </c>
      <c r="N137" s="10">
        <v>0</v>
      </c>
      <c r="O137" s="10">
        <v>0</v>
      </c>
      <c r="P137" s="10">
        <v>0</v>
      </c>
      <c r="Q137" s="407"/>
      <c r="R137" s="408"/>
      <c r="S137" s="26"/>
      <c r="T137" s="12"/>
      <c r="U137" s="12"/>
      <c r="V137" s="12"/>
      <c r="W137" s="12"/>
      <c r="X137" s="12"/>
      <c r="Y137" s="12"/>
    </row>
    <row r="138" spans="1:25" hidden="1" x14ac:dyDescent="0.3">
      <c r="A138" s="365"/>
      <c r="B138" s="479"/>
      <c r="C138" s="362"/>
      <c r="D138" s="381" t="s">
        <v>187</v>
      </c>
      <c r="E138" s="381" t="s">
        <v>187</v>
      </c>
      <c r="F138" s="51" t="s">
        <v>41</v>
      </c>
      <c r="G138" s="10">
        <f t="shared" si="42"/>
        <v>0</v>
      </c>
      <c r="H138" s="10">
        <f t="shared" si="42"/>
        <v>0</v>
      </c>
      <c r="I138" s="10">
        <v>0</v>
      </c>
      <c r="J138" s="10">
        <v>0</v>
      </c>
      <c r="K138" s="10">
        <v>0</v>
      </c>
      <c r="L138" s="10">
        <v>0</v>
      </c>
      <c r="M138" s="10">
        <v>0</v>
      </c>
      <c r="N138" s="10">
        <v>0</v>
      </c>
      <c r="O138" s="10">
        <v>0</v>
      </c>
      <c r="P138" s="10">
        <v>0</v>
      </c>
      <c r="Q138" s="407"/>
      <c r="R138" s="408"/>
      <c r="S138" s="26"/>
      <c r="T138" s="12"/>
      <c r="U138" s="12"/>
      <c r="V138" s="12"/>
      <c r="W138" s="12"/>
      <c r="X138" s="12"/>
      <c r="Y138" s="12"/>
    </row>
    <row r="139" spans="1:25" hidden="1" x14ac:dyDescent="0.3">
      <c r="A139" s="365"/>
      <c r="B139" s="479"/>
      <c r="C139" s="362"/>
      <c r="D139" s="381" t="s">
        <v>187</v>
      </c>
      <c r="E139" s="381" t="s">
        <v>187</v>
      </c>
      <c r="F139" s="51" t="s">
        <v>28</v>
      </c>
      <c r="G139" s="10">
        <f t="shared" si="42"/>
        <v>0</v>
      </c>
      <c r="H139" s="10">
        <f t="shared" si="42"/>
        <v>0</v>
      </c>
      <c r="I139" s="10">
        <v>0</v>
      </c>
      <c r="J139" s="10">
        <v>0</v>
      </c>
      <c r="K139" s="10">
        <v>0</v>
      </c>
      <c r="L139" s="10">
        <v>0</v>
      </c>
      <c r="M139" s="10">
        <v>0</v>
      </c>
      <c r="N139" s="10">
        <v>0</v>
      </c>
      <c r="O139" s="10">
        <v>0</v>
      </c>
      <c r="P139" s="10">
        <v>0</v>
      </c>
      <c r="Q139" s="407"/>
      <c r="R139" s="408"/>
      <c r="S139" s="26"/>
      <c r="T139" s="12"/>
      <c r="U139" s="12"/>
      <c r="V139" s="12"/>
      <c r="W139" s="12"/>
      <c r="X139" s="12"/>
      <c r="Y139" s="12"/>
    </row>
    <row r="140" spans="1:25" ht="15" hidden="1" customHeight="1" x14ac:dyDescent="0.3">
      <c r="A140" s="365"/>
      <c r="B140" s="478" t="s">
        <v>300</v>
      </c>
      <c r="C140" s="361" t="s">
        <v>71</v>
      </c>
      <c r="D140" s="385" t="s">
        <v>186</v>
      </c>
      <c r="E140" s="385" t="s">
        <v>192</v>
      </c>
      <c r="F140" s="51" t="s">
        <v>112</v>
      </c>
      <c r="G140" s="10">
        <f t="shared" si="42"/>
        <v>18904.900000000001</v>
      </c>
      <c r="H140" s="10">
        <f t="shared" si="42"/>
        <v>0</v>
      </c>
      <c r="I140" s="10">
        <f t="shared" ref="I140:P140" si="43">SUM(I141:I147)</f>
        <v>18904.900000000001</v>
      </c>
      <c r="J140" s="10">
        <f t="shared" si="43"/>
        <v>0</v>
      </c>
      <c r="K140" s="10">
        <f t="shared" si="43"/>
        <v>0</v>
      </c>
      <c r="L140" s="10">
        <f t="shared" si="43"/>
        <v>0</v>
      </c>
      <c r="M140" s="10">
        <f t="shared" si="43"/>
        <v>0</v>
      </c>
      <c r="N140" s="10">
        <f t="shared" si="43"/>
        <v>0</v>
      </c>
      <c r="O140" s="10">
        <f t="shared" si="43"/>
        <v>0</v>
      </c>
      <c r="P140" s="10">
        <f t="shared" si="43"/>
        <v>0</v>
      </c>
      <c r="Q140" s="405" t="s">
        <v>277</v>
      </c>
      <c r="R140" s="406"/>
      <c r="S140" s="26"/>
      <c r="T140" s="12"/>
      <c r="U140" s="12"/>
      <c r="V140" s="12"/>
      <c r="W140" s="12"/>
      <c r="X140" s="12"/>
      <c r="Y140" s="12"/>
    </row>
    <row r="141" spans="1:25" hidden="1" x14ac:dyDescent="0.3">
      <c r="A141" s="365"/>
      <c r="B141" s="479"/>
      <c r="C141" s="362"/>
      <c r="D141" s="381"/>
      <c r="E141" s="381"/>
      <c r="F141" s="51" t="s">
        <v>22</v>
      </c>
      <c r="G141" s="10">
        <f t="shared" si="42"/>
        <v>2700.7</v>
      </c>
      <c r="H141" s="10">
        <f t="shared" si="42"/>
        <v>0</v>
      </c>
      <c r="I141" s="10">
        <v>2700.7</v>
      </c>
      <c r="J141" s="10">
        <v>0</v>
      </c>
      <c r="K141" s="10">
        <v>0</v>
      </c>
      <c r="L141" s="10">
        <v>0</v>
      </c>
      <c r="M141" s="10">
        <v>0</v>
      </c>
      <c r="N141" s="10">
        <v>0</v>
      </c>
      <c r="O141" s="10">
        <v>0</v>
      </c>
      <c r="P141" s="10">
        <v>0</v>
      </c>
      <c r="Q141" s="407"/>
      <c r="R141" s="408"/>
      <c r="S141" s="26"/>
      <c r="T141" s="12"/>
      <c r="U141" s="12"/>
      <c r="V141" s="12"/>
      <c r="W141" s="12"/>
      <c r="X141" s="12"/>
      <c r="Y141" s="12"/>
    </row>
    <row r="142" spans="1:25" hidden="1" x14ac:dyDescent="0.3">
      <c r="A142" s="365"/>
      <c r="B142" s="479"/>
      <c r="C142" s="362"/>
      <c r="D142" s="381" t="s">
        <v>187</v>
      </c>
      <c r="E142" s="381" t="s">
        <v>187</v>
      </c>
      <c r="F142" s="51" t="s">
        <v>23</v>
      </c>
      <c r="G142" s="10">
        <f t="shared" si="42"/>
        <v>2700.7</v>
      </c>
      <c r="H142" s="10">
        <f t="shared" si="42"/>
        <v>0</v>
      </c>
      <c r="I142" s="10">
        <v>2700.7</v>
      </c>
      <c r="J142" s="10">
        <v>0</v>
      </c>
      <c r="K142" s="10">
        <v>0</v>
      </c>
      <c r="L142" s="10">
        <v>0</v>
      </c>
      <c r="M142" s="10">
        <v>0</v>
      </c>
      <c r="N142" s="10">
        <v>0</v>
      </c>
      <c r="O142" s="10">
        <v>0</v>
      </c>
      <c r="P142" s="10">
        <v>0</v>
      </c>
      <c r="Q142" s="407"/>
      <c r="R142" s="408"/>
      <c r="S142" s="26"/>
      <c r="T142" s="12"/>
      <c r="U142" s="12"/>
      <c r="V142" s="12"/>
      <c r="W142" s="12"/>
      <c r="X142" s="12"/>
      <c r="Y142" s="12"/>
    </row>
    <row r="143" spans="1:25" hidden="1" x14ac:dyDescent="0.3">
      <c r="A143" s="365"/>
      <c r="B143" s="479"/>
      <c r="C143" s="362"/>
      <c r="D143" s="381" t="s">
        <v>187</v>
      </c>
      <c r="E143" s="381" t="s">
        <v>187</v>
      </c>
      <c r="F143" s="51" t="s">
        <v>24</v>
      </c>
      <c r="G143" s="10">
        <f t="shared" si="42"/>
        <v>2700.7</v>
      </c>
      <c r="H143" s="10">
        <f t="shared" si="42"/>
        <v>0</v>
      </c>
      <c r="I143" s="10">
        <v>2700.7</v>
      </c>
      <c r="J143" s="10">
        <v>0</v>
      </c>
      <c r="K143" s="10">
        <v>0</v>
      </c>
      <c r="L143" s="10">
        <v>0</v>
      </c>
      <c r="M143" s="10">
        <v>0</v>
      </c>
      <c r="N143" s="10">
        <v>0</v>
      </c>
      <c r="O143" s="10">
        <v>0</v>
      </c>
      <c r="P143" s="10">
        <v>0</v>
      </c>
      <c r="Q143" s="407"/>
      <c r="R143" s="408"/>
      <c r="S143" s="26"/>
      <c r="T143" s="12"/>
      <c r="U143" s="12"/>
      <c r="V143" s="12"/>
      <c r="W143" s="12"/>
      <c r="X143" s="12"/>
      <c r="Y143" s="12"/>
    </row>
    <row r="144" spans="1:25" hidden="1" x14ac:dyDescent="0.3">
      <c r="A144" s="365"/>
      <c r="B144" s="479"/>
      <c r="C144" s="362"/>
      <c r="D144" s="381" t="s">
        <v>187</v>
      </c>
      <c r="E144" s="381" t="s">
        <v>187</v>
      </c>
      <c r="F144" s="51" t="s">
        <v>25</v>
      </c>
      <c r="G144" s="10">
        <f t="shared" si="42"/>
        <v>2700.7</v>
      </c>
      <c r="H144" s="10">
        <f t="shared" si="42"/>
        <v>0</v>
      </c>
      <c r="I144" s="10">
        <v>2700.7</v>
      </c>
      <c r="J144" s="10">
        <v>0</v>
      </c>
      <c r="K144" s="10">
        <v>0</v>
      </c>
      <c r="L144" s="10">
        <v>0</v>
      </c>
      <c r="M144" s="10">
        <v>0</v>
      </c>
      <c r="N144" s="10">
        <v>0</v>
      </c>
      <c r="O144" s="10">
        <v>0</v>
      </c>
      <c r="P144" s="10">
        <v>0</v>
      </c>
      <c r="Q144" s="407"/>
      <c r="R144" s="408"/>
      <c r="S144" s="26"/>
      <c r="T144" s="12"/>
      <c r="U144" s="12"/>
      <c r="V144" s="12"/>
      <c r="W144" s="12"/>
      <c r="X144" s="12"/>
      <c r="Y144" s="12"/>
    </row>
    <row r="145" spans="1:25" hidden="1" x14ac:dyDescent="0.3">
      <c r="A145" s="365"/>
      <c r="B145" s="479"/>
      <c r="C145" s="362"/>
      <c r="D145" s="381" t="s">
        <v>187</v>
      </c>
      <c r="E145" s="381" t="s">
        <v>187</v>
      </c>
      <c r="F145" s="51" t="s">
        <v>26</v>
      </c>
      <c r="G145" s="10">
        <f t="shared" si="42"/>
        <v>2700.7</v>
      </c>
      <c r="H145" s="10">
        <f t="shared" si="42"/>
        <v>0</v>
      </c>
      <c r="I145" s="10">
        <v>2700.7</v>
      </c>
      <c r="J145" s="10">
        <v>0</v>
      </c>
      <c r="K145" s="10">
        <v>0</v>
      </c>
      <c r="L145" s="10">
        <v>0</v>
      </c>
      <c r="M145" s="10">
        <v>0</v>
      </c>
      <c r="N145" s="10">
        <v>0</v>
      </c>
      <c r="O145" s="10">
        <v>0</v>
      </c>
      <c r="P145" s="10">
        <v>0</v>
      </c>
      <c r="Q145" s="407"/>
      <c r="R145" s="408"/>
      <c r="S145" s="26"/>
      <c r="T145" s="12"/>
      <c r="U145" s="12"/>
      <c r="V145" s="12"/>
      <c r="W145" s="12"/>
      <c r="X145" s="12"/>
      <c r="Y145" s="12"/>
    </row>
    <row r="146" spans="1:25" hidden="1" x14ac:dyDescent="0.3">
      <c r="A146" s="365"/>
      <c r="B146" s="479"/>
      <c r="C146" s="362"/>
      <c r="D146" s="381" t="s">
        <v>187</v>
      </c>
      <c r="E146" s="381" t="s">
        <v>187</v>
      </c>
      <c r="F146" s="51" t="s">
        <v>41</v>
      </c>
      <c r="G146" s="10">
        <f t="shared" si="42"/>
        <v>2700.7</v>
      </c>
      <c r="H146" s="10">
        <f t="shared" si="42"/>
        <v>0</v>
      </c>
      <c r="I146" s="10">
        <v>2700.7</v>
      </c>
      <c r="J146" s="10">
        <v>0</v>
      </c>
      <c r="K146" s="10">
        <v>0</v>
      </c>
      <c r="L146" s="10">
        <v>0</v>
      </c>
      <c r="M146" s="10">
        <v>0</v>
      </c>
      <c r="N146" s="10">
        <v>0</v>
      </c>
      <c r="O146" s="10">
        <v>0</v>
      </c>
      <c r="P146" s="10">
        <v>0</v>
      </c>
      <c r="Q146" s="407"/>
      <c r="R146" s="408"/>
      <c r="S146" s="26"/>
      <c r="T146" s="12"/>
      <c r="U146" s="12"/>
      <c r="V146" s="12"/>
      <c r="W146" s="12"/>
      <c r="X146" s="12"/>
      <c r="Y146" s="12"/>
    </row>
    <row r="147" spans="1:25" hidden="1" x14ac:dyDescent="0.3">
      <c r="A147" s="365"/>
      <c r="B147" s="479"/>
      <c r="C147" s="362"/>
      <c r="D147" s="381" t="s">
        <v>187</v>
      </c>
      <c r="E147" s="381" t="s">
        <v>187</v>
      </c>
      <c r="F147" s="51" t="s">
        <v>28</v>
      </c>
      <c r="G147" s="10">
        <f t="shared" si="42"/>
        <v>2700.7</v>
      </c>
      <c r="H147" s="10">
        <f t="shared" si="42"/>
        <v>0</v>
      </c>
      <c r="I147" s="10">
        <v>2700.7</v>
      </c>
      <c r="J147" s="10">
        <v>0</v>
      </c>
      <c r="K147" s="10">
        <v>0</v>
      </c>
      <c r="L147" s="10">
        <v>0</v>
      </c>
      <c r="M147" s="10">
        <v>0</v>
      </c>
      <c r="N147" s="10">
        <v>0</v>
      </c>
      <c r="O147" s="10">
        <v>0</v>
      </c>
      <c r="P147" s="10">
        <v>0</v>
      </c>
      <c r="Q147" s="407"/>
      <c r="R147" s="408"/>
      <c r="S147" s="26"/>
      <c r="T147" s="12"/>
      <c r="U147" s="12"/>
      <c r="V147" s="12"/>
      <c r="W147" s="12"/>
      <c r="X147" s="12"/>
      <c r="Y147" s="12"/>
    </row>
    <row r="148" spans="1:25" ht="15" customHeight="1" x14ac:dyDescent="0.3">
      <c r="A148" s="364" t="s">
        <v>301</v>
      </c>
      <c r="B148" s="478" t="s">
        <v>699</v>
      </c>
      <c r="C148" s="361" t="s">
        <v>71</v>
      </c>
      <c r="D148" s="385" t="s">
        <v>186</v>
      </c>
      <c r="E148" s="385" t="s">
        <v>200</v>
      </c>
      <c r="F148" s="51" t="s">
        <v>112</v>
      </c>
      <c r="G148" s="10">
        <f t="shared" ref="G148:H163" si="44">I148+K148+M148+O148</f>
        <v>17983</v>
      </c>
      <c r="H148" s="10">
        <f t="shared" si="44"/>
        <v>0</v>
      </c>
      <c r="I148" s="10">
        <f t="shared" ref="I148:P148" si="45">SUM(I149:I155)</f>
        <v>17983</v>
      </c>
      <c r="J148" s="10">
        <f t="shared" si="45"/>
        <v>0</v>
      </c>
      <c r="K148" s="10">
        <f t="shared" si="45"/>
        <v>0</v>
      </c>
      <c r="L148" s="10">
        <f t="shared" si="45"/>
        <v>0</v>
      </c>
      <c r="M148" s="10">
        <f t="shared" si="45"/>
        <v>0</v>
      </c>
      <c r="N148" s="10">
        <f t="shared" si="45"/>
        <v>0</v>
      </c>
      <c r="O148" s="10">
        <f t="shared" si="45"/>
        <v>0</v>
      </c>
      <c r="P148" s="10">
        <f t="shared" si="45"/>
        <v>0</v>
      </c>
      <c r="Q148" s="405" t="s">
        <v>298</v>
      </c>
      <c r="R148" s="406"/>
      <c r="S148" s="26"/>
      <c r="T148" s="12"/>
      <c r="U148" s="12"/>
      <c r="V148" s="12"/>
      <c r="W148" s="12"/>
      <c r="X148" s="12"/>
      <c r="Y148" s="12"/>
    </row>
    <row r="149" spans="1:25" x14ac:dyDescent="0.3">
      <c r="A149" s="365"/>
      <c r="B149" s="479"/>
      <c r="C149" s="362"/>
      <c r="D149" s="381"/>
      <c r="E149" s="381"/>
      <c r="F149" s="51" t="s">
        <v>22</v>
      </c>
      <c r="G149" s="10">
        <f t="shared" si="44"/>
        <v>1183</v>
      </c>
      <c r="H149" s="10">
        <f t="shared" si="44"/>
        <v>0</v>
      </c>
      <c r="I149" s="10">
        <f>I157+I165</f>
        <v>1183</v>
      </c>
      <c r="J149" s="10">
        <f t="shared" ref="J149:P150" si="46">J157+J165</f>
        <v>0</v>
      </c>
      <c r="K149" s="10">
        <f t="shared" si="46"/>
        <v>0</v>
      </c>
      <c r="L149" s="10">
        <f t="shared" si="46"/>
        <v>0</v>
      </c>
      <c r="M149" s="10">
        <f t="shared" si="46"/>
        <v>0</v>
      </c>
      <c r="N149" s="10">
        <f t="shared" si="46"/>
        <v>0</v>
      </c>
      <c r="O149" s="10">
        <f t="shared" si="46"/>
        <v>0</v>
      </c>
      <c r="P149" s="10">
        <f t="shared" si="46"/>
        <v>0</v>
      </c>
      <c r="Q149" s="407"/>
      <c r="R149" s="408"/>
      <c r="S149" s="26"/>
      <c r="T149" s="12"/>
      <c r="U149" s="12"/>
      <c r="V149" s="12"/>
      <c r="W149" s="12"/>
      <c r="X149" s="12"/>
      <c r="Y149" s="12"/>
    </row>
    <row r="150" spans="1:25" x14ac:dyDescent="0.3">
      <c r="A150" s="365"/>
      <c r="B150" s="479"/>
      <c r="C150" s="362"/>
      <c r="D150" s="381" t="s">
        <v>187</v>
      </c>
      <c r="E150" s="381" t="s">
        <v>187</v>
      </c>
      <c r="F150" s="51" t="s">
        <v>23</v>
      </c>
      <c r="G150" s="10">
        <f t="shared" si="44"/>
        <v>2800</v>
      </c>
      <c r="H150" s="10">
        <f t="shared" si="44"/>
        <v>0</v>
      </c>
      <c r="I150" s="10">
        <f>I158+I166</f>
        <v>2800</v>
      </c>
      <c r="J150" s="10">
        <f>J158+J166</f>
        <v>0</v>
      </c>
      <c r="K150" s="10">
        <f t="shared" si="46"/>
        <v>0</v>
      </c>
      <c r="L150" s="10">
        <f t="shared" si="46"/>
        <v>0</v>
      </c>
      <c r="M150" s="10">
        <f t="shared" si="46"/>
        <v>0</v>
      </c>
      <c r="N150" s="10">
        <f t="shared" si="46"/>
        <v>0</v>
      </c>
      <c r="O150" s="10">
        <f t="shared" si="46"/>
        <v>0</v>
      </c>
      <c r="P150" s="10">
        <f t="shared" si="46"/>
        <v>0</v>
      </c>
      <c r="Q150" s="407"/>
      <c r="R150" s="408"/>
      <c r="S150" s="26"/>
      <c r="T150" s="12"/>
      <c r="U150" s="12"/>
      <c r="V150" s="12"/>
      <c r="W150" s="12"/>
      <c r="X150" s="12"/>
      <c r="Y150" s="12"/>
    </row>
    <row r="151" spans="1:25" x14ac:dyDescent="0.3">
      <c r="A151" s="365"/>
      <c r="B151" s="479"/>
      <c r="C151" s="362"/>
      <c r="D151" s="381" t="s">
        <v>187</v>
      </c>
      <c r="E151" s="381" t="s">
        <v>187</v>
      </c>
      <c r="F151" s="51" t="s">
        <v>24</v>
      </c>
      <c r="G151" s="10">
        <f t="shared" si="44"/>
        <v>2800</v>
      </c>
      <c r="H151" s="10">
        <f t="shared" si="44"/>
        <v>0</v>
      </c>
      <c r="I151" s="10">
        <f t="shared" ref="I151:P155" si="47">I159+I167</f>
        <v>2800</v>
      </c>
      <c r="J151" s="10">
        <f t="shared" si="47"/>
        <v>0</v>
      </c>
      <c r="K151" s="10">
        <f t="shared" si="47"/>
        <v>0</v>
      </c>
      <c r="L151" s="10">
        <f t="shared" si="47"/>
        <v>0</v>
      </c>
      <c r="M151" s="10">
        <f t="shared" si="47"/>
        <v>0</v>
      </c>
      <c r="N151" s="10">
        <f t="shared" si="47"/>
        <v>0</v>
      </c>
      <c r="O151" s="10">
        <f t="shared" si="47"/>
        <v>0</v>
      </c>
      <c r="P151" s="10">
        <f t="shared" si="47"/>
        <v>0</v>
      </c>
      <c r="Q151" s="407"/>
      <c r="R151" s="408"/>
      <c r="S151" s="26"/>
      <c r="T151" s="12"/>
      <c r="U151" s="12"/>
      <c r="V151" s="12"/>
      <c r="W151" s="12"/>
      <c r="X151" s="12"/>
      <c r="Y151" s="12"/>
    </row>
    <row r="152" spans="1:25" x14ac:dyDescent="0.3">
      <c r="A152" s="365"/>
      <c r="B152" s="479"/>
      <c r="C152" s="362"/>
      <c r="D152" s="381" t="s">
        <v>187</v>
      </c>
      <c r="E152" s="381" t="s">
        <v>187</v>
      </c>
      <c r="F152" s="51" t="s">
        <v>25</v>
      </c>
      <c r="G152" s="10">
        <f t="shared" si="44"/>
        <v>2800</v>
      </c>
      <c r="H152" s="10">
        <f t="shared" si="44"/>
        <v>0</v>
      </c>
      <c r="I152" s="10">
        <f t="shared" si="47"/>
        <v>2800</v>
      </c>
      <c r="J152" s="10">
        <f t="shared" si="47"/>
        <v>0</v>
      </c>
      <c r="K152" s="10">
        <f t="shared" si="47"/>
        <v>0</v>
      </c>
      <c r="L152" s="10">
        <f t="shared" si="47"/>
        <v>0</v>
      </c>
      <c r="M152" s="10">
        <f t="shared" si="47"/>
        <v>0</v>
      </c>
      <c r="N152" s="10">
        <f t="shared" si="47"/>
        <v>0</v>
      </c>
      <c r="O152" s="10">
        <f t="shared" si="47"/>
        <v>0</v>
      </c>
      <c r="P152" s="10">
        <f t="shared" si="47"/>
        <v>0</v>
      </c>
      <c r="Q152" s="407"/>
      <c r="R152" s="408"/>
      <c r="S152" s="26"/>
      <c r="T152" s="12"/>
      <c r="U152" s="12"/>
      <c r="V152" s="12"/>
      <c r="W152" s="12"/>
      <c r="X152" s="12"/>
      <c r="Y152" s="12"/>
    </row>
    <row r="153" spans="1:25" x14ac:dyDescent="0.3">
      <c r="A153" s="365"/>
      <c r="B153" s="479"/>
      <c r="C153" s="362"/>
      <c r="D153" s="381" t="s">
        <v>187</v>
      </c>
      <c r="E153" s="381" t="s">
        <v>187</v>
      </c>
      <c r="F153" s="51" t="s">
        <v>26</v>
      </c>
      <c r="G153" s="10">
        <f t="shared" si="44"/>
        <v>2800</v>
      </c>
      <c r="H153" s="10">
        <f t="shared" si="44"/>
        <v>0</v>
      </c>
      <c r="I153" s="10">
        <f t="shared" si="47"/>
        <v>2800</v>
      </c>
      <c r="J153" s="10">
        <f t="shared" si="47"/>
        <v>0</v>
      </c>
      <c r="K153" s="10">
        <f t="shared" si="47"/>
        <v>0</v>
      </c>
      <c r="L153" s="10">
        <f t="shared" si="47"/>
        <v>0</v>
      </c>
      <c r="M153" s="10">
        <f t="shared" si="47"/>
        <v>0</v>
      </c>
      <c r="N153" s="10">
        <f t="shared" si="47"/>
        <v>0</v>
      </c>
      <c r="O153" s="10">
        <f t="shared" si="47"/>
        <v>0</v>
      </c>
      <c r="P153" s="10">
        <f t="shared" si="47"/>
        <v>0</v>
      </c>
      <c r="Q153" s="407"/>
      <c r="R153" s="408"/>
      <c r="S153" s="26"/>
      <c r="T153" s="12"/>
      <c r="U153" s="12"/>
      <c r="V153" s="12"/>
      <c r="W153" s="12"/>
      <c r="X153" s="12"/>
      <c r="Y153" s="12"/>
    </row>
    <row r="154" spans="1:25" x14ac:dyDescent="0.3">
      <c r="A154" s="365"/>
      <c r="B154" s="479"/>
      <c r="C154" s="362"/>
      <c r="D154" s="381" t="s">
        <v>187</v>
      </c>
      <c r="E154" s="381" t="s">
        <v>187</v>
      </c>
      <c r="F154" s="51" t="s">
        <v>41</v>
      </c>
      <c r="G154" s="10">
        <f t="shared" si="44"/>
        <v>2800</v>
      </c>
      <c r="H154" s="10">
        <f t="shared" si="44"/>
        <v>0</v>
      </c>
      <c r="I154" s="10">
        <f t="shared" si="47"/>
        <v>2800</v>
      </c>
      <c r="J154" s="10">
        <f t="shared" si="47"/>
        <v>0</v>
      </c>
      <c r="K154" s="10">
        <f t="shared" si="47"/>
        <v>0</v>
      </c>
      <c r="L154" s="10">
        <f t="shared" si="47"/>
        <v>0</v>
      </c>
      <c r="M154" s="10">
        <f t="shared" si="47"/>
        <v>0</v>
      </c>
      <c r="N154" s="10">
        <f t="shared" si="47"/>
        <v>0</v>
      </c>
      <c r="O154" s="10">
        <f t="shared" si="47"/>
        <v>0</v>
      </c>
      <c r="P154" s="10">
        <f t="shared" si="47"/>
        <v>0</v>
      </c>
      <c r="Q154" s="407"/>
      <c r="R154" s="408"/>
      <c r="S154" s="26"/>
      <c r="T154" s="12"/>
      <c r="U154" s="12"/>
      <c r="V154" s="12"/>
      <c r="W154" s="12"/>
      <c r="X154" s="12"/>
      <c r="Y154" s="12"/>
    </row>
    <row r="155" spans="1:25" x14ac:dyDescent="0.3">
      <c r="A155" s="365"/>
      <c r="B155" s="479"/>
      <c r="C155" s="362"/>
      <c r="D155" s="381" t="s">
        <v>187</v>
      </c>
      <c r="E155" s="381" t="s">
        <v>187</v>
      </c>
      <c r="F155" s="51" t="s">
        <v>28</v>
      </c>
      <c r="G155" s="10">
        <f t="shared" si="44"/>
        <v>2800</v>
      </c>
      <c r="H155" s="10">
        <f t="shared" si="44"/>
        <v>0</v>
      </c>
      <c r="I155" s="10">
        <f>I163+I171</f>
        <v>2800</v>
      </c>
      <c r="J155" s="10">
        <f>J163+J171</f>
        <v>0</v>
      </c>
      <c r="K155" s="10">
        <f t="shared" si="47"/>
        <v>0</v>
      </c>
      <c r="L155" s="10">
        <f t="shared" si="47"/>
        <v>0</v>
      </c>
      <c r="M155" s="10">
        <f t="shared" si="47"/>
        <v>0</v>
      </c>
      <c r="N155" s="10">
        <f t="shared" si="47"/>
        <v>0</v>
      </c>
      <c r="O155" s="10">
        <f t="shared" si="47"/>
        <v>0</v>
      </c>
      <c r="P155" s="10">
        <f t="shared" si="47"/>
        <v>0</v>
      </c>
      <c r="Q155" s="407"/>
      <c r="R155" s="408"/>
      <c r="S155" s="26"/>
      <c r="T155" s="12"/>
      <c r="U155" s="12"/>
      <c r="V155" s="12"/>
      <c r="W155" s="12"/>
      <c r="X155" s="12"/>
      <c r="Y155" s="12"/>
    </row>
    <row r="156" spans="1:25" ht="15" hidden="1" customHeight="1" x14ac:dyDescent="0.3">
      <c r="A156" s="365"/>
      <c r="B156" s="484" t="s">
        <v>449</v>
      </c>
      <c r="C156" s="361" t="s">
        <v>71</v>
      </c>
      <c r="D156" s="385" t="s">
        <v>186</v>
      </c>
      <c r="E156" s="385" t="s">
        <v>200</v>
      </c>
      <c r="F156" s="18" t="s">
        <v>112</v>
      </c>
      <c r="G156" s="10">
        <f t="shared" si="44"/>
        <v>13200</v>
      </c>
      <c r="H156" s="10">
        <f t="shared" si="44"/>
        <v>0</v>
      </c>
      <c r="I156" s="10">
        <f>SUM(I157:I163)</f>
        <v>13200</v>
      </c>
      <c r="J156" s="10">
        <f t="shared" ref="J156:P156" si="48">SUM(J157:J163)</f>
        <v>0</v>
      </c>
      <c r="K156" s="10">
        <f t="shared" si="48"/>
        <v>0</v>
      </c>
      <c r="L156" s="10">
        <f t="shared" si="48"/>
        <v>0</v>
      </c>
      <c r="M156" s="10">
        <f t="shared" si="48"/>
        <v>0</v>
      </c>
      <c r="N156" s="10">
        <f t="shared" si="48"/>
        <v>0</v>
      </c>
      <c r="O156" s="10">
        <f t="shared" si="48"/>
        <v>0</v>
      </c>
      <c r="P156" s="10">
        <f t="shared" si="48"/>
        <v>0</v>
      </c>
      <c r="Q156" s="405" t="s">
        <v>7</v>
      </c>
      <c r="R156" s="406"/>
      <c r="S156" s="26"/>
      <c r="T156" s="12"/>
      <c r="U156" s="12"/>
      <c r="V156" s="12"/>
      <c r="W156" s="12"/>
      <c r="X156" s="12"/>
      <c r="Y156" s="12"/>
    </row>
    <row r="157" spans="1:25" hidden="1" x14ac:dyDescent="0.3">
      <c r="A157" s="365"/>
      <c r="B157" s="485"/>
      <c r="C157" s="362"/>
      <c r="D157" s="381"/>
      <c r="E157" s="381"/>
      <c r="F157" s="51" t="s">
        <v>22</v>
      </c>
      <c r="G157" s="10">
        <f t="shared" si="44"/>
        <v>0</v>
      </c>
      <c r="H157" s="10">
        <f t="shared" si="44"/>
        <v>0</v>
      </c>
      <c r="I157" s="10">
        <v>0</v>
      </c>
      <c r="J157" s="10">
        <v>0</v>
      </c>
      <c r="K157" s="10">
        <v>0</v>
      </c>
      <c r="L157" s="10">
        <v>0</v>
      </c>
      <c r="M157" s="10">
        <v>0</v>
      </c>
      <c r="N157" s="10">
        <v>0</v>
      </c>
      <c r="O157" s="10">
        <v>0</v>
      </c>
      <c r="P157" s="10">
        <v>0</v>
      </c>
      <c r="Q157" s="407"/>
      <c r="R157" s="408"/>
      <c r="S157" s="26"/>
      <c r="T157" s="12"/>
      <c r="U157" s="12"/>
      <c r="V157" s="12"/>
      <c r="W157" s="12"/>
      <c r="X157" s="12"/>
      <c r="Y157" s="12"/>
    </row>
    <row r="158" spans="1:25" hidden="1" x14ac:dyDescent="0.3">
      <c r="A158" s="365"/>
      <c r="B158" s="485"/>
      <c r="C158" s="362"/>
      <c r="D158" s="381" t="s">
        <v>187</v>
      </c>
      <c r="E158" s="381" t="s">
        <v>187</v>
      </c>
      <c r="F158" s="51" t="s">
        <v>23</v>
      </c>
      <c r="G158" s="10">
        <f t="shared" si="44"/>
        <v>2200</v>
      </c>
      <c r="H158" s="10">
        <f t="shared" si="44"/>
        <v>0</v>
      </c>
      <c r="I158" s="10">
        <v>2200</v>
      </c>
      <c r="J158" s="10">
        <v>0</v>
      </c>
      <c r="K158" s="10">
        <v>0</v>
      </c>
      <c r="L158" s="10">
        <v>0</v>
      </c>
      <c r="M158" s="10">
        <v>0</v>
      </c>
      <c r="N158" s="10">
        <v>0</v>
      </c>
      <c r="O158" s="10">
        <v>0</v>
      </c>
      <c r="P158" s="10">
        <v>0</v>
      </c>
      <c r="Q158" s="407"/>
      <c r="R158" s="408"/>
      <c r="S158" s="26"/>
      <c r="T158" s="12"/>
      <c r="U158" s="12"/>
      <c r="V158" s="12"/>
      <c r="W158" s="12"/>
      <c r="X158" s="12"/>
      <c r="Y158" s="12"/>
    </row>
    <row r="159" spans="1:25" hidden="1" x14ac:dyDescent="0.3">
      <c r="A159" s="365"/>
      <c r="B159" s="485"/>
      <c r="C159" s="362"/>
      <c r="D159" s="381" t="s">
        <v>187</v>
      </c>
      <c r="E159" s="381" t="s">
        <v>187</v>
      </c>
      <c r="F159" s="51" t="s">
        <v>24</v>
      </c>
      <c r="G159" s="10">
        <f t="shared" si="44"/>
        <v>2200</v>
      </c>
      <c r="H159" s="10">
        <f t="shared" si="44"/>
        <v>0</v>
      </c>
      <c r="I159" s="10">
        <v>2200</v>
      </c>
      <c r="J159" s="10">
        <v>0</v>
      </c>
      <c r="K159" s="10">
        <v>0</v>
      </c>
      <c r="L159" s="10">
        <v>0</v>
      </c>
      <c r="M159" s="10">
        <v>0</v>
      </c>
      <c r="N159" s="10">
        <v>0</v>
      </c>
      <c r="O159" s="10">
        <v>0</v>
      </c>
      <c r="P159" s="10">
        <v>0</v>
      </c>
      <c r="Q159" s="407"/>
      <c r="R159" s="408"/>
      <c r="S159" s="26"/>
      <c r="T159" s="12"/>
      <c r="U159" s="12"/>
      <c r="V159" s="12"/>
      <c r="W159" s="12"/>
      <c r="X159" s="12"/>
      <c r="Y159" s="12"/>
    </row>
    <row r="160" spans="1:25" hidden="1" x14ac:dyDescent="0.3">
      <c r="A160" s="365"/>
      <c r="B160" s="485"/>
      <c r="C160" s="362"/>
      <c r="D160" s="381" t="s">
        <v>187</v>
      </c>
      <c r="E160" s="381" t="s">
        <v>187</v>
      </c>
      <c r="F160" s="51" t="s">
        <v>25</v>
      </c>
      <c r="G160" s="10">
        <f t="shared" si="44"/>
        <v>2200</v>
      </c>
      <c r="H160" s="10">
        <f t="shared" si="44"/>
        <v>0</v>
      </c>
      <c r="I160" s="10">
        <v>2200</v>
      </c>
      <c r="J160" s="10">
        <v>0</v>
      </c>
      <c r="K160" s="10">
        <v>0</v>
      </c>
      <c r="L160" s="10">
        <v>0</v>
      </c>
      <c r="M160" s="10">
        <v>0</v>
      </c>
      <c r="N160" s="10">
        <v>0</v>
      </c>
      <c r="O160" s="10">
        <v>0</v>
      </c>
      <c r="P160" s="10">
        <v>0</v>
      </c>
      <c r="Q160" s="407"/>
      <c r="R160" s="408"/>
      <c r="S160" s="26"/>
      <c r="T160" s="12"/>
      <c r="U160" s="12"/>
      <c r="V160" s="12"/>
      <c r="W160" s="12"/>
      <c r="X160" s="12"/>
      <c r="Y160" s="12"/>
    </row>
    <row r="161" spans="1:25" hidden="1" x14ac:dyDescent="0.3">
      <c r="A161" s="365"/>
      <c r="B161" s="485"/>
      <c r="C161" s="362"/>
      <c r="D161" s="381" t="s">
        <v>187</v>
      </c>
      <c r="E161" s="381" t="s">
        <v>187</v>
      </c>
      <c r="F161" s="51" t="s">
        <v>26</v>
      </c>
      <c r="G161" s="10">
        <f t="shared" si="44"/>
        <v>2200</v>
      </c>
      <c r="H161" s="10">
        <f t="shared" si="44"/>
        <v>0</v>
      </c>
      <c r="I161" s="10">
        <v>2200</v>
      </c>
      <c r="J161" s="10">
        <v>0</v>
      </c>
      <c r="K161" s="10">
        <v>0</v>
      </c>
      <c r="L161" s="10">
        <v>0</v>
      </c>
      <c r="M161" s="10">
        <v>0</v>
      </c>
      <c r="N161" s="10">
        <v>0</v>
      </c>
      <c r="O161" s="10">
        <v>0</v>
      </c>
      <c r="P161" s="10">
        <v>0</v>
      </c>
      <c r="Q161" s="407"/>
      <c r="R161" s="408"/>
      <c r="S161" s="26"/>
      <c r="T161" s="12"/>
      <c r="U161" s="12"/>
      <c r="V161" s="12"/>
      <c r="W161" s="12"/>
      <c r="X161" s="12"/>
      <c r="Y161" s="12"/>
    </row>
    <row r="162" spans="1:25" hidden="1" x14ac:dyDescent="0.3">
      <c r="A162" s="365"/>
      <c r="B162" s="485"/>
      <c r="C162" s="362"/>
      <c r="D162" s="381" t="s">
        <v>187</v>
      </c>
      <c r="E162" s="381" t="s">
        <v>187</v>
      </c>
      <c r="F162" s="51" t="s">
        <v>41</v>
      </c>
      <c r="G162" s="10">
        <f t="shared" si="44"/>
        <v>2200</v>
      </c>
      <c r="H162" s="10">
        <f t="shared" si="44"/>
        <v>0</v>
      </c>
      <c r="I162" s="10">
        <v>2200</v>
      </c>
      <c r="J162" s="10">
        <v>0</v>
      </c>
      <c r="K162" s="10">
        <v>0</v>
      </c>
      <c r="L162" s="10">
        <v>0</v>
      </c>
      <c r="M162" s="10">
        <v>0</v>
      </c>
      <c r="N162" s="10">
        <v>0</v>
      </c>
      <c r="O162" s="10">
        <v>0</v>
      </c>
      <c r="P162" s="10">
        <v>0</v>
      </c>
      <c r="Q162" s="407"/>
      <c r="R162" s="408"/>
      <c r="S162" s="26"/>
      <c r="T162" s="12"/>
      <c r="U162" s="12"/>
      <c r="V162" s="12"/>
      <c r="W162" s="12"/>
      <c r="X162" s="12"/>
      <c r="Y162" s="12"/>
    </row>
    <row r="163" spans="1:25" hidden="1" x14ac:dyDescent="0.3">
      <c r="A163" s="365"/>
      <c r="B163" s="485"/>
      <c r="C163" s="362"/>
      <c r="D163" s="381" t="s">
        <v>187</v>
      </c>
      <c r="E163" s="381" t="s">
        <v>187</v>
      </c>
      <c r="F163" s="51" t="s">
        <v>28</v>
      </c>
      <c r="G163" s="10">
        <f t="shared" si="44"/>
        <v>2200</v>
      </c>
      <c r="H163" s="10">
        <f t="shared" si="44"/>
        <v>0</v>
      </c>
      <c r="I163" s="10">
        <v>2200</v>
      </c>
      <c r="J163" s="10">
        <v>0</v>
      </c>
      <c r="K163" s="10">
        <v>0</v>
      </c>
      <c r="L163" s="10">
        <v>0</v>
      </c>
      <c r="M163" s="10">
        <v>0</v>
      </c>
      <c r="N163" s="10">
        <v>0</v>
      </c>
      <c r="O163" s="10">
        <v>0</v>
      </c>
      <c r="P163" s="10">
        <v>0</v>
      </c>
      <c r="Q163" s="407"/>
      <c r="R163" s="408"/>
      <c r="S163" s="26"/>
      <c r="T163" s="12"/>
      <c r="U163" s="12"/>
      <c r="V163" s="12"/>
      <c r="W163" s="12"/>
      <c r="X163" s="12"/>
      <c r="Y163" s="12"/>
    </row>
    <row r="164" spans="1:25" ht="15" hidden="1" customHeight="1" x14ac:dyDescent="0.3">
      <c r="A164" s="365"/>
      <c r="B164" s="478" t="s">
        <v>450</v>
      </c>
      <c r="C164" s="361" t="s">
        <v>71</v>
      </c>
      <c r="D164" s="385" t="s">
        <v>186</v>
      </c>
      <c r="E164" s="385" t="s">
        <v>200</v>
      </c>
      <c r="F164" s="51" t="s">
        <v>112</v>
      </c>
      <c r="G164" s="10">
        <f t="shared" ref="G164:H179" si="49">I164+K164+M164+O164</f>
        <v>4783</v>
      </c>
      <c r="H164" s="10">
        <f t="shared" si="49"/>
        <v>0</v>
      </c>
      <c r="I164" s="10">
        <f t="shared" ref="I164:P164" si="50">SUM(I165:I171)</f>
        <v>4783</v>
      </c>
      <c r="J164" s="10">
        <f t="shared" si="50"/>
        <v>0</v>
      </c>
      <c r="K164" s="10">
        <f t="shared" si="50"/>
        <v>0</v>
      </c>
      <c r="L164" s="10">
        <f t="shared" si="50"/>
        <v>0</v>
      </c>
      <c r="M164" s="10">
        <f t="shared" si="50"/>
        <v>0</v>
      </c>
      <c r="N164" s="10">
        <f t="shared" si="50"/>
        <v>0</v>
      </c>
      <c r="O164" s="10">
        <f t="shared" si="50"/>
        <v>0</v>
      </c>
      <c r="P164" s="10">
        <f t="shared" si="50"/>
        <v>0</v>
      </c>
      <c r="Q164" s="405" t="s">
        <v>277</v>
      </c>
      <c r="R164" s="406"/>
      <c r="S164" s="26"/>
      <c r="T164" s="12"/>
      <c r="U164" s="12"/>
      <c r="V164" s="12"/>
      <c r="W164" s="12"/>
      <c r="X164" s="12"/>
      <c r="Y164" s="12"/>
    </row>
    <row r="165" spans="1:25" hidden="1" x14ac:dyDescent="0.3">
      <c r="A165" s="365"/>
      <c r="B165" s="479"/>
      <c r="C165" s="362"/>
      <c r="D165" s="381"/>
      <c r="E165" s="381"/>
      <c r="F165" s="51" t="s">
        <v>22</v>
      </c>
      <c r="G165" s="10">
        <f t="shared" si="49"/>
        <v>1183</v>
      </c>
      <c r="H165" s="10">
        <f t="shared" si="49"/>
        <v>0</v>
      </c>
      <c r="I165" s="10">
        <v>1183</v>
      </c>
      <c r="J165" s="10">
        <v>0</v>
      </c>
      <c r="K165" s="10">
        <v>0</v>
      </c>
      <c r="L165" s="10">
        <v>0</v>
      </c>
      <c r="M165" s="10">
        <v>0</v>
      </c>
      <c r="N165" s="10">
        <v>0</v>
      </c>
      <c r="O165" s="10">
        <v>0</v>
      </c>
      <c r="P165" s="10">
        <v>0</v>
      </c>
      <c r="Q165" s="407"/>
      <c r="R165" s="408"/>
      <c r="S165" s="26"/>
      <c r="T165" s="12"/>
      <c r="U165" s="12"/>
      <c r="V165" s="12"/>
      <c r="W165" s="12"/>
      <c r="X165" s="12"/>
      <c r="Y165" s="12"/>
    </row>
    <row r="166" spans="1:25" hidden="1" x14ac:dyDescent="0.3">
      <c r="A166" s="365"/>
      <c r="B166" s="479"/>
      <c r="C166" s="362"/>
      <c r="D166" s="381" t="s">
        <v>187</v>
      </c>
      <c r="E166" s="381" t="s">
        <v>187</v>
      </c>
      <c r="F166" s="51" t="s">
        <v>23</v>
      </c>
      <c r="G166" s="10">
        <f t="shared" si="49"/>
        <v>600</v>
      </c>
      <c r="H166" s="10">
        <f t="shared" si="49"/>
        <v>0</v>
      </c>
      <c r="I166" s="10">
        <v>600</v>
      </c>
      <c r="J166" s="10">
        <v>0</v>
      </c>
      <c r="K166" s="10">
        <v>0</v>
      </c>
      <c r="L166" s="10">
        <v>0</v>
      </c>
      <c r="M166" s="10">
        <v>0</v>
      </c>
      <c r="N166" s="10">
        <v>0</v>
      </c>
      <c r="O166" s="10">
        <v>0</v>
      </c>
      <c r="P166" s="10">
        <v>0</v>
      </c>
      <c r="Q166" s="407"/>
      <c r="R166" s="408"/>
      <c r="S166" s="26"/>
      <c r="T166" s="12"/>
      <c r="U166" s="12"/>
      <c r="V166" s="12"/>
      <c r="W166" s="12"/>
      <c r="X166" s="12"/>
      <c r="Y166" s="12"/>
    </row>
    <row r="167" spans="1:25" hidden="1" x14ac:dyDescent="0.3">
      <c r="A167" s="365"/>
      <c r="B167" s="479"/>
      <c r="C167" s="362"/>
      <c r="D167" s="381" t="s">
        <v>187</v>
      </c>
      <c r="E167" s="381" t="s">
        <v>187</v>
      </c>
      <c r="F167" s="51" t="s">
        <v>24</v>
      </c>
      <c r="G167" s="10">
        <f t="shared" si="49"/>
        <v>600</v>
      </c>
      <c r="H167" s="10">
        <f t="shared" si="49"/>
        <v>0</v>
      </c>
      <c r="I167" s="10">
        <v>600</v>
      </c>
      <c r="J167" s="10">
        <v>0</v>
      </c>
      <c r="K167" s="10">
        <v>0</v>
      </c>
      <c r="L167" s="10">
        <v>0</v>
      </c>
      <c r="M167" s="10">
        <v>0</v>
      </c>
      <c r="N167" s="10">
        <v>0</v>
      </c>
      <c r="O167" s="10">
        <v>0</v>
      </c>
      <c r="P167" s="10">
        <v>0</v>
      </c>
      <c r="Q167" s="407"/>
      <c r="R167" s="408"/>
      <c r="S167" s="26"/>
      <c r="T167" s="12"/>
      <c r="U167" s="12"/>
      <c r="V167" s="12"/>
      <c r="W167" s="12"/>
      <c r="X167" s="12"/>
      <c r="Y167" s="12"/>
    </row>
    <row r="168" spans="1:25" hidden="1" x14ac:dyDescent="0.3">
      <c r="A168" s="365"/>
      <c r="B168" s="479"/>
      <c r="C168" s="362"/>
      <c r="D168" s="381" t="s">
        <v>187</v>
      </c>
      <c r="E168" s="381" t="s">
        <v>187</v>
      </c>
      <c r="F168" s="51" t="s">
        <v>25</v>
      </c>
      <c r="G168" s="10">
        <f t="shared" si="49"/>
        <v>600</v>
      </c>
      <c r="H168" s="10">
        <f t="shared" si="49"/>
        <v>0</v>
      </c>
      <c r="I168" s="10">
        <v>600</v>
      </c>
      <c r="J168" s="10">
        <v>0</v>
      </c>
      <c r="K168" s="10">
        <v>0</v>
      </c>
      <c r="L168" s="10">
        <v>0</v>
      </c>
      <c r="M168" s="10">
        <v>0</v>
      </c>
      <c r="N168" s="10">
        <v>0</v>
      </c>
      <c r="O168" s="10">
        <v>0</v>
      </c>
      <c r="P168" s="10">
        <v>0</v>
      </c>
      <c r="Q168" s="407"/>
      <c r="R168" s="408"/>
      <c r="S168" s="26"/>
      <c r="T168" s="12"/>
      <c r="U168" s="12"/>
      <c r="V168" s="12"/>
      <c r="W168" s="12"/>
      <c r="X168" s="12"/>
      <c r="Y168" s="12"/>
    </row>
    <row r="169" spans="1:25" hidden="1" x14ac:dyDescent="0.3">
      <c r="A169" s="365"/>
      <c r="B169" s="479"/>
      <c r="C169" s="362"/>
      <c r="D169" s="381" t="s">
        <v>187</v>
      </c>
      <c r="E169" s="381" t="s">
        <v>187</v>
      </c>
      <c r="F169" s="51" t="s">
        <v>26</v>
      </c>
      <c r="G169" s="10">
        <f t="shared" si="49"/>
        <v>600</v>
      </c>
      <c r="H169" s="10">
        <f t="shared" si="49"/>
        <v>0</v>
      </c>
      <c r="I169" s="10">
        <v>600</v>
      </c>
      <c r="J169" s="10">
        <v>0</v>
      </c>
      <c r="K169" s="10">
        <v>0</v>
      </c>
      <c r="L169" s="10">
        <v>0</v>
      </c>
      <c r="M169" s="10">
        <v>0</v>
      </c>
      <c r="N169" s="10">
        <v>0</v>
      </c>
      <c r="O169" s="10">
        <v>0</v>
      </c>
      <c r="P169" s="10">
        <v>0</v>
      </c>
      <c r="Q169" s="407"/>
      <c r="R169" s="408"/>
      <c r="S169" s="26"/>
      <c r="T169" s="12"/>
      <c r="U169" s="12"/>
      <c r="V169" s="12"/>
      <c r="W169" s="12"/>
      <c r="X169" s="12"/>
      <c r="Y169" s="12"/>
    </row>
    <row r="170" spans="1:25" hidden="1" x14ac:dyDescent="0.3">
      <c r="A170" s="365"/>
      <c r="B170" s="479"/>
      <c r="C170" s="362"/>
      <c r="D170" s="381" t="s">
        <v>187</v>
      </c>
      <c r="E170" s="381" t="s">
        <v>187</v>
      </c>
      <c r="F170" s="51" t="s">
        <v>41</v>
      </c>
      <c r="G170" s="10">
        <f t="shared" si="49"/>
        <v>600</v>
      </c>
      <c r="H170" s="10">
        <f t="shared" si="49"/>
        <v>0</v>
      </c>
      <c r="I170" s="10">
        <v>600</v>
      </c>
      <c r="J170" s="10">
        <v>0</v>
      </c>
      <c r="K170" s="10">
        <v>0</v>
      </c>
      <c r="L170" s="10">
        <v>0</v>
      </c>
      <c r="M170" s="10">
        <v>0</v>
      </c>
      <c r="N170" s="10">
        <v>0</v>
      </c>
      <c r="O170" s="10">
        <v>0</v>
      </c>
      <c r="P170" s="10">
        <v>0</v>
      </c>
      <c r="Q170" s="407"/>
      <c r="R170" s="408"/>
      <c r="S170" s="26"/>
      <c r="T170" s="12"/>
      <c r="U170" s="12"/>
      <c r="V170" s="12"/>
      <c r="W170" s="12"/>
      <c r="X170" s="12"/>
      <c r="Y170" s="12"/>
    </row>
    <row r="171" spans="1:25" hidden="1" x14ac:dyDescent="0.3">
      <c r="A171" s="365"/>
      <c r="B171" s="479"/>
      <c r="C171" s="362"/>
      <c r="D171" s="381" t="s">
        <v>187</v>
      </c>
      <c r="E171" s="381" t="s">
        <v>187</v>
      </c>
      <c r="F171" s="51" t="s">
        <v>28</v>
      </c>
      <c r="G171" s="10">
        <f t="shared" si="49"/>
        <v>600</v>
      </c>
      <c r="H171" s="10">
        <f t="shared" si="49"/>
        <v>0</v>
      </c>
      <c r="I171" s="10">
        <v>600</v>
      </c>
      <c r="J171" s="10">
        <v>0</v>
      </c>
      <c r="K171" s="10">
        <v>0</v>
      </c>
      <c r="L171" s="10">
        <v>0</v>
      </c>
      <c r="M171" s="10">
        <v>0</v>
      </c>
      <c r="N171" s="10">
        <v>0</v>
      </c>
      <c r="O171" s="10">
        <v>0</v>
      </c>
      <c r="P171" s="10">
        <v>0</v>
      </c>
      <c r="Q171" s="407"/>
      <c r="R171" s="408"/>
      <c r="S171" s="26"/>
      <c r="T171" s="12"/>
      <c r="U171" s="12"/>
      <c r="V171" s="12"/>
      <c r="W171" s="12"/>
      <c r="X171" s="12"/>
      <c r="Y171" s="12"/>
    </row>
    <row r="172" spans="1:25" x14ac:dyDescent="0.3">
      <c r="A172" s="364"/>
      <c r="B172" s="361" t="s">
        <v>195</v>
      </c>
      <c r="C172" s="361"/>
      <c r="D172" s="361"/>
      <c r="E172" s="361"/>
      <c r="F172" s="51" t="s">
        <v>112</v>
      </c>
      <c r="G172" s="10">
        <f t="shared" si="49"/>
        <v>1409148.6999999997</v>
      </c>
      <c r="H172" s="10">
        <f t="shared" si="49"/>
        <v>0</v>
      </c>
      <c r="I172" s="10">
        <f t="shared" ref="I172:P172" si="51">SUM(I173:I179)</f>
        <v>703064.49999999988</v>
      </c>
      <c r="J172" s="10">
        <f t="shared" si="51"/>
        <v>0</v>
      </c>
      <c r="K172" s="10">
        <f t="shared" si="51"/>
        <v>0</v>
      </c>
      <c r="L172" s="10">
        <f t="shared" si="51"/>
        <v>0</v>
      </c>
      <c r="M172" s="10">
        <f t="shared" si="51"/>
        <v>505024.6</v>
      </c>
      <c r="N172" s="10">
        <f t="shared" si="51"/>
        <v>0</v>
      </c>
      <c r="O172" s="10">
        <f t="shared" si="51"/>
        <v>201059.59999999998</v>
      </c>
      <c r="P172" s="10">
        <f t="shared" si="51"/>
        <v>0</v>
      </c>
      <c r="Q172" s="405"/>
      <c r="R172" s="406"/>
      <c r="S172" s="26"/>
      <c r="T172" s="12"/>
      <c r="U172" s="12"/>
      <c r="V172" s="12"/>
      <c r="W172" s="12"/>
      <c r="X172" s="12"/>
      <c r="Y172" s="12"/>
    </row>
    <row r="173" spans="1:25" x14ac:dyDescent="0.3">
      <c r="A173" s="365"/>
      <c r="B173" s="362"/>
      <c r="C173" s="362"/>
      <c r="D173" s="362"/>
      <c r="E173" s="362"/>
      <c r="F173" s="51" t="s">
        <v>22</v>
      </c>
      <c r="G173" s="10">
        <f t="shared" si="49"/>
        <v>190868.09999999998</v>
      </c>
      <c r="H173" s="10">
        <f t="shared" si="49"/>
        <v>0</v>
      </c>
      <c r="I173" s="10">
        <f>I21+I117+I149</f>
        <v>105636.3</v>
      </c>
      <c r="J173" s="10">
        <f t="shared" ref="J173:P173" si="52">J21+J117+J149</f>
        <v>0</v>
      </c>
      <c r="K173" s="10">
        <f t="shared" si="52"/>
        <v>0</v>
      </c>
      <c r="L173" s="10">
        <f t="shared" si="52"/>
        <v>0</v>
      </c>
      <c r="M173" s="10">
        <f t="shared" si="52"/>
        <v>56509</v>
      </c>
      <c r="N173" s="10">
        <f t="shared" si="52"/>
        <v>0</v>
      </c>
      <c r="O173" s="10">
        <f t="shared" si="52"/>
        <v>28722.799999999999</v>
      </c>
      <c r="P173" s="10">
        <f t="shared" si="52"/>
        <v>0</v>
      </c>
      <c r="Q173" s="407"/>
      <c r="R173" s="408"/>
      <c r="S173" s="26"/>
      <c r="T173" s="12"/>
      <c r="U173" s="12"/>
      <c r="V173" s="12"/>
      <c r="W173" s="12"/>
      <c r="X173" s="12"/>
      <c r="Y173" s="12"/>
    </row>
    <row r="174" spans="1:25" x14ac:dyDescent="0.3">
      <c r="A174" s="365"/>
      <c r="B174" s="362"/>
      <c r="C174" s="362"/>
      <c r="D174" s="362"/>
      <c r="E174" s="362"/>
      <c r="F174" s="51" t="s">
        <v>23</v>
      </c>
      <c r="G174" s="10">
        <f t="shared" si="49"/>
        <v>204483.1</v>
      </c>
      <c r="H174" s="10">
        <f t="shared" si="49"/>
        <v>0</v>
      </c>
      <c r="I174" s="10">
        <f t="shared" ref="I174:P179" si="53">I22+I118+I150</f>
        <v>101007.70000000001</v>
      </c>
      <c r="J174" s="10">
        <f t="shared" si="53"/>
        <v>0</v>
      </c>
      <c r="K174" s="10">
        <f t="shared" si="53"/>
        <v>0</v>
      </c>
      <c r="L174" s="10">
        <f t="shared" si="53"/>
        <v>0</v>
      </c>
      <c r="M174" s="10">
        <f t="shared" si="53"/>
        <v>74752.600000000006</v>
      </c>
      <c r="N174" s="10">
        <f t="shared" si="53"/>
        <v>0</v>
      </c>
      <c r="O174" s="10">
        <f t="shared" si="53"/>
        <v>28722.799999999999</v>
      </c>
      <c r="P174" s="10">
        <f t="shared" si="53"/>
        <v>0</v>
      </c>
      <c r="Q174" s="407"/>
      <c r="R174" s="408"/>
      <c r="S174" s="26"/>
      <c r="T174" s="12"/>
      <c r="U174" s="12"/>
      <c r="V174" s="12"/>
      <c r="W174" s="12"/>
      <c r="X174" s="12"/>
      <c r="Y174" s="12"/>
    </row>
    <row r="175" spans="1:25" x14ac:dyDescent="0.3">
      <c r="A175" s="365"/>
      <c r="B175" s="362"/>
      <c r="C175" s="362"/>
      <c r="D175" s="362"/>
      <c r="E175" s="362"/>
      <c r="F175" s="51" t="s">
        <v>24</v>
      </c>
      <c r="G175" s="10">
        <f t="shared" si="49"/>
        <v>202759.5</v>
      </c>
      <c r="H175" s="10">
        <f t="shared" si="49"/>
        <v>0</v>
      </c>
      <c r="I175" s="10">
        <f t="shared" si="53"/>
        <v>99284.1</v>
      </c>
      <c r="J175" s="10">
        <f t="shared" si="53"/>
        <v>0</v>
      </c>
      <c r="K175" s="10">
        <f t="shared" si="53"/>
        <v>0</v>
      </c>
      <c r="L175" s="10">
        <f t="shared" si="53"/>
        <v>0</v>
      </c>
      <c r="M175" s="10">
        <f t="shared" si="53"/>
        <v>74752.600000000006</v>
      </c>
      <c r="N175" s="10">
        <f t="shared" si="53"/>
        <v>0</v>
      </c>
      <c r="O175" s="10">
        <f t="shared" si="53"/>
        <v>28722.799999999999</v>
      </c>
      <c r="P175" s="10">
        <f t="shared" si="53"/>
        <v>0</v>
      </c>
      <c r="Q175" s="407"/>
      <c r="R175" s="408"/>
      <c r="S175" s="26"/>
      <c r="T175" s="12"/>
      <c r="U175" s="12"/>
      <c r="V175" s="12"/>
      <c r="W175" s="12"/>
      <c r="X175" s="12"/>
      <c r="Y175" s="12"/>
    </row>
    <row r="176" spans="1:25" x14ac:dyDescent="0.3">
      <c r="A176" s="365"/>
      <c r="B176" s="362"/>
      <c r="C176" s="362"/>
      <c r="D176" s="362"/>
      <c r="E176" s="362"/>
      <c r="F176" s="51" t="s">
        <v>25</v>
      </c>
      <c r="G176" s="10">
        <f t="shared" si="49"/>
        <v>202759.5</v>
      </c>
      <c r="H176" s="10">
        <f t="shared" si="49"/>
        <v>0</v>
      </c>
      <c r="I176" s="10">
        <f t="shared" si="53"/>
        <v>99284.1</v>
      </c>
      <c r="J176" s="10">
        <f t="shared" si="53"/>
        <v>0</v>
      </c>
      <c r="K176" s="10">
        <f t="shared" si="53"/>
        <v>0</v>
      </c>
      <c r="L176" s="10">
        <f t="shared" si="53"/>
        <v>0</v>
      </c>
      <c r="M176" s="10">
        <f t="shared" si="53"/>
        <v>74752.600000000006</v>
      </c>
      <c r="N176" s="10">
        <f t="shared" si="53"/>
        <v>0</v>
      </c>
      <c r="O176" s="10">
        <f t="shared" si="53"/>
        <v>28722.799999999999</v>
      </c>
      <c r="P176" s="10">
        <f t="shared" si="53"/>
        <v>0</v>
      </c>
      <c r="Q176" s="407"/>
      <c r="R176" s="408"/>
      <c r="S176" s="26"/>
      <c r="T176" s="12"/>
      <c r="U176" s="12"/>
      <c r="V176" s="12"/>
      <c r="W176" s="12"/>
      <c r="X176" s="12"/>
      <c r="Y176" s="12"/>
    </row>
    <row r="177" spans="1:25" x14ac:dyDescent="0.3">
      <c r="A177" s="365"/>
      <c r="B177" s="362"/>
      <c r="C177" s="362"/>
      <c r="D177" s="362"/>
      <c r="E177" s="362"/>
      <c r="F177" s="51" t="s">
        <v>26</v>
      </c>
      <c r="G177" s="10">
        <f t="shared" si="49"/>
        <v>202759.5</v>
      </c>
      <c r="H177" s="10">
        <f t="shared" si="49"/>
        <v>0</v>
      </c>
      <c r="I177" s="10">
        <f t="shared" si="53"/>
        <v>99284.1</v>
      </c>
      <c r="J177" s="10">
        <f t="shared" si="53"/>
        <v>0</v>
      </c>
      <c r="K177" s="10">
        <f t="shared" si="53"/>
        <v>0</v>
      </c>
      <c r="L177" s="10">
        <f t="shared" si="53"/>
        <v>0</v>
      </c>
      <c r="M177" s="10">
        <f t="shared" si="53"/>
        <v>74752.600000000006</v>
      </c>
      <c r="N177" s="10">
        <f t="shared" si="53"/>
        <v>0</v>
      </c>
      <c r="O177" s="10">
        <f t="shared" si="53"/>
        <v>28722.799999999999</v>
      </c>
      <c r="P177" s="10">
        <f t="shared" si="53"/>
        <v>0</v>
      </c>
      <c r="Q177" s="407"/>
      <c r="R177" s="408"/>
      <c r="S177" s="26"/>
      <c r="T177" s="12"/>
      <c r="U177" s="12"/>
      <c r="V177" s="12"/>
      <c r="W177" s="12"/>
      <c r="X177" s="12"/>
      <c r="Y177" s="12"/>
    </row>
    <row r="178" spans="1:25" x14ac:dyDescent="0.3">
      <c r="A178" s="365"/>
      <c r="B178" s="362"/>
      <c r="C178" s="362"/>
      <c r="D178" s="362"/>
      <c r="E178" s="362"/>
      <c r="F178" s="51" t="s">
        <v>41</v>
      </c>
      <c r="G178" s="10">
        <f t="shared" si="49"/>
        <v>202759.5</v>
      </c>
      <c r="H178" s="10">
        <f t="shared" si="49"/>
        <v>0</v>
      </c>
      <c r="I178" s="10">
        <f t="shared" si="53"/>
        <v>99284.1</v>
      </c>
      <c r="J178" s="10">
        <f t="shared" si="53"/>
        <v>0</v>
      </c>
      <c r="K178" s="10">
        <f t="shared" si="53"/>
        <v>0</v>
      </c>
      <c r="L178" s="10">
        <f t="shared" si="53"/>
        <v>0</v>
      </c>
      <c r="M178" s="10">
        <f t="shared" si="53"/>
        <v>74752.600000000006</v>
      </c>
      <c r="N178" s="10">
        <f t="shared" si="53"/>
        <v>0</v>
      </c>
      <c r="O178" s="10">
        <f t="shared" si="53"/>
        <v>28722.799999999999</v>
      </c>
      <c r="P178" s="10">
        <f t="shared" si="53"/>
        <v>0</v>
      </c>
      <c r="Q178" s="407"/>
      <c r="R178" s="408"/>
      <c r="S178" s="26"/>
      <c r="T178" s="12"/>
      <c r="U178" s="12"/>
      <c r="V178" s="12"/>
      <c r="W178" s="12"/>
      <c r="X178" s="12"/>
      <c r="Y178" s="12"/>
    </row>
    <row r="179" spans="1:25" x14ac:dyDescent="0.3">
      <c r="A179" s="365"/>
      <c r="B179" s="362"/>
      <c r="C179" s="362"/>
      <c r="D179" s="362"/>
      <c r="E179" s="362"/>
      <c r="F179" s="51" t="s">
        <v>28</v>
      </c>
      <c r="G179" s="10">
        <f t="shared" si="49"/>
        <v>202759.5</v>
      </c>
      <c r="H179" s="10">
        <f t="shared" si="49"/>
        <v>0</v>
      </c>
      <c r="I179" s="10">
        <f t="shared" si="53"/>
        <v>99284.1</v>
      </c>
      <c r="J179" s="10">
        <f t="shared" si="53"/>
        <v>0</v>
      </c>
      <c r="K179" s="10">
        <f t="shared" si="53"/>
        <v>0</v>
      </c>
      <c r="L179" s="10">
        <f t="shared" si="53"/>
        <v>0</v>
      </c>
      <c r="M179" s="10">
        <f t="shared" si="53"/>
        <v>74752.600000000006</v>
      </c>
      <c r="N179" s="10">
        <f t="shared" si="53"/>
        <v>0</v>
      </c>
      <c r="O179" s="10">
        <f t="shared" si="53"/>
        <v>28722.799999999999</v>
      </c>
      <c r="P179" s="10">
        <f t="shared" si="53"/>
        <v>0</v>
      </c>
      <c r="Q179" s="407"/>
      <c r="R179" s="408"/>
      <c r="S179" s="26"/>
      <c r="T179" s="12"/>
      <c r="U179" s="12"/>
      <c r="V179" s="12"/>
      <c r="W179" s="12"/>
      <c r="X179" s="12"/>
      <c r="Y179" s="12"/>
    </row>
    <row r="180" spans="1:25" x14ac:dyDescent="0.3">
      <c r="A180" s="48" t="s">
        <v>85</v>
      </c>
      <c r="B180" s="475" t="s">
        <v>471</v>
      </c>
      <c r="C180" s="476"/>
      <c r="D180" s="476"/>
      <c r="E180" s="476"/>
      <c r="F180" s="476"/>
      <c r="G180" s="476"/>
      <c r="H180" s="476"/>
      <c r="I180" s="476"/>
      <c r="J180" s="476"/>
      <c r="K180" s="476"/>
      <c r="L180" s="476"/>
      <c r="M180" s="476"/>
      <c r="N180" s="476"/>
      <c r="O180" s="476"/>
      <c r="P180" s="476"/>
      <c r="Q180" s="476"/>
      <c r="R180" s="477"/>
      <c r="S180" s="26"/>
      <c r="T180" s="12"/>
      <c r="U180" s="12"/>
      <c r="V180" s="12"/>
      <c r="W180" s="12"/>
      <c r="X180" s="12"/>
      <c r="Y180" s="12"/>
    </row>
    <row r="181" spans="1:25" x14ac:dyDescent="0.3">
      <c r="A181" s="364" t="s">
        <v>196</v>
      </c>
      <c r="B181" s="478" t="s">
        <v>700</v>
      </c>
      <c r="C181" s="361"/>
      <c r="D181" s="385" t="s">
        <v>186</v>
      </c>
      <c r="E181" s="385" t="s">
        <v>194</v>
      </c>
      <c r="F181" s="18" t="s">
        <v>112</v>
      </c>
      <c r="G181" s="10">
        <f t="shared" ref="G181:H204" si="54">I181+K181+M181+O181</f>
        <v>22171.800000000003</v>
      </c>
      <c r="H181" s="10">
        <f t="shared" si="54"/>
        <v>0</v>
      </c>
      <c r="I181" s="10">
        <f t="shared" ref="I181:P181" si="55">SUM(I182:I188)</f>
        <v>22171.800000000003</v>
      </c>
      <c r="J181" s="10">
        <f t="shared" si="55"/>
        <v>0</v>
      </c>
      <c r="K181" s="10">
        <f t="shared" si="55"/>
        <v>0</v>
      </c>
      <c r="L181" s="10">
        <f t="shared" si="55"/>
        <v>0</v>
      </c>
      <c r="M181" s="10">
        <f t="shared" si="55"/>
        <v>0</v>
      </c>
      <c r="N181" s="10">
        <f t="shared" si="55"/>
        <v>0</v>
      </c>
      <c r="O181" s="10">
        <f t="shared" si="55"/>
        <v>0</v>
      </c>
      <c r="P181" s="10">
        <f t="shared" si="55"/>
        <v>0</v>
      </c>
      <c r="Q181" s="405" t="s">
        <v>7</v>
      </c>
      <c r="R181" s="406"/>
      <c r="S181" s="26"/>
      <c r="T181" s="12"/>
      <c r="U181" s="12"/>
      <c r="V181" s="12"/>
      <c r="W181" s="12"/>
      <c r="X181" s="12"/>
      <c r="Y181" s="12"/>
    </row>
    <row r="182" spans="1:25" x14ac:dyDescent="0.3">
      <c r="A182" s="365"/>
      <c r="B182" s="479"/>
      <c r="C182" s="362"/>
      <c r="D182" s="381"/>
      <c r="E182" s="381"/>
      <c r="F182" s="51" t="s">
        <v>22</v>
      </c>
      <c r="G182" s="10">
        <f t="shared" si="54"/>
        <v>3167.4</v>
      </c>
      <c r="H182" s="10">
        <f t="shared" si="54"/>
        <v>0</v>
      </c>
      <c r="I182" s="10">
        <f>I190</f>
        <v>3167.4</v>
      </c>
      <c r="J182" s="10">
        <f t="shared" ref="J182:P182" si="56">J190</f>
        <v>0</v>
      </c>
      <c r="K182" s="10">
        <f t="shared" si="56"/>
        <v>0</v>
      </c>
      <c r="L182" s="10">
        <f t="shared" si="56"/>
        <v>0</v>
      </c>
      <c r="M182" s="10">
        <f t="shared" si="56"/>
        <v>0</v>
      </c>
      <c r="N182" s="10">
        <f t="shared" si="56"/>
        <v>0</v>
      </c>
      <c r="O182" s="10">
        <f t="shared" si="56"/>
        <v>0</v>
      </c>
      <c r="P182" s="10">
        <f t="shared" si="56"/>
        <v>0</v>
      </c>
      <c r="Q182" s="407"/>
      <c r="R182" s="408"/>
      <c r="S182" s="26"/>
      <c r="T182" s="12"/>
      <c r="U182" s="12"/>
      <c r="V182" s="12"/>
      <c r="W182" s="12"/>
      <c r="X182" s="12"/>
      <c r="Y182" s="12"/>
    </row>
    <row r="183" spans="1:25" x14ac:dyDescent="0.3">
      <c r="A183" s="365"/>
      <c r="B183" s="479"/>
      <c r="C183" s="362"/>
      <c r="D183" s="381" t="s">
        <v>187</v>
      </c>
      <c r="E183" s="381" t="s">
        <v>187</v>
      </c>
      <c r="F183" s="51" t="s">
        <v>23</v>
      </c>
      <c r="G183" s="10">
        <f t="shared" si="54"/>
        <v>3167.4</v>
      </c>
      <c r="H183" s="10">
        <f t="shared" si="54"/>
        <v>0</v>
      </c>
      <c r="I183" s="10">
        <f t="shared" ref="I183:P188" si="57">I191</f>
        <v>3167.4</v>
      </c>
      <c r="J183" s="10">
        <f t="shared" si="57"/>
        <v>0</v>
      </c>
      <c r="K183" s="10">
        <f t="shared" si="57"/>
        <v>0</v>
      </c>
      <c r="L183" s="10">
        <f t="shared" si="57"/>
        <v>0</v>
      </c>
      <c r="M183" s="10">
        <f t="shared" si="57"/>
        <v>0</v>
      </c>
      <c r="N183" s="10">
        <f t="shared" si="57"/>
        <v>0</v>
      </c>
      <c r="O183" s="10">
        <f t="shared" si="57"/>
        <v>0</v>
      </c>
      <c r="P183" s="10">
        <f t="shared" si="57"/>
        <v>0</v>
      </c>
      <c r="Q183" s="407"/>
      <c r="R183" s="408"/>
      <c r="S183" s="26"/>
      <c r="T183" s="12"/>
      <c r="U183" s="12"/>
      <c r="V183" s="12"/>
      <c r="W183" s="12"/>
      <c r="X183" s="12"/>
      <c r="Y183" s="12"/>
    </row>
    <row r="184" spans="1:25" x14ac:dyDescent="0.3">
      <c r="A184" s="365"/>
      <c r="B184" s="479"/>
      <c r="C184" s="362"/>
      <c r="D184" s="381" t="s">
        <v>187</v>
      </c>
      <c r="E184" s="381" t="s">
        <v>187</v>
      </c>
      <c r="F184" s="51" t="s">
        <v>24</v>
      </c>
      <c r="G184" s="10">
        <f t="shared" si="54"/>
        <v>3167.4</v>
      </c>
      <c r="H184" s="10">
        <f t="shared" si="54"/>
        <v>0</v>
      </c>
      <c r="I184" s="10">
        <f t="shared" si="57"/>
        <v>3167.4</v>
      </c>
      <c r="J184" s="10">
        <f t="shared" si="57"/>
        <v>0</v>
      </c>
      <c r="K184" s="10">
        <f t="shared" si="57"/>
        <v>0</v>
      </c>
      <c r="L184" s="10">
        <f t="shared" si="57"/>
        <v>0</v>
      </c>
      <c r="M184" s="10">
        <f t="shared" si="57"/>
        <v>0</v>
      </c>
      <c r="N184" s="10">
        <f t="shared" si="57"/>
        <v>0</v>
      </c>
      <c r="O184" s="10">
        <f t="shared" si="57"/>
        <v>0</v>
      </c>
      <c r="P184" s="10">
        <f t="shared" si="57"/>
        <v>0</v>
      </c>
      <c r="Q184" s="407"/>
      <c r="R184" s="408"/>
      <c r="S184" s="26"/>
      <c r="T184" s="12"/>
      <c r="U184" s="12"/>
      <c r="V184" s="12"/>
      <c r="W184" s="12"/>
      <c r="X184" s="12"/>
      <c r="Y184" s="12"/>
    </row>
    <row r="185" spans="1:25" x14ac:dyDescent="0.3">
      <c r="A185" s="365"/>
      <c r="B185" s="479"/>
      <c r="C185" s="362"/>
      <c r="D185" s="381" t="s">
        <v>187</v>
      </c>
      <c r="E185" s="381" t="s">
        <v>187</v>
      </c>
      <c r="F185" s="51" t="s">
        <v>25</v>
      </c>
      <c r="G185" s="10">
        <f t="shared" si="54"/>
        <v>3167.4</v>
      </c>
      <c r="H185" s="10">
        <f t="shared" si="54"/>
        <v>0</v>
      </c>
      <c r="I185" s="10">
        <f t="shared" si="57"/>
        <v>3167.4</v>
      </c>
      <c r="J185" s="10">
        <f t="shared" si="57"/>
        <v>0</v>
      </c>
      <c r="K185" s="10">
        <f t="shared" si="57"/>
        <v>0</v>
      </c>
      <c r="L185" s="10">
        <f t="shared" si="57"/>
        <v>0</v>
      </c>
      <c r="M185" s="10">
        <f t="shared" si="57"/>
        <v>0</v>
      </c>
      <c r="N185" s="10">
        <f t="shared" si="57"/>
        <v>0</v>
      </c>
      <c r="O185" s="10">
        <f t="shared" si="57"/>
        <v>0</v>
      </c>
      <c r="P185" s="10">
        <f t="shared" si="57"/>
        <v>0</v>
      </c>
      <c r="Q185" s="407"/>
      <c r="R185" s="408"/>
      <c r="S185" s="26"/>
      <c r="T185" s="12"/>
      <c r="U185" s="12"/>
      <c r="V185" s="12"/>
      <c r="W185" s="12"/>
      <c r="X185" s="12"/>
      <c r="Y185" s="12"/>
    </row>
    <row r="186" spans="1:25" ht="15" customHeight="1" x14ac:dyDescent="0.3">
      <c r="A186" s="365"/>
      <c r="B186" s="479"/>
      <c r="C186" s="362"/>
      <c r="D186" s="381" t="s">
        <v>187</v>
      </c>
      <c r="E186" s="381" t="s">
        <v>187</v>
      </c>
      <c r="F186" s="51" t="s">
        <v>26</v>
      </c>
      <c r="G186" s="10">
        <f t="shared" si="54"/>
        <v>3167.4</v>
      </c>
      <c r="H186" s="10">
        <f t="shared" si="54"/>
        <v>0</v>
      </c>
      <c r="I186" s="10">
        <f t="shared" si="57"/>
        <v>3167.4</v>
      </c>
      <c r="J186" s="10">
        <f t="shared" si="57"/>
        <v>0</v>
      </c>
      <c r="K186" s="10">
        <f t="shared" si="57"/>
        <v>0</v>
      </c>
      <c r="L186" s="10">
        <f t="shared" si="57"/>
        <v>0</v>
      </c>
      <c r="M186" s="10">
        <f t="shared" si="57"/>
        <v>0</v>
      </c>
      <c r="N186" s="10">
        <f t="shared" si="57"/>
        <v>0</v>
      </c>
      <c r="O186" s="10">
        <f t="shared" si="57"/>
        <v>0</v>
      </c>
      <c r="P186" s="10">
        <f t="shared" si="57"/>
        <v>0</v>
      </c>
      <c r="Q186" s="407"/>
      <c r="R186" s="408"/>
      <c r="S186" s="26"/>
      <c r="T186" s="12"/>
      <c r="U186" s="12"/>
      <c r="V186" s="12"/>
      <c r="W186" s="12"/>
      <c r="X186" s="12"/>
      <c r="Y186" s="12"/>
    </row>
    <row r="187" spans="1:25" x14ac:dyDescent="0.3">
      <c r="A187" s="365"/>
      <c r="B187" s="479"/>
      <c r="C187" s="362"/>
      <c r="D187" s="381" t="s">
        <v>187</v>
      </c>
      <c r="E187" s="381" t="s">
        <v>187</v>
      </c>
      <c r="F187" s="51" t="s">
        <v>41</v>
      </c>
      <c r="G187" s="10">
        <f t="shared" si="54"/>
        <v>3167.4</v>
      </c>
      <c r="H187" s="10">
        <f t="shared" si="54"/>
        <v>0</v>
      </c>
      <c r="I187" s="10">
        <f t="shared" si="57"/>
        <v>3167.4</v>
      </c>
      <c r="J187" s="10">
        <f t="shared" si="57"/>
        <v>0</v>
      </c>
      <c r="K187" s="10">
        <f t="shared" si="57"/>
        <v>0</v>
      </c>
      <c r="L187" s="10">
        <f t="shared" si="57"/>
        <v>0</v>
      </c>
      <c r="M187" s="10">
        <f t="shared" si="57"/>
        <v>0</v>
      </c>
      <c r="N187" s="10">
        <f t="shared" si="57"/>
        <v>0</v>
      </c>
      <c r="O187" s="10">
        <f t="shared" si="57"/>
        <v>0</v>
      </c>
      <c r="P187" s="10">
        <f t="shared" si="57"/>
        <v>0</v>
      </c>
      <c r="Q187" s="407"/>
      <c r="R187" s="408"/>
      <c r="S187" s="26"/>
      <c r="T187" s="12"/>
      <c r="U187" s="12"/>
      <c r="V187" s="12"/>
      <c r="W187" s="12"/>
      <c r="X187" s="12"/>
      <c r="Y187" s="12"/>
    </row>
    <row r="188" spans="1:25" x14ac:dyDescent="0.3">
      <c r="A188" s="365"/>
      <c r="B188" s="479"/>
      <c r="C188" s="362"/>
      <c r="D188" s="381" t="s">
        <v>187</v>
      </c>
      <c r="E188" s="381" t="s">
        <v>187</v>
      </c>
      <c r="F188" s="51" t="s">
        <v>28</v>
      </c>
      <c r="G188" s="10">
        <f t="shared" si="54"/>
        <v>3167.4</v>
      </c>
      <c r="H188" s="10">
        <f t="shared" si="54"/>
        <v>0</v>
      </c>
      <c r="I188" s="10">
        <f t="shared" si="57"/>
        <v>3167.4</v>
      </c>
      <c r="J188" s="10">
        <f t="shared" si="57"/>
        <v>0</v>
      </c>
      <c r="K188" s="10">
        <f t="shared" si="57"/>
        <v>0</v>
      </c>
      <c r="L188" s="10">
        <f t="shared" si="57"/>
        <v>0</v>
      </c>
      <c r="M188" s="10">
        <f t="shared" si="57"/>
        <v>0</v>
      </c>
      <c r="N188" s="10">
        <f t="shared" si="57"/>
        <v>0</v>
      </c>
      <c r="O188" s="10">
        <f t="shared" si="57"/>
        <v>0</v>
      </c>
      <c r="P188" s="10">
        <f t="shared" si="57"/>
        <v>0</v>
      </c>
      <c r="Q188" s="407"/>
      <c r="R188" s="408"/>
      <c r="S188" s="26"/>
      <c r="T188" s="12"/>
      <c r="U188" s="12"/>
      <c r="V188" s="12"/>
      <c r="W188" s="12"/>
      <c r="X188" s="12"/>
      <c r="Y188" s="12"/>
    </row>
    <row r="189" spans="1:25" hidden="1" x14ac:dyDescent="0.3">
      <c r="A189" s="364" t="s">
        <v>197</v>
      </c>
      <c r="B189" s="478" t="s">
        <v>563</v>
      </c>
      <c r="C189" s="361"/>
      <c r="D189" s="385" t="s">
        <v>186</v>
      </c>
      <c r="E189" s="385" t="s">
        <v>194</v>
      </c>
      <c r="F189" s="18" t="s">
        <v>112</v>
      </c>
      <c r="G189" s="10">
        <f t="shared" ref="G189:G196" si="58">I189+K189+M189+O189</f>
        <v>22171.800000000003</v>
      </c>
      <c r="H189" s="10">
        <f t="shared" ref="H189:H196" si="59">J189+L189+N189+P189</f>
        <v>0</v>
      </c>
      <c r="I189" s="10">
        <f t="shared" ref="I189:P189" si="60">SUM(I190:I196)</f>
        <v>22171.800000000003</v>
      </c>
      <c r="J189" s="10">
        <f t="shared" si="60"/>
        <v>0</v>
      </c>
      <c r="K189" s="10">
        <f t="shared" si="60"/>
        <v>0</v>
      </c>
      <c r="L189" s="10">
        <f t="shared" si="60"/>
        <v>0</v>
      </c>
      <c r="M189" s="10">
        <f t="shared" si="60"/>
        <v>0</v>
      </c>
      <c r="N189" s="10">
        <f t="shared" si="60"/>
        <v>0</v>
      </c>
      <c r="O189" s="10">
        <f t="shared" si="60"/>
        <v>0</v>
      </c>
      <c r="P189" s="10">
        <f t="shared" si="60"/>
        <v>0</v>
      </c>
      <c r="Q189" s="405" t="s">
        <v>7</v>
      </c>
      <c r="R189" s="406"/>
      <c r="S189" s="26"/>
      <c r="T189" s="12"/>
      <c r="U189" s="12"/>
      <c r="V189" s="12"/>
      <c r="W189" s="12"/>
      <c r="X189" s="12"/>
      <c r="Y189" s="12"/>
    </row>
    <row r="190" spans="1:25" hidden="1" x14ac:dyDescent="0.3">
      <c r="A190" s="365"/>
      <c r="B190" s="479"/>
      <c r="C190" s="362"/>
      <c r="D190" s="381"/>
      <c r="E190" s="381"/>
      <c r="F190" s="51" t="s">
        <v>549</v>
      </c>
      <c r="G190" s="10">
        <f t="shared" si="58"/>
        <v>3167.4</v>
      </c>
      <c r="H190" s="10">
        <f t="shared" si="59"/>
        <v>0</v>
      </c>
      <c r="I190" s="10">
        <v>3167.4</v>
      </c>
      <c r="J190" s="10">
        <v>0</v>
      </c>
      <c r="K190" s="10">
        <v>0</v>
      </c>
      <c r="L190" s="10">
        <v>0</v>
      </c>
      <c r="M190" s="10">
        <v>0</v>
      </c>
      <c r="N190" s="10">
        <v>0</v>
      </c>
      <c r="O190" s="10">
        <v>0</v>
      </c>
      <c r="P190" s="10">
        <v>0</v>
      </c>
      <c r="Q190" s="407"/>
      <c r="R190" s="408"/>
      <c r="S190" s="26"/>
      <c r="T190" s="12"/>
      <c r="U190" s="12"/>
      <c r="V190" s="12"/>
      <c r="W190" s="12"/>
      <c r="X190" s="12"/>
      <c r="Y190" s="12"/>
    </row>
    <row r="191" spans="1:25" hidden="1" x14ac:dyDescent="0.3">
      <c r="A191" s="365"/>
      <c r="B191" s="479"/>
      <c r="C191" s="362"/>
      <c r="D191" s="381" t="s">
        <v>187</v>
      </c>
      <c r="E191" s="381" t="s">
        <v>187</v>
      </c>
      <c r="F191" s="51" t="s">
        <v>550</v>
      </c>
      <c r="G191" s="10">
        <f t="shared" si="58"/>
        <v>3167.4</v>
      </c>
      <c r="H191" s="10">
        <f t="shared" si="59"/>
        <v>0</v>
      </c>
      <c r="I191" s="10">
        <v>3167.4</v>
      </c>
      <c r="J191" s="10">
        <v>0</v>
      </c>
      <c r="K191" s="10">
        <v>0</v>
      </c>
      <c r="L191" s="10">
        <v>0</v>
      </c>
      <c r="M191" s="10">
        <v>0</v>
      </c>
      <c r="N191" s="10">
        <v>0</v>
      </c>
      <c r="O191" s="10">
        <v>0</v>
      </c>
      <c r="P191" s="10">
        <v>0</v>
      </c>
      <c r="Q191" s="407"/>
      <c r="R191" s="408"/>
      <c r="S191" s="26"/>
      <c r="T191" s="12"/>
      <c r="U191" s="12"/>
      <c r="V191" s="12"/>
      <c r="W191" s="12"/>
      <c r="X191" s="12"/>
      <c r="Y191" s="12"/>
    </row>
    <row r="192" spans="1:25" hidden="1" x14ac:dyDescent="0.3">
      <c r="A192" s="365"/>
      <c r="B192" s="479"/>
      <c r="C192" s="362"/>
      <c r="D192" s="381" t="s">
        <v>187</v>
      </c>
      <c r="E192" s="381" t="s">
        <v>187</v>
      </c>
      <c r="F192" s="51" t="s">
        <v>551</v>
      </c>
      <c r="G192" s="10">
        <f t="shared" si="58"/>
        <v>3167.4</v>
      </c>
      <c r="H192" s="10">
        <f t="shared" si="59"/>
        <v>0</v>
      </c>
      <c r="I192" s="10">
        <v>3167.4</v>
      </c>
      <c r="J192" s="10">
        <v>0</v>
      </c>
      <c r="K192" s="10">
        <v>0</v>
      </c>
      <c r="L192" s="10">
        <v>0</v>
      </c>
      <c r="M192" s="10">
        <v>0</v>
      </c>
      <c r="N192" s="10">
        <v>0</v>
      </c>
      <c r="O192" s="10">
        <v>0</v>
      </c>
      <c r="P192" s="10">
        <v>0</v>
      </c>
      <c r="Q192" s="407"/>
      <c r="R192" s="408"/>
      <c r="S192" s="26"/>
      <c r="T192" s="12"/>
      <c r="U192" s="12"/>
      <c r="V192" s="12"/>
      <c r="W192" s="12"/>
      <c r="X192" s="12"/>
      <c r="Y192" s="12"/>
    </row>
    <row r="193" spans="1:25" hidden="1" x14ac:dyDescent="0.3">
      <c r="A193" s="365"/>
      <c r="B193" s="479"/>
      <c r="C193" s="362"/>
      <c r="D193" s="381" t="s">
        <v>187</v>
      </c>
      <c r="E193" s="381" t="s">
        <v>187</v>
      </c>
      <c r="F193" s="51" t="s">
        <v>552</v>
      </c>
      <c r="G193" s="10">
        <f t="shared" si="58"/>
        <v>3167.4</v>
      </c>
      <c r="H193" s="10">
        <f t="shared" si="59"/>
        <v>0</v>
      </c>
      <c r="I193" s="10">
        <v>3167.4</v>
      </c>
      <c r="J193" s="10">
        <v>0</v>
      </c>
      <c r="K193" s="10">
        <v>0</v>
      </c>
      <c r="L193" s="10">
        <v>0</v>
      </c>
      <c r="M193" s="10">
        <v>0</v>
      </c>
      <c r="N193" s="10">
        <v>0</v>
      </c>
      <c r="O193" s="10">
        <v>0</v>
      </c>
      <c r="P193" s="10">
        <v>0</v>
      </c>
      <c r="Q193" s="407"/>
      <c r="R193" s="408"/>
      <c r="S193" s="26"/>
      <c r="T193" s="12"/>
      <c r="U193" s="12"/>
      <c r="V193" s="12"/>
      <c r="W193" s="12"/>
      <c r="X193" s="12"/>
      <c r="Y193" s="12"/>
    </row>
    <row r="194" spans="1:25" hidden="1" x14ac:dyDescent="0.3">
      <c r="A194" s="365"/>
      <c r="B194" s="479"/>
      <c r="C194" s="362"/>
      <c r="D194" s="381" t="s">
        <v>187</v>
      </c>
      <c r="E194" s="381" t="s">
        <v>187</v>
      </c>
      <c r="F194" s="51" t="s">
        <v>553</v>
      </c>
      <c r="G194" s="10">
        <f t="shared" si="58"/>
        <v>3167.4</v>
      </c>
      <c r="H194" s="10">
        <f t="shared" si="59"/>
        <v>0</v>
      </c>
      <c r="I194" s="10">
        <v>3167.4</v>
      </c>
      <c r="J194" s="10">
        <v>0</v>
      </c>
      <c r="K194" s="10">
        <v>0</v>
      </c>
      <c r="L194" s="10">
        <v>0</v>
      </c>
      <c r="M194" s="10">
        <v>0</v>
      </c>
      <c r="N194" s="10">
        <v>0</v>
      </c>
      <c r="O194" s="10">
        <v>0</v>
      </c>
      <c r="P194" s="10">
        <v>0</v>
      </c>
      <c r="Q194" s="407"/>
      <c r="R194" s="408"/>
      <c r="S194" s="26"/>
      <c r="T194" s="12"/>
      <c r="U194" s="12"/>
      <c r="V194" s="12"/>
      <c r="W194" s="12"/>
      <c r="X194" s="12"/>
      <c r="Y194" s="12"/>
    </row>
    <row r="195" spans="1:25" hidden="1" x14ac:dyDescent="0.3">
      <c r="A195" s="365"/>
      <c r="B195" s="479"/>
      <c r="C195" s="362"/>
      <c r="D195" s="381" t="s">
        <v>187</v>
      </c>
      <c r="E195" s="381" t="s">
        <v>187</v>
      </c>
      <c r="F195" s="51" t="s">
        <v>554</v>
      </c>
      <c r="G195" s="10">
        <f t="shared" si="58"/>
        <v>3167.4</v>
      </c>
      <c r="H195" s="10">
        <f t="shared" si="59"/>
        <v>0</v>
      </c>
      <c r="I195" s="10">
        <v>3167.4</v>
      </c>
      <c r="J195" s="10">
        <v>0</v>
      </c>
      <c r="K195" s="10">
        <v>0</v>
      </c>
      <c r="L195" s="10">
        <v>0</v>
      </c>
      <c r="M195" s="10">
        <v>0</v>
      </c>
      <c r="N195" s="10">
        <v>0</v>
      </c>
      <c r="O195" s="10">
        <v>0</v>
      </c>
      <c r="P195" s="10">
        <v>0</v>
      </c>
      <c r="Q195" s="407"/>
      <c r="R195" s="408"/>
      <c r="S195" s="26"/>
      <c r="T195" s="12"/>
      <c r="U195" s="12"/>
      <c r="V195" s="12"/>
      <c r="W195" s="12"/>
      <c r="X195" s="12"/>
      <c r="Y195" s="12"/>
    </row>
    <row r="196" spans="1:25" hidden="1" x14ac:dyDescent="0.3">
      <c r="A196" s="365"/>
      <c r="B196" s="479"/>
      <c r="C196" s="362"/>
      <c r="D196" s="381" t="s">
        <v>187</v>
      </c>
      <c r="E196" s="381" t="s">
        <v>187</v>
      </c>
      <c r="F196" s="51" t="s">
        <v>555</v>
      </c>
      <c r="G196" s="10">
        <f t="shared" si="58"/>
        <v>3167.4</v>
      </c>
      <c r="H196" s="10">
        <f t="shared" si="59"/>
        <v>0</v>
      </c>
      <c r="I196" s="10">
        <v>3167.4</v>
      </c>
      <c r="J196" s="10">
        <v>0</v>
      </c>
      <c r="K196" s="10">
        <v>0</v>
      </c>
      <c r="L196" s="10">
        <v>0</v>
      </c>
      <c r="M196" s="10">
        <v>0</v>
      </c>
      <c r="N196" s="10">
        <v>0</v>
      </c>
      <c r="O196" s="10">
        <v>0</v>
      </c>
      <c r="P196" s="10">
        <v>0</v>
      </c>
      <c r="Q196" s="407"/>
      <c r="R196" s="408"/>
      <c r="S196" s="26"/>
      <c r="T196" s="12"/>
      <c r="U196" s="12"/>
      <c r="V196" s="12"/>
      <c r="W196" s="12"/>
      <c r="X196" s="12"/>
      <c r="Y196" s="12"/>
    </row>
    <row r="197" spans="1:25" x14ac:dyDescent="0.3">
      <c r="A197" s="364"/>
      <c r="B197" s="361" t="s">
        <v>211</v>
      </c>
      <c r="C197" s="361"/>
      <c r="D197" s="361"/>
      <c r="E197" s="361"/>
      <c r="F197" s="18" t="s">
        <v>112</v>
      </c>
      <c r="G197" s="10">
        <f t="shared" si="54"/>
        <v>22171.800000000003</v>
      </c>
      <c r="H197" s="10">
        <f t="shared" si="54"/>
        <v>0</v>
      </c>
      <c r="I197" s="10">
        <f t="shared" ref="I197:P197" si="61">SUM(I198:I204)</f>
        <v>22171.800000000003</v>
      </c>
      <c r="J197" s="10">
        <f t="shared" si="61"/>
        <v>0</v>
      </c>
      <c r="K197" s="10">
        <f t="shared" si="61"/>
        <v>0</v>
      </c>
      <c r="L197" s="10">
        <f t="shared" si="61"/>
        <v>0</v>
      </c>
      <c r="M197" s="10">
        <f t="shared" si="61"/>
        <v>0</v>
      </c>
      <c r="N197" s="10">
        <f t="shared" si="61"/>
        <v>0</v>
      </c>
      <c r="O197" s="10">
        <f t="shared" si="61"/>
        <v>0</v>
      </c>
      <c r="P197" s="10">
        <f t="shared" si="61"/>
        <v>0</v>
      </c>
      <c r="Q197" s="405"/>
      <c r="R197" s="406"/>
      <c r="S197" s="26"/>
      <c r="T197" s="12"/>
      <c r="U197" s="12"/>
      <c r="V197" s="12"/>
      <c r="W197" s="12"/>
      <c r="X197" s="12"/>
      <c r="Y197" s="12"/>
    </row>
    <row r="198" spans="1:25" x14ac:dyDescent="0.3">
      <c r="A198" s="365"/>
      <c r="B198" s="362"/>
      <c r="C198" s="362"/>
      <c r="D198" s="362"/>
      <c r="E198" s="362"/>
      <c r="F198" s="51" t="s">
        <v>22</v>
      </c>
      <c r="G198" s="10">
        <f t="shared" si="54"/>
        <v>3167.4</v>
      </c>
      <c r="H198" s="10">
        <f t="shared" si="54"/>
        <v>0</v>
      </c>
      <c r="I198" s="10">
        <f t="shared" ref="I198:I204" si="62">I182</f>
        <v>3167.4</v>
      </c>
      <c r="J198" s="10">
        <f t="shared" ref="J198:P198" si="63">J182</f>
        <v>0</v>
      </c>
      <c r="K198" s="10">
        <f t="shared" si="63"/>
        <v>0</v>
      </c>
      <c r="L198" s="10">
        <f t="shared" si="63"/>
        <v>0</v>
      </c>
      <c r="M198" s="10">
        <f t="shared" si="63"/>
        <v>0</v>
      </c>
      <c r="N198" s="10">
        <f t="shared" si="63"/>
        <v>0</v>
      </c>
      <c r="O198" s="10">
        <f t="shared" si="63"/>
        <v>0</v>
      </c>
      <c r="P198" s="10">
        <f t="shared" si="63"/>
        <v>0</v>
      </c>
      <c r="Q198" s="407"/>
      <c r="R198" s="408"/>
      <c r="S198" s="26"/>
      <c r="T198" s="12"/>
      <c r="U198" s="12"/>
      <c r="V198" s="12"/>
      <c r="W198" s="12"/>
      <c r="X198" s="12"/>
      <c r="Y198" s="12"/>
    </row>
    <row r="199" spans="1:25" x14ac:dyDescent="0.3">
      <c r="A199" s="365"/>
      <c r="B199" s="362"/>
      <c r="C199" s="362"/>
      <c r="D199" s="362"/>
      <c r="E199" s="362"/>
      <c r="F199" s="51" t="s">
        <v>23</v>
      </c>
      <c r="G199" s="10">
        <f t="shared" si="54"/>
        <v>3167.4</v>
      </c>
      <c r="H199" s="10">
        <f t="shared" si="54"/>
        <v>0</v>
      </c>
      <c r="I199" s="10">
        <f t="shared" si="62"/>
        <v>3167.4</v>
      </c>
      <c r="J199" s="10">
        <f t="shared" ref="J199:P204" si="64">J183</f>
        <v>0</v>
      </c>
      <c r="K199" s="10">
        <f t="shared" si="64"/>
        <v>0</v>
      </c>
      <c r="L199" s="10">
        <f t="shared" si="64"/>
        <v>0</v>
      </c>
      <c r="M199" s="10">
        <f t="shared" si="64"/>
        <v>0</v>
      </c>
      <c r="N199" s="10">
        <f t="shared" si="64"/>
        <v>0</v>
      </c>
      <c r="O199" s="10">
        <f t="shared" si="64"/>
        <v>0</v>
      </c>
      <c r="P199" s="10">
        <f t="shared" si="64"/>
        <v>0</v>
      </c>
      <c r="Q199" s="407"/>
      <c r="R199" s="408"/>
      <c r="S199" s="26"/>
      <c r="T199" s="12"/>
      <c r="U199" s="12"/>
      <c r="V199" s="12"/>
      <c r="W199" s="12"/>
      <c r="X199" s="12"/>
      <c r="Y199" s="12"/>
    </row>
    <row r="200" spans="1:25" x14ac:dyDescent="0.3">
      <c r="A200" s="365"/>
      <c r="B200" s="362"/>
      <c r="C200" s="362"/>
      <c r="D200" s="362"/>
      <c r="E200" s="362"/>
      <c r="F200" s="51" t="s">
        <v>24</v>
      </c>
      <c r="G200" s="10">
        <f t="shared" si="54"/>
        <v>3167.4</v>
      </c>
      <c r="H200" s="10">
        <f t="shared" si="54"/>
        <v>0</v>
      </c>
      <c r="I200" s="10">
        <f t="shared" si="62"/>
        <v>3167.4</v>
      </c>
      <c r="J200" s="10">
        <f t="shared" si="64"/>
        <v>0</v>
      </c>
      <c r="K200" s="10">
        <f t="shared" si="64"/>
        <v>0</v>
      </c>
      <c r="L200" s="10">
        <f t="shared" si="64"/>
        <v>0</v>
      </c>
      <c r="M200" s="10">
        <f t="shared" si="64"/>
        <v>0</v>
      </c>
      <c r="N200" s="10">
        <f t="shared" si="64"/>
        <v>0</v>
      </c>
      <c r="O200" s="10">
        <f t="shared" si="64"/>
        <v>0</v>
      </c>
      <c r="P200" s="10">
        <f t="shared" si="64"/>
        <v>0</v>
      </c>
      <c r="Q200" s="407"/>
      <c r="R200" s="408"/>
      <c r="S200" s="26"/>
      <c r="T200" s="12"/>
      <c r="U200" s="12"/>
      <c r="V200" s="12"/>
      <c r="W200" s="12"/>
      <c r="X200" s="12"/>
      <c r="Y200" s="12"/>
    </row>
    <row r="201" spans="1:25" x14ac:dyDescent="0.3">
      <c r="A201" s="365"/>
      <c r="B201" s="362"/>
      <c r="C201" s="362"/>
      <c r="D201" s="362"/>
      <c r="E201" s="362"/>
      <c r="F201" s="51" t="s">
        <v>25</v>
      </c>
      <c r="G201" s="10">
        <f t="shared" si="54"/>
        <v>3167.4</v>
      </c>
      <c r="H201" s="10">
        <f t="shared" si="54"/>
        <v>0</v>
      </c>
      <c r="I201" s="10">
        <f t="shared" si="62"/>
        <v>3167.4</v>
      </c>
      <c r="J201" s="10">
        <f t="shared" si="64"/>
        <v>0</v>
      </c>
      <c r="K201" s="10">
        <f t="shared" si="64"/>
        <v>0</v>
      </c>
      <c r="L201" s="10">
        <f t="shared" si="64"/>
        <v>0</v>
      </c>
      <c r="M201" s="10">
        <f t="shared" si="64"/>
        <v>0</v>
      </c>
      <c r="N201" s="10">
        <f t="shared" si="64"/>
        <v>0</v>
      </c>
      <c r="O201" s="10">
        <f t="shared" si="64"/>
        <v>0</v>
      </c>
      <c r="P201" s="10">
        <f t="shared" si="64"/>
        <v>0</v>
      </c>
      <c r="Q201" s="407"/>
      <c r="R201" s="408"/>
      <c r="S201" s="26"/>
      <c r="T201" s="12"/>
      <c r="U201" s="12"/>
      <c r="V201" s="12"/>
      <c r="W201" s="12"/>
      <c r="X201" s="12"/>
      <c r="Y201" s="12"/>
    </row>
    <row r="202" spans="1:25" x14ac:dyDescent="0.3">
      <c r="A202" s="365"/>
      <c r="B202" s="362"/>
      <c r="C202" s="362"/>
      <c r="D202" s="362"/>
      <c r="E202" s="362"/>
      <c r="F202" s="51" t="s">
        <v>26</v>
      </c>
      <c r="G202" s="10">
        <f t="shared" si="54"/>
        <v>3167.4</v>
      </c>
      <c r="H202" s="10">
        <f t="shared" si="54"/>
        <v>0</v>
      </c>
      <c r="I202" s="10">
        <f t="shared" si="62"/>
        <v>3167.4</v>
      </c>
      <c r="J202" s="10">
        <f t="shared" si="64"/>
        <v>0</v>
      </c>
      <c r="K202" s="10">
        <f t="shared" si="64"/>
        <v>0</v>
      </c>
      <c r="L202" s="10">
        <f t="shared" si="64"/>
        <v>0</v>
      </c>
      <c r="M202" s="10">
        <f t="shared" si="64"/>
        <v>0</v>
      </c>
      <c r="N202" s="10">
        <f t="shared" si="64"/>
        <v>0</v>
      </c>
      <c r="O202" s="10">
        <f t="shared" si="64"/>
        <v>0</v>
      </c>
      <c r="P202" s="10">
        <f t="shared" si="64"/>
        <v>0</v>
      </c>
      <c r="Q202" s="407"/>
      <c r="R202" s="408"/>
      <c r="S202" s="26"/>
      <c r="T202" s="12"/>
      <c r="U202" s="12"/>
      <c r="V202" s="12"/>
      <c r="W202" s="12"/>
      <c r="X202" s="12"/>
      <c r="Y202" s="12"/>
    </row>
    <row r="203" spans="1:25" x14ac:dyDescent="0.3">
      <c r="A203" s="365"/>
      <c r="B203" s="362"/>
      <c r="C203" s="362"/>
      <c r="D203" s="362"/>
      <c r="E203" s="362"/>
      <c r="F203" s="51" t="s">
        <v>41</v>
      </c>
      <c r="G203" s="10">
        <f t="shared" si="54"/>
        <v>3167.4</v>
      </c>
      <c r="H203" s="10">
        <f t="shared" si="54"/>
        <v>0</v>
      </c>
      <c r="I203" s="10">
        <f t="shared" si="62"/>
        <v>3167.4</v>
      </c>
      <c r="J203" s="10">
        <f t="shared" si="64"/>
        <v>0</v>
      </c>
      <c r="K203" s="10">
        <f t="shared" si="64"/>
        <v>0</v>
      </c>
      <c r="L203" s="10">
        <f t="shared" si="64"/>
        <v>0</v>
      </c>
      <c r="M203" s="10">
        <f t="shared" si="64"/>
        <v>0</v>
      </c>
      <c r="N203" s="10">
        <f t="shared" si="64"/>
        <v>0</v>
      </c>
      <c r="O203" s="10">
        <f t="shared" si="64"/>
        <v>0</v>
      </c>
      <c r="P203" s="10">
        <f t="shared" si="64"/>
        <v>0</v>
      </c>
      <c r="Q203" s="407"/>
      <c r="R203" s="408"/>
      <c r="S203" s="26"/>
      <c r="T203" s="12"/>
      <c r="U203" s="12"/>
      <c r="V203" s="12"/>
      <c r="W203" s="12"/>
      <c r="X203" s="12"/>
      <c r="Y203" s="12"/>
    </row>
    <row r="204" spans="1:25" x14ac:dyDescent="0.3">
      <c r="A204" s="365"/>
      <c r="B204" s="362"/>
      <c r="C204" s="362"/>
      <c r="D204" s="362"/>
      <c r="E204" s="362"/>
      <c r="F204" s="51" t="s">
        <v>28</v>
      </c>
      <c r="G204" s="10">
        <f t="shared" si="54"/>
        <v>3167.4</v>
      </c>
      <c r="H204" s="10">
        <f t="shared" si="54"/>
        <v>0</v>
      </c>
      <c r="I204" s="10">
        <f t="shared" si="62"/>
        <v>3167.4</v>
      </c>
      <c r="J204" s="10">
        <f t="shared" si="64"/>
        <v>0</v>
      </c>
      <c r="K204" s="10">
        <f t="shared" si="64"/>
        <v>0</v>
      </c>
      <c r="L204" s="10">
        <f t="shared" si="64"/>
        <v>0</v>
      </c>
      <c r="M204" s="10">
        <f t="shared" si="64"/>
        <v>0</v>
      </c>
      <c r="N204" s="10">
        <f t="shared" si="64"/>
        <v>0</v>
      </c>
      <c r="O204" s="10">
        <f t="shared" si="64"/>
        <v>0</v>
      </c>
      <c r="P204" s="10">
        <f t="shared" si="64"/>
        <v>0</v>
      </c>
      <c r="Q204" s="407"/>
      <c r="R204" s="408"/>
      <c r="S204" s="26"/>
      <c r="T204" s="12"/>
      <c r="U204" s="12"/>
      <c r="V204" s="12"/>
      <c r="W204" s="12"/>
      <c r="X204" s="12"/>
      <c r="Y204" s="12"/>
    </row>
    <row r="205" spans="1:25" x14ac:dyDescent="0.3">
      <c r="A205" s="360"/>
      <c r="B205" s="360" t="s">
        <v>302</v>
      </c>
      <c r="C205" s="361"/>
      <c r="D205" s="361"/>
      <c r="E205" s="361"/>
      <c r="F205" s="18" t="s">
        <v>112</v>
      </c>
      <c r="G205" s="10">
        <f t="shared" ref="G205:H212" si="65">I205+K205+M205+O205</f>
        <v>1431320.5</v>
      </c>
      <c r="H205" s="10">
        <f t="shared" si="65"/>
        <v>0</v>
      </c>
      <c r="I205" s="10">
        <f t="shared" ref="I205:P205" si="66">SUM(I206:I212)</f>
        <v>725236.3</v>
      </c>
      <c r="J205" s="10">
        <f>SUM(J206:J212)</f>
        <v>0</v>
      </c>
      <c r="K205" s="10">
        <f t="shared" si="66"/>
        <v>0</v>
      </c>
      <c r="L205" s="10">
        <f t="shared" si="66"/>
        <v>0</v>
      </c>
      <c r="M205" s="10">
        <f t="shared" si="66"/>
        <v>505024.6</v>
      </c>
      <c r="N205" s="10">
        <f t="shared" si="66"/>
        <v>0</v>
      </c>
      <c r="O205" s="10">
        <f t="shared" si="66"/>
        <v>201059.59999999998</v>
      </c>
      <c r="P205" s="10">
        <f t="shared" si="66"/>
        <v>0</v>
      </c>
      <c r="Q205" s="360"/>
      <c r="R205" s="360"/>
      <c r="S205" s="26"/>
      <c r="T205" s="12"/>
      <c r="U205" s="12"/>
      <c r="V205" s="12"/>
      <c r="W205" s="12"/>
      <c r="X205" s="12"/>
      <c r="Y205" s="12"/>
    </row>
    <row r="206" spans="1:25" x14ac:dyDescent="0.3">
      <c r="A206" s="360"/>
      <c r="B206" s="360"/>
      <c r="C206" s="362"/>
      <c r="D206" s="362"/>
      <c r="E206" s="362"/>
      <c r="F206" s="51" t="s">
        <v>22</v>
      </c>
      <c r="G206" s="10">
        <f t="shared" si="65"/>
        <v>194035.5</v>
      </c>
      <c r="H206" s="10">
        <f t="shared" si="65"/>
        <v>0</v>
      </c>
      <c r="I206" s="10">
        <f t="shared" ref="I206:P207" si="67">I12</f>
        <v>108803.7</v>
      </c>
      <c r="J206" s="10">
        <f t="shared" si="67"/>
        <v>0</v>
      </c>
      <c r="K206" s="10">
        <f t="shared" si="67"/>
        <v>0</v>
      </c>
      <c r="L206" s="10">
        <f t="shared" si="67"/>
        <v>0</v>
      </c>
      <c r="M206" s="10">
        <f t="shared" si="67"/>
        <v>56509</v>
      </c>
      <c r="N206" s="10">
        <f t="shared" si="67"/>
        <v>0</v>
      </c>
      <c r="O206" s="10">
        <f t="shared" si="67"/>
        <v>28722.799999999999</v>
      </c>
      <c r="P206" s="10">
        <f t="shared" si="67"/>
        <v>0</v>
      </c>
      <c r="Q206" s="360"/>
      <c r="R206" s="360"/>
      <c r="S206" s="26"/>
      <c r="T206" s="12"/>
      <c r="U206" s="12"/>
      <c r="V206" s="12"/>
      <c r="W206" s="12"/>
      <c r="X206" s="12"/>
      <c r="Y206" s="12"/>
    </row>
    <row r="207" spans="1:25" x14ac:dyDescent="0.3">
      <c r="A207" s="360"/>
      <c r="B207" s="360"/>
      <c r="C207" s="362"/>
      <c r="D207" s="362"/>
      <c r="E207" s="362"/>
      <c r="F207" s="51" t="s">
        <v>23</v>
      </c>
      <c r="G207" s="10">
        <f t="shared" si="65"/>
        <v>207650.5</v>
      </c>
      <c r="H207" s="10">
        <f>J207+L207+N207+P207</f>
        <v>0</v>
      </c>
      <c r="I207" s="10">
        <f t="shared" si="67"/>
        <v>104175.1</v>
      </c>
      <c r="J207" s="10">
        <f t="shared" si="67"/>
        <v>0</v>
      </c>
      <c r="K207" s="10">
        <f t="shared" si="67"/>
        <v>0</v>
      </c>
      <c r="L207" s="10">
        <f t="shared" si="67"/>
        <v>0</v>
      </c>
      <c r="M207" s="10">
        <f t="shared" si="67"/>
        <v>74752.600000000006</v>
      </c>
      <c r="N207" s="10">
        <f t="shared" si="67"/>
        <v>0</v>
      </c>
      <c r="O207" s="10">
        <f t="shared" si="67"/>
        <v>28722.799999999999</v>
      </c>
      <c r="P207" s="10">
        <f t="shared" si="67"/>
        <v>0</v>
      </c>
      <c r="Q207" s="360"/>
      <c r="R207" s="360"/>
      <c r="S207" s="26"/>
      <c r="T207" s="12"/>
      <c r="U207" s="12"/>
      <c r="V207" s="12"/>
      <c r="W207" s="12"/>
      <c r="X207" s="12"/>
      <c r="Y207" s="12"/>
    </row>
    <row r="208" spans="1:25" ht="12.75" customHeight="1" x14ac:dyDescent="0.3">
      <c r="A208" s="360"/>
      <c r="B208" s="360"/>
      <c r="C208" s="362"/>
      <c r="D208" s="362"/>
      <c r="E208" s="362"/>
      <c r="F208" s="51" t="s">
        <v>24</v>
      </c>
      <c r="G208" s="10">
        <f t="shared" si="65"/>
        <v>205926.9</v>
      </c>
      <c r="H208" s="10">
        <f t="shared" si="65"/>
        <v>0</v>
      </c>
      <c r="I208" s="10">
        <f t="shared" ref="I208:P212" si="68">I175+I200</f>
        <v>102451.5</v>
      </c>
      <c r="J208" s="10">
        <f t="shared" si="68"/>
        <v>0</v>
      </c>
      <c r="K208" s="10">
        <f t="shared" si="68"/>
        <v>0</v>
      </c>
      <c r="L208" s="10">
        <f t="shared" si="68"/>
        <v>0</v>
      </c>
      <c r="M208" s="10">
        <f t="shared" si="68"/>
        <v>74752.600000000006</v>
      </c>
      <c r="N208" s="10">
        <f t="shared" si="68"/>
        <v>0</v>
      </c>
      <c r="O208" s="10">
        <f t="shared" si="68"/>
        <v>28722.799999999999</v>
      </c>
      <c r="P208" s="10">
        <f t="shared" si="68"/>
        <v>0</v>
      </c>
      <c r="Q208" s="360"/>
      <c r="R208" s="360"/>
      <c r="S208" s="26"/>
      <c r="T208" s="12"/>
      <c r="U208" s="12"/>
      <c r="V208" s="12"/>
      <c r="W208" s="12"/>
      <c r="X208" s="12"/>
      <c r="Y208" s="12"/>
    </row>
    <row r="209" spans="1:25" x14ac:dyDescent="0.3">
      <c r="A209" s="360"/>
      <c r="B209" s="360"/>
      <c r="C209" s="362"/>
      <c r="D209" s="362"/>
      <c r="E209" s="362"/>
      <c r="F209" s="51" t="s">
        <v>25</v>
      </c>
      <c r="G209" s="10">
        <f>I209+K209+M209+O209</f>
        <v>205926.9</v>
      </c>
      <c r="H209" s="10">
        <f t="shared" si="65"/>
        <v>0</v>
      </c>
      <c r="I209" s="10">
        <f t="shared" si="68"/>
        <v>102451.5</v>
      </c>
      <c r="J209" s="10">
        <f t="shared" si="68"/>
        <v>0</v>
      </c>
      <c r="K209" s="10">
        <f t="shared" si="68"/>
        <v>0</v>
      </c>
      <c r="L209" s="10">
        <f t="shared" si="68"/>
        <v>0</v>
      </c>
      <c r="M209" s="10">
        <f t="shared" si="68"/>
        <v>74752.600000000006</v>
      </c>
      <c r="N209" s="10">
        <f t="shared" si="68"/>
        <v>0</v>
      </c>
      <c r="O209" s="10">
        <f t="shared" si="68"/>
        <v>28722.799999999999</v>
      </c>
      <c r="P209" s="10">
        <f t="shared" si="68"/>
        <v>0</v>
      </c>
      <c r="Q209" s="360"/>
      <c r="R209" s="360"/>
      <c r="S209" s="26"/>
      <c r="T209" s="12"/>
      <c r="U209" s="12"/>
      <c r="V209" s="12"/>
      <c r="W209" s="12"/>
      <c r="X209" s="12"/>
      <c r="Y209" s="12"/>
    </row>
    <row r="210" spans="1:25" x14ac:dyDescent="0.3">
      <c r="A210" s="360"/>
      <c r="B210" s="360"/>
      <c r="C210" s="362"/>
      <c r="D210" s="362"/>
      <c r="E210" s="362"/>
      <c r="F210" s="51" t="s">
        <v>26</v>
      </c>
      <c r="G210" s="10">
        <f t="shared" si="65"/>
        <v>205926.9</v>
      </c>
      <c r="H210" s="10">
        <f t="shared" si="65"/>
        <v>0</v>
      </c>
      <c r="I210" s="10">
        <f t="shared" si="68"/>
        <v>102451.5</v>
      </c>
      <c r="J210" s="10">
        <f t="shared" si="68"/>
        <v>0</v>
      </c>
      <c r="K210" s="10">
        <f t="shared" si="68"/>
        <v>0</v>
      </c>
      <c r="L210" s="10">
        <f t="shared" si="68"/>
        <v>0</v>
      </c>
      <c r="M210" s="10">
        <f t="shared" si="68"/>
        <v>74752.600000000006</v>
      </c>
      <c r="N210" s="10">
        <f t="shared" si="68"/>
        <v>0</v>
      </c>
      <c r="O210" s="10">
        <f t="shared" si="68"/>
        <v>28722.799999999999</v>
      </c>
      <c r="P210" s="10">
        <f t="shared" si="68"/>
        <v>0</v>
      </c>
      <c r="Q210" s="360"/>
      <c r="R210" s="360"/>
      <c r="S210" s="26"/>
      <c r="T210" s="12"/>
      <c r="U210" s="12"/>
      <c r="V210" s="12"/>
      <c r="W210" s="12"/>
      <c r="X210" s="12"/>
      <c r="Y210" s="12"/>
    </row>
    <row r="211" spans="1:25" x14ac:dyDescent="0.3">
      <c r="A211" s="360"/>
      <c r="B211" s="360"/>
      <c r="C211" s="362"/>
      <c r="D211" s="362"/>
      <c r="E211" s="362"/>
      <c r="F211" s="51" t="s">
        <v>41</v>
      </c>
      <c r="G211" s="10">
        <f t="shared" si="65"/>
        <v>205926.9</v>
      </c>
      <c r="H211" s="10">
        <f>J211+L211+N211+P211</f>
        <v>0</v>
      </c>
      <c r="I211" s="10">
        <f t="shared" si="68"/>
        <v>102451.5</v>
      </c>
      <c r="J211" s="10">
        <f t="shared" si="68"/>
        <v>0</v>
      </c>
      <c r="K211" s="10">
        <f t="shared" si="68"/>
        <v>0</v>
      </c>
      <c r="L211" s="10">
        <f t="shared" si="68"/>
        <v>0</v>
      </c>
      <c r="M211" s="10">
        <f t="shared" si="68"/>
        <v>74752.600000000006</v>
      </c>
      <c r="N211" s="10">
        <f t="shared" si="68"/>
        <v>0</v>
      </c>
      <c r="O211" s="10">
        <f t="shared" si="68"/>
        <v>28722.799999999999</v>
      </c>
      <c r="P211" s="10">
        <f t="shared" si="68"/>
        <v>0</v>
      </c>
      <c r="Q211" s="360"/>
      <c r="R211" s="360"/>
      <c r="S211" s="26"/>
      <c r="T211" s="12"/>
      <c r="U211" s="12"/>
      <c r="V211" s="12"/>
      <c r="W211" s="12"/>
      <c r="X211" s="12"/>
      <c r="Y211" s="12"/>
    </row>
    <row r="212" spans="1:25" x14ac:dyDescent="0.3">
      <c r="A212" s="360"/>
      <c r="B212" s="360"/>
      <c r="C212" s="362"/>
      <c r="D212" s="362"/>
      <c r="E212" s="362"/>
      <c r="F212" s="51" t="s">
        <v>28</v>
      </c>
      <c r="G212" s="10">
        <f t="shared" si="65"/>
        <v>205926.9</v>
      </c>
      <c r="H212" s="10">
        <f t="shared" si="65"/>
        <v>0</v>
      </c>
      <c r="I212" s="10">
        <f t="shared" si="68"/>
        <v>102451.5</v>
      </c>
      <c r="J212" s="10">
        <f t="shared" si="68"/>
        <v>0</v>
      </c>
      <c r="K212" s="10">
        <f t="shared" si="68"/>
        <v>0</v>
      </c>
      <c r="L212" s="10">
        <f t="shared" si="68"/>
        <v>0</v>
      </c>
      <c r="M212" s="10">
        <f t="shared" si="68"/>
        <v>74752.600000000006</v>
      </c>
      <c r="N212" s="10">
        <f t="shared" si="68"/>
        <v>0</v>
      </c>
      <c r="O212" s="10">
        <f t="shared" si="68"/>
        <v>28722.799999999999</v>
      </c>
      <c r="P212" s="10">
        <f t="shared" si="68"/>
        <v>0</v>
      </c>
      <c r="Q212" s="360"/>
      <c r="R212" s="360"/>
      <c r="S212" s="26"/>
      <c r="T212" s="12"/>
      <c r="U212" s="12"/>
      <c r="V212" s="12"/>
      <c r="W212" s="12"/>
      <c r="X212" s="12"/>
      <c r="Y212" s="12"/>
    </row>
    <row r="213" spans="1:25" x14ac:dyDescent="0.3">
      <c r="G213" s="12"/>
      <c r="H213" s="12"/>
      <c r="I213" s="12"/>
      <c r="J213" s="12"/>
      <c r="K213" s="12"/>
      <c r="L213" s="12"/>
      <c r="M213" s="12"/>
      <c r="N213" s="12"/>
      <c r="O213" s="12"/>
      <c r="P213" s="12"/>
      <c r="S213" s="26"/>
    </row>
    <row r="214" spans="1:25" x14ac:dyDescent="0.3">
      <c r="G214" s="12"/>
      <c r="H214" s="12"/>
      <c r="I214" s="12"/>
      <c r="J214" s="12"/>
      <c r="K214" s="12"/>
      <c r="L214" s="12"/>
      <c r="M214" s="12"/>
      <c r="N214" s="12"/>
      <c r="O214" s="12"/>
      <c r="P214" s="12"/>
      <c r="S214" s="26"/>
    </row>
    <row r="215" spans="1:25" x14ac:dyDescent="0.3">
      <c r="G215" s="12"/>
      <c r="H215" s="12"/>
      <c r="I215" s="12"/>
      <c r="J215" s="12"/>
      <c r="K215" s="12"/>
      <c r="L215" s="12"/>
      <c r="M215" s="12"/>
      <c r="N215" s="12"/>
      <c r="O215" s="12"/>
      <c r="P215" s="12"/>
      <c r="S215" s="26"/>
    </row>
    <row r="216" spans="1:25" x14ac:dyDescent="0.3">
      <c r="G216" s="12"/>
      <c r="H216" s="12"/>
      <c r="I216" s="12"/>
      <c r="J216" s="12"/>
      <c r="K216" s="12"/>
      <c r="L216" s="12"/>
      <c r="M216" s="12"/>
      <c r="N216" s="12"/>
      <c r="O216" s="12"/>
      <c r="P216" s="12"/>
      <c r="S216" s="26"/>
    </row>
    <row r="217" spans="1:25" x14ac:dyDescent="0.3">
      <c r="G217" s="12"/>
      <c r="H217" s="12"/>
      <c r="I217" s="12"/>
      <c r="J217" s="12"/>
      <c r="K217" s="12"/>
      <c r="L217" s="12"/>
      <c r="M217" s="12"/>
      <c r="N217" s="12"/>
      <c r="O217" s="12"/>
      <c r="P217" s="12"/>
      <c r="S217" s="26"/>
    </row>
    <row r="218" spans="1:25" x14ac:dyDescent="0.3">
      <c r="G218" s="12"/>
      <c r="H218" s="12"/>
      <c r="I218" s="12"/>
      <c r="J218" s="12"/>
      <c r="K218" s="12"/>
      <c r="L218" s="12"/>
      <c r="M218" s="12"/>
      <c r="N218" s="12"/>
      <c r="O218" s="12"/>
      <c r="P218" s="12"/>
      <c r="S218" s="26"/>
    </row>
    <row r="219" spans="1:25" x14ac:dyDescent="0.3">
      <c r="G219" s="12"/>
      <c r="H219" s="12"/>
      <c r="I219" s="12"/>
      <c r="J219" s="12"/>
      <c r="K219" s="12"/>
      <c r="L219" s="12"/>
      <c r="M219" s="12"/>
      <c r="N219" s="12"/>
      <c r="O219" s="12"/>
      <c r="P219" s="12"/>
      <c r="S219" s="26"/>
    </row>
    <row r="220" spans="1:25" x14ac:dyDescent="0.3">
      <c r="G220" s="12"/>
      <c r="H220" s="12"/>
      <c r="I220" s="12"/>
      <c r="J220" s="12"/>
      <c r="K220" s="12"/>
      <c r="L220" s="12"/>
      <c r="M220" s="12"/>
      <c r="N220" s="12"/>
      <c r="O220" s="12"/>
      <c r="P220" s="12"/>
      <c r="S220" s="26"/>
    </row>
    <row r="221" spans="1:25" x14ac:dyDescent="0.3">
      <c r="G221" s="12"/>
      <c r="H221" s="12"/>
      <c r="I221" s="12"/>
      <c r="J221" s="12"/>
      <c r="K221" s="12"/>
      <c r="L221" s="12"/>
      <c r="M221" s="12"/>
      <c r="N221" s="12"/>
      <c r="O221" s="12"/>
      <c r="P221" s="12"/>
      <c r="S221" s="26"/>
    </row>
    <row r="222" spans="1:25" x14ac:dyDescent="0.3">
      <c r="G222" s="12"/>
      <c r="H222" s="12"/>
      <c r="I222" s="12"/>
      <c r="J222" s="12"/>
      <c r="K222" s="12"/>
      <c r="L222" s="12"/>
      <c r="M222" s="12"/>
      <c r="N222" s="12"/>
      <c r="O222" s="12"/>
      <c r="P222" s="12"/>
    </row>
    <row r="223" spans="1:25" x14ac:dyDescent="0.3">
      <c r="G223" s="12"/>
      <c r="H223" s="12"/>
      <c r="I223" s="12"/>
      <c r="J223" s="12"/>
      <c r="K223" s="12"/>
      <c r="L223" s="12"/>
      <c r="M223" s="12"/>
      <c r="N223" s="12"/>
      <c r="O223" s="12"/>
      <c r="P223" s="12"/>
    </row>
    <row r="224" spans="1:25" x14ac:dyDescent="0.3">
      <c r="G224" s="12"/>
      <c r="H224" s="12"/>
      <c r="I224" s="12"/>
      <c r="J224" s="12"/>
      <c r="K224" s="12"/>
      <c r="L224" s="12"/>
      <c r="M224" s="12"/>
      <c r="N224" s="12"/>
      <c r="O224" s="12"/>
      <c r="P224" s="12"/>
    </row>
    <row r="227" spans="8:8" x14ac:dyDescent="0.3">
      <c r="H227" s="12"/>
    </row>
  </sheetData>
  <mergeCells count="158">
    <mergeCell ref="Q156:R163"/>
    <mergeCell ref="Q164:R171"/>
    <mergeCell ref="A172:A179"/>
    <mergeCell ref="B172:B179"/>
    <mergeCell ref="C172:C179"/>
    <mergeCell ref="D172:D179"/>
    <mergeCell ref="E172:E179"/>
    <mergeCell ref="Q172:R179"/>
    <mergeCell ref="A181:A188"/>
    <mergeCell ref="B181:B188"/>
    <mergeCell ref="C181:C188"/>
    <mergeCell ref="D181:D188"/>
    <mergeCell ref="E181:E188"/>
    <mergeCell ref="Q181:R188"/>
    <mergeCell ref="B180:R180"/>
    <mergeCell ref="A148:A171"/>
    <mergeCell ref="D156:D163"/>
    <mergeCell ref="E156:E163"/>
    <mergeCell ref="B164:B171"/>
    <mergeCell ref="C164:C171"/>
    <mergeCell ref="D164:D171"/>
    <mergeCell ref="E164:E171"/>
    <mergeCell ref="B156:B163"/>
    <mergeCell ref="C156:C163"/>
    <mergeCell ref="B148:B155"/>
    <mergeCell ref="C148:C155"/>
    <mergeCell ref="D148:D155"/>
    <mergeCell ref="E148:E155"/>
    <mergeCell ref="Q148:R155"/>
    <mergeCell ref="A116:A147"/>
    <mergeCell ref="B116:B123"/>
    <mergeCell ref="C116:C123"/>
    <mergeCell ref="D116:D123"/>
    <mergeCell ref="E116:E123"/>
    <mergeCell ref="Q116:R123"/>
    <mergeCell ref="B124:B131"/>
    <mergeCell ref="C124:C131"/>
    <mergeCell ref="D124:D131"/>
    <mergeCell ref="E124:E131"/>
    <mergeCell ref="B140:B147"/>
    <mergeCell ref="C140:C147"/>
    <mergeCell ref="D140:D147"/>
    <mergeCell ref="E140:E147"/>
    <mergeCell ref="Q140:R147"/>
    <mergeCell ref="Q124:R131"/>
    <mergeCell ref="B132:B139"/>
    <mergeCell ref="C132:C139"/>
    <mergeCell ref="D132:D139"/>
    <mergeCell ref="E132:E139"/>
    <mergeCell ref="Q132:R139"/>
    <mergeCell ref="Q100:R107"/>
    <mergeCell ref="B108:B115"/>
    <mergeCell ref="C108:C115"/>
    <mergeCell ref="D108:D115"/>
    <mergeCell ref="E108:E115"/>
    <mergeCell ref="Q108:R115"/>
    <mergeCell ref="A92:A115"/>
    <mergeCell ref="B92:B99"/>
    <mergeCell ref="C92:C99"/>
    <mergeCell ref="D92:D99"/>
    <mergeCell ref="E92:E99"/>
    <mergeCell ref="Q92:R99"/>
    <mergeCell ref="B100:B107"/>
    <mergeCell ref="C100:C107"/>
    <mergeCell ref="D100:D107"/>
    <mergeCell ref="E100:E107"/>
    <mergeCell ref="Q76:R83"/>
    <mergeCell ref="B84:B91"/>
    <mergeCell ref="C84:C91"/>
    <mergeCell ref="D84:D91"/>
    <mergeCell ref="E84:E91"/>
    <mergeCell ref="Q84:R91"/>
    <mergeCell ref="A68:A91"/>
    <mergeCell ref="B68:B75"/>
    <mergeCell ref="C68:C75"/>
    <mergeCell ref="D68:D75"/>
    <mergeCell ref="E68:E75"/>
    <mergeCell ref="Q68:R75"/>
    <mergeCell ref="B76:B83"/>
    <mergeCell ref="C76:C83"/>
    <mergeCell ref="D76:D83"/>
    <mergeCell ref="E76:E83"/>
    <mergeCell ref="Q52:R59"/>
    <mergeCell ref="B60:B67"/>
    <mergeCell ref="C60:C67"/>
    <mergeCell ref="D60:D67"/>
    <mergeCell ref="E60:E67"/>
    <mergeCell ref="Q60:R67"/>
    <mergeCell ref="A44:A67"/>
    <mergeCell ref="B44:B51"/>
    <mergeCell ref="C44:C51"/>
    <mergeCell ref="D44:D51"/>
    <mergeCell ref="E44:E51"/>
    <mergeCell ref="Q44:R51"/>
    <mergeCell ref="B52:B59"/>
    <mergeCell ref="C52:C59"/>
    <mergeCell ref="D52:D59"/>
    <mergeCell ref="E52:E59"/>
    <mergeCell ref="B36:B43"/>
    <mergeCell ref="C36:C43"/>
    <mergeCell ref="D36:D43"/>
    <mergeCell ref="E36:E43"/>
    <mergeCell ref="Q36:R43"/>
    <mergeCell ref="B19:R19"/>
    <mergeCell ref="A20:A43"/>
    <mergeCell ref="B20:B27"/>
    <mergeCell ref="C20:C27"/>
    <mergeCell ref="D20:D27"/>
    <mergeCell ref="E20:E27"/>
    <mergeCell ref="Q20:R27"/>
    <mergeCell ref="B28:B35"/>
    <mergeCell ref="C28:C35"/>
    <mergeCell ref="D28:D35"/>
    <mergeCell ref="G6:H7"/>
    <mergeCell ref="I6:P6"/>
    <mergeCell ref="Q6:R8"/>
    <mergeCell ref="I7:J7"/>
    <mergeCell ref="K7:L7"/>
    <mergeCell ref="M7:N7"/>
    <mergeCell ref="O7:P7"/>
    <mergeCell ref="E28:E35"/>
    <mergeCell ref="Q28:R35"/>
    <mergeCell ref="A205:A212"/>
    <mergeCell ref="B205:B212"/>
    <mergeCell ref="C205:C212"/>
    <mergeCell ref="D205:D212"/>
    <mergeCell ref="E205:E212"/>
    <mergeCell ref="Q205:R212"/>
    <mergeCell ref="N1:R1"/>
    <mergeCell ref="N2:R2"/>
    <mergeCell ref="A3:R3"/>
    <mergeCell ref="A4:R4"/>
    <mergeCell ref="A6:A8"/>
    <mergeCell ref="B6:B8"/>
    <mergeCell ref="C6:C8"/>
    <mergeCell ref="D6:D8"/>
    <mergeCell ref="E6:E8"/>
    <mergeCell ref="Q9:R9"/>
    <mergeCell ref="B10:R10"/>
    <mergeCell ref="A11:A18"/>
    <mergeCell ref="B11:B18"/>
    <mergeCell ref="C11:C18"/>
    <mergeCell ref="D11:D18"/>
    <mergeCell ref="E11:E18"/>
    <mergeCell ref="Q11:R18"/>
    <mergeCell ref="F6:F8"/>
    <mergeCell ref="A189:A196"/>
    <mergeCell ref="B189:B196"/>
    <mergeCell ref="C189:C196"/>
    <mergeCell ref="D189:D196"/>
    <mergeCell ref="E189:E196"/>
    <mergeCell ref="Q189:R196"/>
    <mergeCell ref="A197:A204"/>
    <mergeCell ref="B197:B204"/>
    <mergeCell ref="C197:C204"/>
    <mergeCell ref="D197:D204"/>
    <mergeCell ref="E197:E204"/>
    <mergeCell ref="Q197:R204"/>
  </mergeCells>
  <pageMargins left="0.7" right="0.7" top="0.75" bottom="0.75" header="0.3" footer="0.3"/>
  <pageSetup paperSize="9" scale="36"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pageSetUpPr fitToPage="1"/>
  </sheetPr>
  <dimension ref="A1:AI93"/>
  <sheetViews>
    <sheetView view="pageBreakPreview" topLeftCell="A19" zoomScale="69" zoomScaleNormal="96" zoomScaleSheetLayoutView="69" workbookViewId="0">
      <selection activeCell="A19" sqref="A1:XFD1048576"/>
    </sheetView>
  </sheetViews>
  <sheetFormatPr defaultRowHeight="14.4" x14ac:dyDescent="0.3"/>
  <cols>
    <col min="1" max="1" width="5.88671875" style="193" customWidth="1"/>
    <col min="2" max="2" width="38.6640625" style="2" customWidth="1"/>
    <col min="3" max="3" width="9.109375" style="2"/>
    <col min="4" max="5" width="7.44140625" style="2" customWidth="1"/>
    <col min="6" max="7" width="7.33203125" style="2" customWidth="1"/>
    <col min="8" max="9" width="7.44140625" style="2" customWidth="1"/>
    <col min="10" max="10" width="7.33203125" style="2" customWidth="1"/>
    <col min="11" max="15" width="7.44140625" style="2" customWidth="1"/>
    <col min="16" max="17" width="7.109375" style="2" customWidth="1"/>
    <col min="18" max="19" width="7" style="2" customWidth="1"/>
    <col min="20" max="21" width="6.88671875" style="2" customWidth="1"/>
    <col min="22" max="22" width="7.33203125" style="2" customWidth="1"/>
    <col min="23" max="24" width="7.44140625" style="2" customWidth="1"/>
    <col min="25" max="25" width="7.33203125" style="2" customWidth="1"/>
    <col min="26" max="26" width="7.5546875" style="2" customWidth="1"/>
    <col min="27" max="27" width="5" style="2" customWidth="1"/>
    <col min="28" max="29" width="7.44140625" style="2" customWidth="1"/>
    <col min="30" max="31" width="8.109375" style="2" customWidth="1"/>
    <col min="32" max="32" width="6" style="2" customWidth="1"/>
    <col min="33" max="256" width="9.109375" style="2"/>
    <col min="257" max="257" width="5.88671875" style="2" customWidth="1"/>
    <col min="258" max="258" width="29.88671875" style="2" customWidth="1"/>
    <col min="259" max="259" width="9.109375" style="2"/>
    <col min="260" max="260" width="5.6640625" style="2" customWidth="1"/>
    <col min="261" max="261" width="5" style="2" customWidth="1"/>
    <col min="262" max="262" width="4.6640625" style="2" customWidth="1"/>
    <col min="263" max="263" width="4.33203125" style="2" customWidth="1"/>
    <col min="264" max="264" width="4.44140625" style="2" customWidth="1"/>
    <col min="265" max="265" width="4.109375" style="2" customWidth="1"/>
    <col min="266" max="266" width="4.6640625" style="2" customWidth="1"/>
    <col min="267" max="267" width="4.5546875" style="2" customWidth="1"/>
    <col min="268" max="268" width="4.33203125" style="2" customWidth="1"/>
    <col min="269" max="269" width="4.109375" style="2" customWidth="1"/>
    <col min="270" max="271" width="7.44140625" style="2" customWidth="1"/>
    <col min="272" max="273" width="7.109375" style="2" customWidth="1"/>
    <col min="274" max="275" width="7" style="2" customWidth="1"/>
    <col min="276" max="277" width="6.88671875" style="2" customWidth="1"/>
    <col min="278" max="278" width="5" style="2" customWidth="1"/>
    <col min="279" max="279" width="4.44140625" style="2" customWidth="1"/>
    <col min="280" max="280" width="4.6640625" style="2" customWidth="1"/>
    <col min="281" max="281" width="4.44140625" style="2" customWidth="1"/>
    <col min="282" max="282" width="5.109375" style="2" customWidth="1"/>
    <col min="283" max="283" width="5" style="2" customWidth="1"/>
    <col min="284" max="285" width="7.44140625" style="2" customWidth="1"/>
    <col min="286" max="287" width="8.109375" style="2" customWidth="1"/>
    <col min="288" max="288" width="6" style="2" customWidth="1"/>
    <col min="289" max="512" width="9.109375" style="2"/>
    <col min="513" max="513" width="5.88671875" style="2" customWidth="1"/>
    <col min="514" max="514" width="29.88671875" style="2" customWidth="1"/>
    <col min="515" max="515" width="9.109375" style="2"/>
    <col min="516" max="516" width="5.6640625" style="2" customWidth="1"/>
    <col min="517" max="517" width="5" style="2" customWidth="1"/>
    <col min="518" max="518" width="4.6640625" style="2" customWidth="1"/>
    <col min="519" max="519" width="4.33203125" style="2" customWidth="1"/>
    <col min="520" max="520" width="4.44140625" style="2" customWidth="1"/>
    <col min="521" max="521" width="4.109375" style="2" customWidth="1"/>
    <col min="522" max="522" width="4.6640625" style="2" customWidth="1"/>
    <col min="523" max="523" width="4.5546875" style="2" customWidth="1"/>
    <col min="524" max="524" width="4.33203125" style="2" customWidth="1"/>
    <col min="525" max="525" width="4.109375" style="2" customWidth="1"/>
    <col min="526" max="527" width="7.44140625" style="2" customWidth="1"/>
    <col min="528" max="529" width="7.109375" style="2" customWidth="1"/>
    <col min="530" max="531" width="7" style="2" customWidth="1"/>
    <col min="532" max="533" width="6.88671875" style="2" customWidth="1"/>
    <col min="534" max="534" width="5" style="2" customWidth="1"/>
    <col min="535" max="535" width="4.44140625" style="2" customWidth="1"/>
    <col min="536" max="536" width="4.6640625" style="2" customWidth="1"/>
    <col min="537" max="537" width="4.44140625" style="2" customWidth="1"/>
    <col min="538" max="538" width="5.109375" style="2" customWidth="1"/>
    <col min="539" max="539" width="5" style="2" customWidth="1"/>
    <col min="540" max="541" width="7.44140625" style="2" customWidth="1"/>
    <col min="542" max="543" width="8.109375" style="2" customWidth="1"/>
    <col min="544" max="544" width="6" style="2" customWidth="1"/>
    <col min="545" max="768" width="9.109375" style="2"/>
    <col min="769" max="769" width="5.88671875" style="2" customWidth="1"/>
    <col min="770" max="770" width="29.88671875" style="2" customWidth="1"/>
    <col min="771" max="771" width="9.109375" style="2"/>
    <col min="772" max="772" width="5.6640625" style="2" customWidth="1"/>
    <col min="773" max="773" width="5" style="2" customWidth="1"/>
    <col min="774" max="774" width="4.6640625" style="2" customWidth="1"/>
    <col min="775" max="775" width="4.33203125" style="2" customWidth="1"/>
    <col min="776" max="776" width="4.44140625" style="2" customWidth="1"/>
    <col min="777" max="777" width="4.109375" style="2" customWidth="1"/>
    <col min="778" max="778" width="4.6640625" style="2" customWidth="1"/>
    <col min="779" max="779" width="4.5546875" style="2" customWidth="1"/>
    <col min="780" max="780" width="4.33203125" style="2" customWidth="1"/>
    <col min="781" max="781" width="4.109375" style="2" customWidth="1"/>
    <col min="782" max="783" width="7.44140625" style="2" customWidth="1"/>
    <col min="784" max="785" width="7.109375" style="2" customWidth="1"/>
    <col min="786" max="787" width="7" style="2" customWidth="1"/>
    <col min="788" max="789" width="6.88671875" style="2" customWidth="1"/>
    <col min="790" max="790" width="5" style="2" customWidth="1"/>
    <col min="791" max="791" width="4.44140625" style="2" customWidth="1"/>
    <col min="792" max="792" width="4.6640625" style="2" customWidth="1"/>
    <col min="793" max="793" width="4.44140625" style="2" customWidth="1"/>
    <col min="794" max="794" width="5.109375" style="2" customWidth="1"/>
    <col min="795" max="795" width="5" style="2" customWidth="1"/>
    <col min="796" max="797" width="7.44140625" style="2" customWidth="1"/>
    <col min="798" max="799" width="8.109375" style="2" customWidth="1"/>
    <col min="800" max="800" width="6" style="2" customWidth="1"/>
    <col min="801" max="1024" width="9.109375" style="2"/>
    <col min="1025" max="1025" width="5.88671875" style="2" customWidth="1"/>
    <col min="1026" max="1026" width="29.88671875" style="2" customWidth="1"/>
    <col min="1027" max="1027" width="9.109375" style="2"/>
    <col min="1028" max="1028" width="5.6640625" style="2" customWidth="1"/>
    <col min="1029" max="1029" width="5" style="2" customWidth="1"/>
    <col min="1030" max="1030" width="4.6640625" style="2" customWidth="1"/>
    <col min="1031" max="1031" width="4.33203125" style="2" customWidth="1"/>
    <col min="1032" max="1032" width="4.44140625" style="2" customWidth="1"/>
    <col min="1033" max="1033" width="4.109375" style="2" customWidth="1"/>
    <col min="1034" max="1034" width="4.6640625" style="2" customWidth="1"/>
    <col min="1035" max="1035" width="4.5546875" style="2" customWidth="1"/>
    <col min="1036" max="1036" width="4.33203125" style="2" customWidth="1"/>
    <col min="1037" max="1037" width="4.109375" style="2" customWidth="1"/>
    <col min="1038" max="1039" width="7.44140625" style="2" customWidth="1"/>
    <col min="1040" max="1041" width="7.109375" style="2" customWidth="1"/>
    <col min="1042" max="1043" width="7" style="2" customWidth="1"/>
    <col min="1044" max="1045" width="6.88671875" style="2" customWidth="1"/>
    <col min="1046" max="1046" width="5" style="2" customWidth="1"/>
    <col min="1047" max="1047" width="4.44140625" style="2" customWidth="1"/>
    <col min="1048" max="1048" width="4.6640625" style="2" customWidth="1"/>
    <col min="1049" max="1049" width="4.44140625" style="2" customWidth="1"/>
    <col min="1050" max="1050" width="5.109375" style="2" customWidth="1"/>
    <col min="1051" max="1051" width="5" style="2" customWidth="1"/>
    <col min="1052" max="1053" width="7.44140625" style="2" customWidth="1"/>
    <col min="1054" max="1055" width="8.109375" style="2" customWidth="1"/>
    <col min="1056" max="1056" width="6" style="2" customWidth="1"/>
    <col min="1057" max="1280" width="9.109375" style="2"/>
    <col min="1281" max="1281" width="5.88671875" style="2" customWidth="1"/>
    <col min="1282" max="1282" width="29.88671875" style="2" customWidth="1"/>
    <col min="1283" max="1283" width="9.109375" style="2"/>
    <col min="1284" max="1284" width="5.6640625" style="2" customWidth="1"/>
    <col min="1285" max="1285" width="5" style="2" customWidth="1"/>
    <col min="1286" max="1286" width="4.6640625" style="2" customWidth="1"/>
    <col min="1287" max="1287" width="4.33203125" style="2" customWidth="1"/>
    <col min="1288" max="1288" width="4.44140625" style="2" customWidth="1"/>
    <col min="1289" max="1289" width="4.109375" style="2" customWidth="1"/>
    <col min="1290" max="1290" width="4.6640625" style="2" customWidth="1"/>
    <col min="1291" max="1291" width="4.5546875" style="2" customWidth="1"/>
    <col min="1292" max="1292" width="4.33203125" style="2" customWidth="1"/>
    <col min="1293" max="1293" width="4.109375" style="2" customWidth="1"/>
    <col min="1294" max="1295" width="7.44140625" style="2" customWidth="1"/>
    <col min="1296" max="1297" width="7.109375" style="2" customWidth="1"/>
    <col min="1298" max="1299" width="7" style="2" customWidth="1"/>
    <col min="1300" max="1301" width="6.88671875" style="2" customWidth="1"/>
    <col min="1302" max="1302" width="5" style="2" customWidth="1"/>
    <col min="1303" max="1303" width="4.44140625" style="2" customWidth="1"/>
    <col min="1304" max="1304" width="4.6640625" style="2" customWidth="1"/>
    <col min="1305" max="1305" width="4.44140625" style="2" customWidth="1"/>
    <col min="1306" max="1306" width="5.109375" style="2" customWidth="1"/>
    <col min="1307" max="1307" width="5" style="2" customWidth="1"/>
    <col min="1308" max="1309" width="7.44140625" style="2" customWidth="1"/>
    <col min="1310" max="1311" width="8.109375" style="2" customWidth="1"/>
    <col min="1312" max="1312" width="6" style="2" customWidth="1"/>
    <col min="1313" max="1536" width="9.109375" style="2"/>
    <col min="1537" max="1537" width="5.88671875" style="2" customWidth="1"/>
    <col min="1538" max="1538" width="29.88671875" style="2" customWidth="1"/>
    <col min="1539" max="1539" width="9.109375" style="2"/>
    <col min="1540" max="1540" width="5.6640625" style="2" customWidth="1"/>
    <col min="1541" max="1541" width="5" style="2" customWidth="1"/>
    <col min="1542" max="1542" width="4.6640625" style="2" customWidth="1"/>
    <col min="1543" max="1543" width="4.33203125" style="2" customWidth="1"/>
    <col min="1544" max="1544" width="4.44140625" style="2" customWidth="1"/>
    <col min="1545" max="1545" width="4.109375" style="2" customWidth="1"/>
    <col min="1546" max="1546" width="4.6640625" style="2" customWidth="1"/>
    <col min="1547" max="1547" width="4.5546875" style="2" customWidth="1"/>
    <col min="1548" max="1548" width="4.33203125" style="2" customWidth="1"/>
    <col min="1549" max="1549" width="4.109375" style="2" customWidth="1"/>
    <col min="1550" max="1551" width="7.44140625" style="2" customWidth="1"/>
    <col min="1552" max="1553" width="7.109375" style="2" customWidth="1"/>
    <col min="1554" max="1555" width="7" style="2" customWidth="1"/>
    <col min="1556" max="1557" width="6.88671875" style="2" customWidth="1"/>
    <col min="1558" max="1558" width="5" style="2" customWidth="1"/>
    <col min="1559" max="1559" width="4.44140625" style="2" customWidth="1"/>
    <col min="1560" max="1560" width="4.6640625" style="2" customWidth="1"/>
    <col min="1561" max="1561" width="4.44140625" style="2" customWidth="1"/>
    <col min="1562" max="1562" width="5.109375" style="2" customWidth="1"/>
    <col min="1563" max="1563" width="5" style="2" customWidth="1"/>
    <col min="1564" max="1565" width="7.44140625" style="2" customWidth="1"/>
    <col min="1566" max="1567" width="8.109375" style="2" customWidth="1"/>
    <col min="1568" max="1568" width="6" style="2" customWidth="1"/>
    <col min="1569" max="1792" width="9.109375" style="2"/>
    <col min="1793" max="1793" width="5.88671875" style="2" customWidth="1"/>
    <col min="1794" max="1794" width="29.88671875" style="2" customWidth="1"/>
    <col min="1795" max="1795" width="9.109375" style="2"/>
    <col min="1796" max="1796" width="5.6640625" style="2" customWidth="1"/>
    <col min="1797" max="1797" width="5" style="2" customWidth="1"/>
    <col min="1798" max="1798" width="4.6640625" style="2" customWidth="1"/>
    <col min="1799" max="1799" width="4.33203125" style="2" customWidth="1"/>
    <col min="1800" max="1800" width="4.44140625" style="2" customWidth="1"/>
    <col min="1801" max="1801" width="4.109375" style="2" customWidth="1"/>
    <col min="1802" max="1802" width="4.6640625" style="2" customWidth="1"/>
    <col min="1803" max="1803" width="4.5546875" style="2" customWidth="1"/>
    <col min="1804" max="1804" width="4.33203125" style="2" customWidth="1"/>
    <col min="1805" max="1805" width="4.109375" style="2" customWidth="1"/>
    <col min="1806" max="1807" width="7.44140625" style="2" customWidth="1"/>
    <col min="1808" max="1809" width="7.109375" style="2" customWidth="1"/>
    <col min="1810" max="1811" width="7" style="2" customWidth="1"/>
    <col min="1812" max="1813" width="6.88671875" style="2" customWidth="1"/>
    <col min="1814" max="1814" width="5" style="2" customWidth="1"/>
    <col min="1815" max="1815" width="4.44140625" style="2" customWidth="1"/>
    <col min="1816" max="1816" width="4.6640625" style="2" customWidth="1"/>
    <col min="1817" max="1817" width="4.44140625" style="2" customWidth="1"/>
    <col min="1818" max="1818" width="5.109375" style="2" customWidth="1"/>
    <col min="1819" max="1819" width="5" style="2" customWidth="1"/>
    <col min="1820" max="1821" width="7.44140625" style="2" customWidth="1"/>
    <col min="1822" max="1823" width="8.109375" style="2" customWidth="1"/>
    <col min="1824" max="1824" width="6" style="2" customWidth="1"/>
    <col min="1825" max="2048" width="9.109375" style="2"/>
    <col min="2049" max="2049" width="5.88671875" style="2" customWidth="1"/>
    <col min="2050" max="2050" width="29.88671875" style="2" customWidth="1"/>
    <col min="2051" max="2051" width="9.109375" style="2"/>
    <col min="2052" max="2052" width="5.6640625" style="2" customWidth="1"/>
    <col min="2053" max="2053" width="5" style="2" customWidth="1"/>
    <col min="2054" max="2054" width="4.6640625" style="2" customWidth="1"/>
    <col min="2055" max="2055" width="4.33203125" style="2" customWidth="1"/>
    <col min="2056" max="2056" width="4.44140625" style="2" customWidth="1"/>
    <col min="2057" max="2057" width="4.109375" style="2" customWidth="1"/>
    <col min="2058" max="2058" width="4.6640625" style="2" customWidth="1"/>
    <col min="2059" max="2059" width="4.5546875" style="2" customWidth="1"/>
    <col min="2060" max="2060" width="4.33203125" style="2" customWidth="1"/>
    <col min="2061" max="2061" width="4.109375" style="2" customWidth="1"/>
    <col min="2062" max="2063" width="7.44140625" style="2" customWidth="1"/>
    <col min="2064" max="2065" width="7.109375" style="2" customWidth="1"/>
    <col min="2066" max="2067" width="7" style="2" customWidth="1"/>
    <col min="2068" max="2069" width="6.88671875" style="2" customWidth="1"/>
    <col min="2070" max="2070" width="5" style="2" customWidth="1"/>
    <col min="2071" max="2071" width="4.44140625" style="2" customWidth="1"/>
    <col min="2072" max="2072" width="4.6640625" style="2" customWidth="1"/>
    <col min="2073" max="2073" width="4.44140625" style="2" customWidth="1"/>
    <col min="2074" max="2074" width="5.109375" style="2" customWidth="1"/>
    <col min="2075" max="2075" width="5" style="2" customWidth="1"/>
    <col min="2076" max="2077" width="7.44140625" style="2" customWidth="1"/>
    <col min="2078" max="2079" width="8.109375" style="2" customWidth="1"/>
    <col min="2080" max="2080" width="6" style="2" customWidth="1"/>
    <col min="2081" max="2304" width="9.109375" style="2"/>
    <col min="2305" max="2305" width="5.88671875" style="2" customWidth="1"/>
    <col min="2306" max="2306" width="29.88671875" style="2" customWidth="1"/>
    <col min="2307" max="2307" width="9.109375" style="2"/>
    <col min="2308" max="2308" width="5.6640625" style="2" customWidth="1"/>
    <col min="2309" max="2309" width="5" style="2" customWidth="1"/>
    <col min="2310" max="2310" width="4.6640625" style="2" customWidth="1"/>
    <col min="2311" max="2311" width="4.33203125" style="2" customWidth="1"/>
    <col min="2312" max="2312" width="4.44140625" style="2" customWidth="1"/>
    <col min="2313" max="2313" width="4.109375" style="2" customWidth="1"/>
    <col min="2314" max="2314" width="4.6640625" style="2" customWidth="1"/>
    <col min="2315" max="2315" width="4.5546875" style="2" customWidth="1"/>
    <col min="2316" max="2316" width="4.33203125" style="2" customWidth="1"/>
    <col min="2317" max="2317" width="4.109375" style="2" customWidth="1"/>
    <col min="2318" max="2319" width="7.44140625" style="2" customWidth="1"/>
    <col min="2320" max="2321" width="7.109375" style="2" customWidth="1"/>
    <col min="2322" max="2323" width="7" style="2" customWidth="1"/>
    <col min="2324" max="2325" width="6.88671875" style="2" customWidth="1"/>
    <col min="2326" max="2326" width="5" style="2" customWidth="1"/>
    <col min="2327" max="2327" width="4.44140625" style="2" customWidth="1"/>
    <col min="2328" max="2328" width="4.6640625" style="2" customWidth="1"/>
    <col min="2329" max="2329" width="4.44140625" style="2" customWidth="1"/>
    <col min="2330" max="2330" width="5.109375" style="2" customWidth="1"/>
    <col min="2331" max="2331" width="5" style="2" customWidth="1"/>
    <col min="2332" max="2333" width="7.44140625" style="2" customWidth="1"/>
    <col min="2334" max="2335" width="8.109375" style="2" customWidth="1"/>
    <col min="2336" max="2336" width="6" style="2" customWidth="1"/>
    <col min="2337" max="2560" width="9.109375" style="2"/>
    <col min="2561" max="2561" width="5.88671875" style="2" customWidth="1"/>
    <col min="2562" max="2562" width="29.88671875" style="2" customWidth="1"/>
    <col min="2563" max="2563" width="9.109375" style="2"/>
    <col min="2564" max="2564" width="5.6640625" style="2" customWidth="1"/>
    <col min="2565" max="2565" width="5" style="2" customWidth="1"/>
    <col min="2566" max="2566" width="4.6640625" style="2" customWidth="1"/>
    <col min="2567" max="2567" width="4.33203125" style="2" customWidth="1"/>
    <col min="2568" max="2568" width="4.44140625" style="2" customWidth="1"/>
    <col min="2569" max="2569" width="4.109375" style="2" customWidth="1"/>
    <col min="2570" max="2570" width="4.6640625" style="2" customWidth="1"/>
    <col min="2571" max="2571" width="4.5546875" style="2" customWidth="1"/>
    <col min="2572" max="2572" width="4.33203125" style="2" customWidth="1"/>
    <col min="2573" max="2573" width="4.109375" style="2" customWidth="1"/>
    <col min="2574" max="2575" width="7.44140625" style="2" customWidth="1"/>
    <col min="2576" max="2577" width="7.109375" style="2" customWidth="1"/>
    <col min="2578" max="2579" width="7" style="2" customWidth="1"/>
    <col min="2580" max="2581" width="6.88671875" style="2" customWidth="1"/>
    <col min="2582" max="2582" width="5" style="2" customWidth="1"/>
    <col min="2583" max="2583" width="4.44140625" style="2" customWidth="1"/>
    <col min="2584" max="2584" width="4.6640625" style="2" customWidth="1"/>
    <col min="2585" max="2585" width="4.44140625" style="2" customWidth="1"/>
    <col min="2586" max="2586" width="5.109375" style="2" customWidth="1"/>
    <col min="2587" max="2587" width="5" style="2" customWidth="1"/>
    <col min="2588" max="2589" width="7.44140625" style="2" customWidth="1"/>
    <col min="2590" max="2591" width="8.109375" style="2" customWidth="1"/>
    <col min="2592" max="2592" width="6" style="2" customWidth="1"/>
    <col min="2593" max="2816" width="9.109375" style="2"/>
    <col min="2817" max="2817" width="5.88671875" style="2" customWidth="1"/>
    <col min="2818" max="2818" width="29.88671875" style="2" customWidth="1"/>
    <col min="2819" max="2819" width="9.109375" style="2"/>
    <col min="2820" max="2820" width="5.6640625" style="2" customWidth="1"/>
    <col min="2821" max="2821" width="5" style="2" customWidth="1"/>
    <col min="2822" max="2822" width="4.6640625" style="2" customWidth="1"/>
    <col min="2823" max="2823" width="4.33203125" style="2" customWidth="1"/>
    <col min="2824" max="2824" width="4.44140625" style="2" customWidth="1"/>
    <col min="2825" max="2825" width="4.109375" style="2" customWidth="1"/>
    <col min="2826" max="2826" width="4.6640625" style="2" customWidth="1"/>
    <col min="2827" max="2827" width="4.5546875" style="2" customWidth="1"/>
    <col min="2828" max="2828" width="4.33203125" style="2" customWidth="1"/>
    <col min="2829" max="2829" width="4.109375" style="2" customWidth="1"/>
    <col min="2830" max="2831" width="7.44140625" style="2" customWidth="1"/>
    <col min="2832" max="2833" width="7.109375" style="2" customWidth="1"/>
    <col min="2834" max="2835" width="7" style="2" customWidth="1"/>
    <col min="2836" max="2837" width="6.88671875" style="2" customWidth="1"/>
    <col min="2838" max="2838" width="5" style="2" customWidth="1"/>
    <col min="2839" max="2839" width="4.44140625" style="2" customWidth="1"/>
    <col min="2840" max="2840" width="4.6640625" style="2" customWidth="1"/>
    <col min="2841" max="2841" width="4.44140625" style="2" customWidth="1"/>
    <col min="2842" max="2842" width="5.109375" style="2" customWidth="1"/>
    <col min="2843" max="2843" width="5" style="2" customWidth="1"/>
    <col min="2844" max="2845" width="7.44140625" style="2" customWidth="1"/>
    <col min="2846" max="2847" width="8.109375" style="2" customWidth="1"/>
    <col min="2848" max="2848" width="6" style="2" customWidth="1"/>
    <col min="2849" max="3072" width="9.109375" style="2"/>
    <col min="3073" max="3073" width="5.88671875" style="2" customWidth="1"/>
    <col min="3074" max="3074" width="29.88671875" style="2" customWidth="1"/>
    <col min="3075" max="3075" width="9.109375" style="2"/>
    <col min="3076" max="3076" width="5.6640625" style="2" customWidth="1"/>
    <col min="3077" max="3077" width="5" style="2" customWidth="1"/>
    <col min="3078" max="3078" width="4.6640625" style="2" customWidth="1"/>
    <col min="3079" max="3079" width="4.33203125" style="2" customWidth="1"/>
    <col min="3080" max="3080" width="4.44140625" style="2" customWidth="1"/>
    <col min="3081" max="3081" width="4.109375" style="2" customWidth="1"/>
    <col min="3082" max="3082" width="4.6640625" style="2" customWidth="1"/>
    <col min="3083" max="3083" width="4.5546875" style="2" customWidth="1"/>
    <col min="3084" max="3084" width="4.33203125" style="2" customWidth="1"/>
    <col min="3085" max="3085" width="4.109375" style="2" customWidth="1"/>
    <col min="3086" max="3087" width="7.44140625" style="2" customWidth="1"/>
    <col min="3088" max="3089" width="7.109375" style="2" customWidth="1"/>
    <col min="3090" max="3091" width="7" style="2" customWidth="1"/>
    <col min="3092" max="3093" width="6.88671875" style="2" customWidth="1"/>
    <col min="3094" max="3094" width="5" style="2" customWidth="1"/>
    <col min="3095" max="3095" width="4.44140625" style="2" customWidth="1"/>
    <col min="3096" max="3096" width="4.6640625" style="2" customWidth="1"/>
    <col min="3097" max="3097" width="4.44140625" style="2" customWidth="1"/>
    <col min="3098" max="3098" width="5.109375" style="2" customWidth="1"/>
    <col min="3099" max="3099" width="5" style="2" customWidth="1"/>
    <col min="3100" max="3101" width="7.44140625" style="2" customWidth="1"/>
    <col min="3102" max="3103" width="8.109375" style="2" customWidth="1"/>
    <col min="3104" max="3104" width="6" style="2" customWidth="1"/>
    <col min="3105" max="3328" width="9.109375" style="2"/>
    <col min="3329" max="3329" width="5.88671875" style="2" customWidth="1"/>
    <col min="3330" max="3330" width="29.88671875" style="2" customWidth="1"/>
    <col min="3331" max="3331" width="9.109375" style="2"/>
    <col min="3332" max="3332" width="5.6640625" style="2" customWidth="1"/>
    <col min="3333" max="3333" width="5" style="2" customWidth="1"/>
    <col min="3334" max="3334" width="4.6640625" style="2" customWidth="1"/>
    <col min="3335" max="3335" width="4.33203125" style="2" customWidth="1"/>
    <col min="3336" max="3336" width="4.44140625" style="2" customWidth="1"/>
    <col min="3337" max="3337" width="4.109375" style="2" customWidth="1"/>
    <col min="3338" max="3338" width="4.6640625" style="2" customWidth="1"/>
    <col min="3339" max="3339" width="4.5546875" style="2" customWidth="1"/>
    <col min="3340" max="3340" width="4.33203125" style="2" customWidth="1"/>
    <col min="3341" max="3341" width="4.109375" style="2" customWidth="1"/>
    <col min="3342" max="3343" width="7.44140625" style="2" customWidth="1"/>
    <col min="3344" max="3345" width="7.109375" style="2" customWidth="1"/>
    <col min="3346" max="3347" width="7" style="2" customWidth="1"/>
    <col min="3348" max="3349" width="6.88671875" style="2" customWidth="1"/>
    <col min="3350" max="3350" width="5" style="2" customWidth="1"/>
    <col min="3351" max="3351" width="4.44140625" style="2" customWidth="1"/>
    <col min="3352" max="3352" width="4.6640625" style="2" customWidth="1"/>
    <col min="3353" max="3353" width="4.44140625" style="2" customWidth="1"/>
    <col min="3354" max="3354" width="5.109375" style="2" customWidth="1"/>
    <col min="3355" max="3355" width="5" style="2" customWidth="1"/>
    <col min="3356" max="3357" width="7.44140625" style="2" customWidth="1"/>
    <col min="3358" max="3359" width="8.109375" style="2" customWidth="1"/>
    <col min="3360" max="3360" width="6" style="2" customWidth="1"/>
    <col min="3361" max="3584" width="9.109375" style="2"/>
    <col min="3585" max="3585" width="5.88671875" style="2" customWidth="1"/>
    <col min="3586" max="3586" width="29.88671875" style="2" customWidth="1"/>
    <col min="3587" max="3587" width="9.109375" style="2"/>
    <col min="3588" max="3588" width="5.6640625" style="2" customWidth="1"/>
    <col min="3589" max="3589" width="5" style="2" customWidth="1"/>
    <col min="3590" max="3590" width="4.6640625" style="2" customWidth="1"/>
    <col min="3591" max="3591" width="4.33203125" style="2" customWidth="1"/>
    <col min="3592" max="3592" width="4.44140625" style="2" customWidth="1"/>
    <col min="3593" max="3593" width="4.109375" style="2" customWidth="1"/>
    <col min="3594" max="3594" width="4.6640625" style="2" customWidth="1"/>
    <col min="3595" max="3595" width="4.5546875" style="2" customWidth="1"/>
    <col min="3596" max="3596" width="4.33203125" style="2" customWidth="1"/>
    <col min="3597" max="3597" width="4.109375" style="2" customWidth="1"/>
    <col min="3598" max="3599" width="7.44140625" style="2" customWidth="1"/>
    <col min="3600" max="3601" width="7.109375" style="2" customWidth="1"/>
    <col min="3602" max="3603" width="7" style="2" customWidth="1"/>
    <col min="3604" max="3605" width="6.88671875" style="2" customWidth="1"/>
    <col min="3606" max="3606" width="5" style="2" customWidth="1"/>
    <col min="3607" max="3607" width="4.44140625" style="2" customWidth="1"/>
    <col min="3608" max="3608" width="4.6640625" style="2" customWidth="1"/>
    <col min="3609" max="3609" width="4.44140625" style="2" customWidth="1"/>
    <col min="3610" max="3610" width="5.109375" style="2" customWidth="1"/>
    <col min="3611" max="3611" width="5" style="2" customWidth="1"/>
    <col min="3612" max="3613" width="7.44140625" style="2" customWidth="1"/>
    <col min="3614" max="3615" width="8.109375" style="2" customWidth="1"/>
    <col min="3616" max="3616" width="6" style="2" customWidth="1"/>
    <col min="3617" max="3840" width="9.109375" style="2"/>
    <col min="3841" max="3841" width="5.88671875" style="2" customWidth="1"/>
    <col min="3842" max="3842" width="29.88671875" style="2" customWidth="1"/>
    <col min="3843" max="3843" width="9.109375" style="2"/>
    <col min="3844" max="3844" width="5.6640625" style="2" customWidth="1"/>
    <col min="3845" max="3845" width="5" style="2" customWidth="1"/>
    <col min="3846" max="3846" width="4.6640625" style="2" customWidth="1"/>
    <col min="3847" max="3847" width="4.33203125" style="2" customWidth="1"/>
    <col min="3848" max="3848" width="4.44140625" style="2" customWidth="1"/>
    <col min="3849" max="3849" width="4.109375" style="2" customWidth="1"/>
    <col min="3850" max="3850" width="4.6640625" style="2" customWidth="1"/>
    <col min="3851" max="3851" width="4.5546875" style="2" customWidth="1"/>
    <col min="3852" max="3852" width="4.33203125" style="2" customWidth="1"/>
    <col min="3853" max="3853" width="4.109375" style="2" customWidth="1"/>
    <col min="3854" max="3855" width="7.44140625" style="2" customWidth="1"/>
    <col min="3856" max="3857" width="7.109375" style="2" customWidth="1"/>
    <col min="3858" max="3859" width="7" style="2" customWidth="1"/>
    <col min="3860" max="3861" width="6.88671875" style="2" customWidth="1"/>
    <col min="3862" max="3862" width="5" style="2" customWidth="1"/>
    <col min="3863" max="3863" width="4.44140625" style="2" customWidth="1"/>
    <col min="3864" max="3864" width="4.6640625" style="2" customWidth="1"/>
    <col min="3865" max="3865" width="4.44140625" style="2" customWidth="1"/>
    <col min="3866" max="3866" width="5.109375" style="2" customWidth="1"/>
    <col min="3867" max="3867" width="5" style="2" customWidth="1"/>
    <col min="3868" max="3869" width="7.44140625" style="2" customWidth="1"/>
    <col min="3870" max="3871" width="8.109375" style="2" customWidth="1"/>
    <col min="3872" max="3872" width="6" style="2" customWidth="1"/>
    <col min="3873" max="4096" width="9.109375" style="2"/>
    <col min="4097" max="4097" width="5.88671875" style="2" customWidth="1"/>
    <col min="4098" max="4098" width="29.88671875" style="2" customWidth="1"/>
    <col min="4099" max="4099" width="9.109375" style="2"/>
    <col min="4100" max="4100" width="5.6640625" style="2" customWidth="1"/>
    <col min="4101" max="4101" width="5" style="2" customWidth="1"/>
    <col min="4102" max="4102" width="4.6640625" style="2" customWidth="1"/>
    <col min="4103" max="4103" width="4.33203125" style="2" customWidth="1"/>
    <col min="4104" max="4104" width="4.44140625" style="2" customWidth="1"/>
    <col min="4105" max="4105" width="4.109375" style="2" customWidth="1"/>
    <col min="4106" max="4106" width="4.6640625" style="2" customWidth="1"/>
    <col min="4107" max="4107" width="4.5546875" style="2" customWidth="1"/>
    <col min="4108" max="4108" width="4.33203125" style="2" customWidth="1"/>
    <col min="4109" max="4109" width="4.109375" style="2" customWidth="1"/>
    <col min="4110" max="4111" width="7.44140625" style="2" customWidth="1"/>
    <col min="4112" max="4113" width="7.109375" style="2" customWidth="1"/>
    <col min="4114" max="4115" width="7" style="2" customWidth="1"/>
    <col min="4116" max="4117" width="6.88671875" style="2" customWidth="1"/>
    <col min="4118" max="4118" width="5" style="2" customWidth="1"/>
    <col min="4119" max="4119" width="4.44140625" style="2" customWidth="1"/>
    <col min="4120" max="4120" width="4.6640625" style="2" customWidth="1"/>
    <col min="4121" max="4121" width="4.44140625" style="2" customWidth="1"/>
    <col min="4122" max="4122" width="5.109375" style="2" customWidth="1"/>
    <col min="4123" max="4123" width="5" style="2" customWidth="1"/>
    <col min="4124" max="4125" width="7.44140625" style="2" customWidth="1"/>
    <col min="4126" max="4127" width="8.109375" style="2" customWidth="1"/>
    <col min="4128" max="4128" width="6" style="2" customWidth="1"/>
    <col min="4129" max="4352" width="9.109375" style="2"/>
    <col min="4353" max="4353" width="5.88671875" style="2" customWidth="1"/>
    <col min="4354" max="4354" width="29.88671875" style="2" customWidth="1"/>
    <col min="4355" max="4355" width="9.109375" style="2"/>
    <col min="4356" max="4356" width="5.6640625" style="2" customWidth="1"/>
    <col min="4357" max="4357" width="5" style="2" customWidth="1"/>
    <col min="4358" max="4358" width="4.6640625" style="2" customWidth="1"/>
    <col min="4359" max="4359" width="4.33203125" style="2" customWidth="1"/>
    <col min="4360" max="4360" width="4.44140625" style="2" customWidth="1"/>
    <col min="4361" max="4361" width="4.109375" style="2" customWidth="1"/>
    <col min="4362" max="4362" width="4.6640625" style="2" customWidth="1"/>
    <col min="4363" max="4363" width="4.5546875" style="2" customWidth="1"/>
    <col min="4364" max="4364" width="4.33203125" style="2" customWidth="1"/>
    <col min="4365" max="4365" width="4.109375" style="2" customWidth="1"/>
    <col min="4366" max="4367" width="7.44140625" style="2" customWidth="1"/>
    <col min="4368" max="4369" width="7.109375" style="2" customWidth="1"/>
    <col min="4370" max="4371" width="7" style="2" customWidth="1"/>
    <col min="4372" max="4373" width="6.88671875" style="2" customWidth="1"/>
    <col min="4374" max="4374" width="5" style="2" customWidth="1"/>
    <col min="4375" max="4375" width="4.44140625" style="2" customWidth="1"/>
    <col min="4376" max="4376" width="4.6640625" style="2" customWidth="1"/>
    <col min="4377" max="4377" width="4.44140625" style="2" customWidth="1"/>
    <col min="4378" max="4378" width="5.109375" style="2" customWidth="1"/>
    <col min="4379" max="4379" width="5" style="2" customWidth="1"/>
    <col min="4380" max="4381" width="7.44140625" style="2" customWidth="1"/>
    <col min="4382" max="4383" width="8.109375" style="2" customWidth="1"/>
    <col min="4384" max="4384" width="6" style="2" customWidth="1"/>
    <col min="4385" max="4608" width="9.109375" style="2"/>
    <col min="4609" max="4609" width="5.88671875" style="2" customWidth="1"/>
    <col min="4610" max="4610" width="29.88671875" style="2" customWidth="1"/>
    <col min="4611" max="4611" width="9.109375" style="2"/>
    <col min="4612" max="4612" width="5.6640625" style="2" customWidth="1"/>
    <col min="4613" max="4613" width="5" style="2" customWidth="1"/>
    <col min="4614" max="4614" width="4.6640625" style="2" customWidth="1"/>
    <col min="4615" max="4615" width="4.33203125" style="2" customWidth="1"/>
    <col min="4616" max="4616" width="4.44140625" style="2" customWidth="1"/>
    <col min="4617" max="4617" width="4.109375" style="2" customWidth="1"/>
    <col min="4618" max="4618" width="4.6640625" style="2" customWidth="1"/>
    <col min="4619" max="4619" width="4.5546875" style="2" customWidth="1"/>
    <col min="4620" max="4620" width="4.33203125" style="2" customWidth="1"/>
    <col min="4621" max="4621" width="4.109375" style="2" customWidth="1"/>
    <col min="4622" max="4623" width="7.44140625" style="2" customWidth="1"/>
    <col min="4624" max="4625" width="7.109375" style="2" customWidth="1"/>
    <col min="4626" max="4627" width="7" style="2" customWidth="1"/>
    <col min="4628" max="4629" width="6.88671875" style="2" customWidth="1"/>
    <col min="4630" max="4630" width="5" style="2" customWidth="1"/>
    <col min="4631" max="4631" width="4.44140625" style="2" customWidth="1"/>
    <col min="4632" max="4632" width="4.6640625" style="2" customWidth="1"/>
    <col min="4633" max="4633" width="4.44140625" style="2" customWidth="1"/>
    <col min="4634" max="4634" width="5.109375" style="2" customWidth="1"/>
    <col min="4635" max="4635" width="5" style="2" customWidth="1"/>
    <col min="4636" max="4637" width="7.44140625" style="2" customWidth="1"/>
    <col min="4638" max="4639" width="8.109375" style="2" customWidth="1"/>
    <col min="4640" max="4640" width="6" style="2" customWidth="1"/>
    <col min="4641" max="4864" width="9.109375" style="2"/>
    <col min="4865" max="4865" width="5.88671875" style="2" customWidth="1"/>
    <col min="4866" max="4866" width="29.88671875" style="2" customWidth="1"/>
    <col min="4867" max="4867" width="9.109375" style="2"/>
    <col min="4868" max="4868" width="5.6640625" style="2" customWidth="1"/>
    <col min="4869" max="4869" width="5" style="2" customWidth="1"/>
    <col min="4870" max="4870" width="4.6640625" style="2" customWidth="1"/>
    <col min="4871" max="4871" width="4.33203125" style="2" customWidth="1"/>
    <col min="4872" max="4872" width="4.44140625" style="2" customWidth="1"/>
    <col min="4873" max="4873" width="4.109375" style="2" customWidth="1"/>
    <col min="4874" max="4874" width="4.6640625" style="2" customWidth="1"/>
    <col min="4875" max="4875" width="4.5546875" style="2" customWidth="1"/>
    <col min="4876" max="4876" width="4.33203125" style="2" customWidth="1"/>
    <col min="4877" max="4877" width="4.109375" style="2" customWidth="1"/>
    <col min="4878" max="4879" width="7.44140625" style="2" customWidth="1"/>
    <col min="4880" max="4881" width="7.109375" style="2" customWidth="1"/>
    <col min="4882" max="4883" width="7" style="2" customWidth="1"/>
    <col min="4884" max="4885" width="6.88671875" style="2" customWidth="1"/>
    <col min="4886" max="4886" width="5" style="2" customWidth="1"/>
    <col min="4887" max="4887" width="4.44140625" style="2" customWidth="1"/>
    <col min="4888" max="4888" width="4.6640625" style="2" customWidth="1"/>
    <col min="4889" max="4889" width="4.44140625" style="2" customWidth="1"/>
    <col min="4890" max="4890" width="5.109375" style="2" customWidth="1"/>
    <col min="4891" max="4891" width="5" style="2" customWidth="1"/>
    <col min="4892" max="4893" width="7.44140625" style="2" customWidth="1"/>
    <col min="4894" max="4895" width="8.109375" style="2" customWidth="1"/>
    <col min="4896" max="4896" width="6" style="2" customWidth="1"/>
    <col min="4897" max="5120" width="9.109375" style="2"/>
    <col min="5121" max="5121" width="5.88671875" style="2" customWidth="1"/>
    <col min="5122" max="5122" width="29.88671875" style="2" customWidth="1"/>
    <col min="5123" max="5123" width="9.109375" style="2"/>
    <col min="5124" max="5124" width="5.6640625" style="2" customWidth="1"/>
    <col min="5125" max="5125" width="5" style="2" customWidth="1"/>
    <col min="5126" max="5126" width="4.6640625" style="2" customWidth="1"/>
    <col min="5127" max="5127" width="4.33203125" style="2" customWidth="1"/>
    <col min="5128" max="5128" width="4.44140625" style="2" customWidth="1"/>
    <col min="5129" max="5129" width="4.109375" style="2" customWidth="1"/>
    <col min="5130" max="5130" width="4.6640625" style="2" customWidth="1"/>
    <col min="5131" max="5131" width="4.5546875" style="2" customWidth="1"/>
    <col min="5132" max="5132" width="4.33203125" style="2" customWidth="1"/>
    <col min="5133" max="5133" width="4.109375" style="2" customWidth="1"/>
    <col min="5134" max="5135" width="7.44140625" style="2" customWidth="1"/>
    <col min="5136" max="5137" width="7.109375" style="2" customWidth="1"/>
    <col min="5138" max="5139" width="7" style="2" customWidth="1"/>
    <col min="5140" max="5141" width="6.88671875" style="2" customWidth="1"/>
    <col min="5142" max="5142" width="5" style="2" customWidth="1"/>
    <col min="5143" max="5143" width="4.44140625" style="2" customWidth="1"/>
    <col min="5144" max="5144" width="4.6640625" style="2" customWidth="1"/>
    <col min="5145" max="5145" width="4.44140625" style="2" customWidth="1"/>
    <col min="5146" max="5146" width="5.109375" style="2" customWidth="1"/>
    <col min="5147" max="5147" width="5" style="2" customWidth="1"/>
    <col min="5148" max="5149" width="7.44140625" style="2" customWidth="1"/>
    <col min="5150" max="5151" width="8.109375" style="2" customWidth="1"/>
    <col min="5152" max="5152" width="6" style="2" customWidth="1"/>
    <col min="5153" max="5376" width="9.109375" style="2"/>
    <col min="5377" max="5377" width="5.88671875" style="2" customWidth="1"/>
    <col min="5378" max="5378" width="29.88671875" style="2" customWidth="1"/>
    <col min="5379" max="5379" width="9.109375" style="2"/>
    <col min="5380" max="5380" width="5.6640625" style="2" customWidth="1"/>
    <col min="5381" max="5381" width="5" style="2" customWidth="1"/>
    <col min="5382" max="5382" width="4.6640625" style="2" customWidth="1"/>
    <col min="5383" max="5383" width="4.33203125" style="2" customWidth="1"/>
    <col min="5384" max="5384" width="4.44140625" style="2" customWidth="1"/>
    <col min="5385" max="5385" width="4.109375" style="2" customWidth="1"/>
    <col min="5386" max="5386" width="4.6640625" style="2" customWidth="1"/>
    <col min="5387" max="5387" width="4.5546875" style="2" customWidth="1"/>
    <col min="5388" max="5388" width="4.33203125" style="2" customWidth="1"/>
    <col min="5389" max="5389" width="4.109375" style="2" customWidth="1"/>
    <col min="5390" max="5391" width="7.44140625" style="2" customWidth="1"/>
    <col min="5392" max="5393" width="7.109375" style="2" customWidth="1"/>
    <col min="5394" max="5395" width="7" style="2" customWidth="1"/>
    <col min="5396" max="5397" width="6.88671875" style="2" customWidth="1"/>
    <col min="5398" max="5398" width="5" style="2" customWidth="1"/>
    <col min="5399" max="5399" width="4.44140625" style="2" customWidth="1"/>
    <col min="5400" max="5400" width="4.6640625" style="2" customWidth="1"/>
    <col min="5401" max="5401" width="4.44140625" style="2" customWidth="1"/>
    <col min="5402" max="5402" width="5.109375" style="2" customWidth="1"/>
    <col min="5403" max="5403" width="5" style="2" customWidth="1"/>
    <col min="5404" max="5405" width="7.44140625" style="2" customWidth="1"/>
    <col min="5406" max="5407" width="8.109375" style="2" customWidth="1"/>
    <col min="5408" max="5408" width="6" style="2" customWidth="1"/>
    <col min="5409" max="5632" width="9.109375" style="2"/>
    <col min="5633" max="5633" width="5.88671875" style="2" customWidth="1"/>
    <col min="5634" max="5634" width="29.88671875" style="2" customWidth="1"/>
    <col min="5635" max="5635" width="9.109375" style="2"/>
    <col min="5636" max="5636" width="5.6640625" style="2" customWidth="1"/>
    <col min="5637" max="5637" width="5" style="2" customWidth="1"/>
    <col min="5638" max="5638" width="4.6640625" style="2" customWidth="1"/>
    <col min="5639" max="5639" width="4.33203125" style="2" customWidth="1"/>
    <col min="5640" max="5640" width="4.44140625" style="2" customWidth="1"/>
    <col min="5641" max="5641" width="4.109375" style="2" customWidth="1"/>
    <col min="5642" max="5642" width="4.6640625" style="2" customWidth="1"/>
    <col min="5643" max="5643" width="4.5546875" style="2" customWidth="1"/>
    <col min="5644" max="5644" width="4.33203125" style="2" customWidth="1"/>
    <col min="5645" max="5645" width="4.109375" style="2" customWidth="1"/>
    <col min="5646" max="5647" width="7.44140625" style="2" customWidth="1"/>
    <col min="5648" max="5649" width="7.109375" style="2" customWidth="1"/>
    <col min="5650" max="5651" width="7" style="2" customWidth="1"/>
    <col min="5652" max="5653" width="6.88671875" style="2" customWidth="1"/>
    <col min="5654" max="5654" width="5" style="2" customWidth="1"/>
    <col min="5655" max="5655" width="4.44140625" style="2" customWidth="1"/>
    <col min="5656" max="5656" width="4.6640625" style="2" customWidth="1"/>
    <col min="5657" max="5657" width="4.44140625" style="2" customWidth="1"/>
    <col min="5658" max="5658" width="5.109375" style="2" customWidth="1"/>
    <col min="5659" max="5659" width="5" style="2" customWidth="1"/>
    <col min="5660" max="5661" width="7.44140625" style="2" customWidth="1"/>
    <col min="5662" max="5663" width="8.109375" style="2" customWidth="1"/>
    <col min="5664" max="5664" width="6" style="2" customWidth="1"/>
    <col min="5665" max="5888" width="9.109375" style="2"/>
    <col min="5889" max="5889" width="5.88671875" style="2" customWidth="1"/>
    <col min="5890" max="5890" width="29.88671875" style="2" customWidth="1"/>
    <col min="5891" max="5891" width="9.109375" style="2"/>
    <col min="5892" max="5892" width="5.6640625" style="2" customWidth="1"/>
    <col min="5893" max="5893" width="5" style="2" customWidth="1"/>
    <col min="5894" max="5894" width="4.6640625" style="2" customWidth="1"/>
    <col min="5895" max="5895" width="4.33203125" style="2" customWidth="1"/>
    <col min="5896" max="5896" width="4.44140625" style="2" customWidth="1"/>
    <col min="5897" max="5897" width="4.109375" style="2" customWidth="1"/>
    <col min="5898" max="5898" width="4.6640625" style="2" customWidth="1"/>
    <col min="5899" max="5899" width="4.5546875" style="2" customWidth="1"/>
    <col min="5900" max="5900" width="4.33203125" style="2" customWidth="1"/>
    <col min="5901" max="5901" width="4.109375" style="2" customWidth="1"/>
    <col min="5902" max="5903" width="7.44140625" style="2" customWidth="1"/>
    <col min="5904" max="5905" width="7.109375" style="2" customWidth="1"/>
    <col min="5906" max="5907" width="7" style="2" customWidth="1"/>
    <col min="5908" max="5909" width="6.88671875" style="2" customWidth="1"/>
    <col min="5910" max="5910" width="5" style="2" customWidth="1"/>
    <col min="5911" max="5911" width="4.44140625" style="2" customWidth="1"/>
    <col min="5912" max="5912" width="4.6640625" style="2" customWidth="1"/>
    <col min="5913" max="5913" width="4.44140625" style="2" customWidth="1"/>
    <col min="5914" max="5914" width="5.109375" style="2" customWidth="1"/>
    <col min="5915" max="5915" width="5" style="2" customWidth="1"/>
    <col min="5916" max="5917" width="7.44140625" style="2" customWidth="1"/>
    <col min="5918" max="5919" width="8.109375" style="2" customWidth="1"/>
    <col min="5920" max="5920" width="6" style="2" customWidth="1"/>
    <col min="5921" max="6144" width="9.109375" style="2"/>
    <col min="6145" max="6145" width="5.88671875" style="2" customWidth="1"/>
    <col min="6146" max="6146" width="29.88671875" style="2" customWidth="1"/>
    <col min="6147" max="6147" width="9.109375" style="2"/>
    <col min="6148" max="6148" width="5.6640625" style="2" customWidth="1"/>
    <col min="6149" max="6149" width="5" style="2" customWidth="1"/>
    <col min="6150" max="6150" width="4.6640625" style="2" customWidth="1"/>
    <col min="6151" max="6151" width="4.33203125" style="2" customWidth="1"/>
    <col min="6152" max="6152" width="4.44140625" style="2" customWidth="1"/>
    <col min="6153" max="6153" width="4.109375" style="2" customWidth="1"/>
    <col min="6154" max="6154" width="4.6640625" style="2" customWidth="1"/>
    <col min="6155" max="6155" width="4.5546875" style="2" customWidth="1"/>
    <col min="6156" max="6156" width="4.33203125" style="2" customWidth="1"/>
    <col min="6157" max="6157" width="4.109375" style="2" customWidth="1"/>
    <col min="6158" max="6159" width="7.44140625" style="2" customWidth="1"/>
    <col min="6160" max="6161" width="7.109375" style="2" customWidth="1"/>
    <col min="6162" max="6163" width="7" style="2" customWidth="1"/>
    <col min="6164" max="6165" width="6.88671875" style="2" customWidth="1"/>
    <col min="6166" max="6166" width="5" style="2" customWidth="1"/>
    <col min="6167" max="6167" width="4.44140625" style="2" customWidth="1"/>
    <col min="6168" max="6168" width="4.6640625" style="2" customWidth="1"/>
    <col min="6169" max="6169" width="4.44140625" style="2" customWidth="1"/>
    <col min="6170" max="6170" width="5.109375" style="2" customWidth="1"/>
    <col min="6171" max="6171" width="5" style="2" customWidth="1"/>
    <col min="6172" max="6173" width="7.44140625" style="2" customWidth="1"/>
    <col min="6174" max="6175" width="8.109375" style="2" customWidth="1"/>
    <col min="6176" max="6176" width="6" style="2" customWidth="1"/>
    <col min="6177" max="6400" width="9.109375" style="2"/>
    <col min="6401" max="6401" width="5.88671875" style="2" customWidth="1"/>
    <col min="6402" max="6402" width="29.88671875" style="2" customWidth="1"/>
    <col min="6403" max="6403" width="9.109375" style="2"/>
    <col min="6404" max="6404" width="5.6640625" style="2" customWidth="1"/>
    <col min="6405" max="6405" width="5" style="2" customWidth="1"/>
    <col min="6406" max="6406" width="4.6640625" style="2" customWidth="1"/>
    <col min="6407" max="6407" width="4.33203125" style="2" customWidth="1"/>
    <col min="6408" max="6408" width="4.44140625" style="2" customWidth="1"/>
    <col min="6409" max="6409" width="4.109375" style="2" customWidth="1"/>
    <col min="6410" max="6410" width="4.6640625" style="2" customWidth="1"/>
    <col min="6411" max="6411" width="4.5546875" style="2" customWidth="1"/>
    <col min="6412" max="6412" width="4.33203125" style="2" customWidth="1"/>
    <col min="6413" max="6413" width="4.109375" style="2" customWidth="1"/>
    <col min="6414" max="6415" width="7.44140625" style="2" customWidth="1"/>
    <col min="6416" max="6417" width="7.109375" style="2" customWidth="1"/>
    <col min="6418" max="6419" width="7" style="2" customWidth="1"/>
    <col min="6420" max="6421" width="6.88671875" style="2" customWidth="1"/>
    <col min="6422" max="6422" width="5" style="2" customWidth="1"/>
    <col min="6423" max="6423" width="4.44140625" style="2" customWidth="1"/>
    <col min="6424" max="6424" width="4.6640625" style="2" customWidth="1"/>
    <col min="6425" max="6425" width="4.44140625" style="2" customWidth="1"/>
    <col min="6426" max="6426" width="5.109375" style="2" customWidth="1"/>
    <col min="6427" max="6427" width="5" style="2" customWidth="1"/>
    <col min="6428" max="6429" width="7.44140625" style="2" customWidth="1"/>
    <col min="6430" max="6431" width="8.109375" style="2" customWidth="1"/>
    <col min="6432" max="6432" width="6" style="2" customWidth="1"/>
    <col min="6433" max="6656" width="9.109375" style="2"/>
    <col min="6657" max="6657" width="5.88671875" style="2" customWidth="1"/>
    <col min="6658" max="6658" width="29.88671875" style="2" customWidth="1"/>
    <col min="6659" max="6659" width="9.109375" style="2"/>
    <col min="6660" max="6660" width="5.6640625" style="2" customWidth="1"/>
    <col min="6661" max="6661" width="5" style="2" customWidth="1"/>
    <col min="6662" max="6662" width="4.6640625" style="2" customWidth="1"/>
    <col min="6663" max="6663" width="4.33203125" style="2" customWidth="1"/>
    <col min="6664" max="6664" width="4.44140625" style="2" customWidth="1"/>
    <col min="6665" max="6665" width="4.109375" style="2" customWidth="1"/>
    <col min="6666" max="6666" width="4.6640625" style="2" customWidth="1"/>
    <col min="6667" max="6667" width="4.5546875" style="2" customWidth="1"/>
    <col min="6668" max="6668" width="4.33203125" style="2" customWidth="1"/>
    <col min="6669" max="6669" width="4.109375" style="2" customWidth="1"/>
    <col min="6670" max="6671" width="7.44140625" style="2" customWidth="1"/>
    <col min="6672" max="6673" width="7.109375" style="2" customWidth="1"/>
    <col min="6674" max="6675" width="7" style="2" customWidth="1"/>
    <col min="6676" max="6677" width="6.88671875" style="2" customWidth="1"/>
    <col min="6678" max="6678" width="5" style="2" customWidth="1"/>
    <col min="6679" max="6679" width="4.44140625" style="2" customWidth="1"/>
    <col min="6680" max="6680" width="4.6640625" style="2" customWidth="1"/>
    <col min="6681" max="6681" width="4.44140625" style="2" customWidth="1"/>
    <col min="6682" max="6682" width="5.109375" style="2" customWidth="1"/>
    <col min="6683" max="6683" width="5" style="2" customWidth="1"/>
    <col min="6684" max="6685" width="7.44140625" style="2" customWidth="1"/>
    <col min="6686" max="6687" width="8.109375" style="2" customWidth="1"/>
    <col min="6688" max="6688" width="6" style="2" customWidth="1"/>
    <col min="6689" max="6912" width="9.109375" style="2"/>
    <col min="6913" max="6913" width="5.88671875" style="2" customWidth="1"/>
    <col min="6914" max="6914" width="29.88671875" style="2" customWidth="1"/>
    <col min="6915" max="6915" width="9.109375" style="2"/>
    <col min="6916" max="6916" width="5.6640625" style="2" customWidth="1"/>
    <col min="6917" max="6917" width="5" style="2" customWidth="1"/>
    <col min="6918" max="6918" width="4.6640625" style="2" customWidth="1"/>
    <col min="6919" max="6919" width="4.33203125" style="2" customWidth="1"/>
    <col min="6920" max="6920" width="4.44140625" style="2" customWidth="1"/>
    <col min="6921" max="6921" width="4.109375" style="2" customWidth="1"/>
    <col min="6922" max="6922" width="4.6640625" style="2" customWidth="1"/>
    <col min="6923" max="6923" width="4.5546875" style="2" customWidth="1"/>
    <col min="6924" max="6924" width="4.33203125" style="2" customWidth="1"/>
    <col min="6925" max="6925" width="4.109375" style="2" customWidth="1"/>
    <col min="6926" max="6927" width="7.44140625" style="2" customWidth="1"/>
    <col min="6928" max="6929" width="7.109375" style="2" customWidth="1"/>
    <col min="6930" max="6931" width="7" style="2" customWidth="1"/>
    <col min="6932" max="6933" width="6.88671875" style="2" customWidth="1"/>
    <col min="6934" max="6934" width="5" style="2" customWidth="1"/>
    <col min="6935" max="6935" width="4.44140625" style="2" customWidth="1"/>
    <col min="6936" max="6936" width="4.6640625" style="2" customWidth="1"/>
    <col min="6937" max="6937" width="4.44140625" style="2" customWidth="1"/>
    <col min="6938" max="6938" width="5.109375" style="2" customWidth="1"/>
    <col min="6939" max="6939" width="5" style="2" customWidth="1"/>
    <col min="6940" max="6941" width="7.44140625" style="2" customWidth="1"/>
    <col min="6942" max="6943" width="8.109375" style="2" customWidth="1"/>
    <col min="6944" max="6944" width="6" style="2" customWidth="1"/>
    <col min="6945" max="7168" width="9.109375" style="2"/>
    <col min="7169" max="7169" width="5.88671875" style="2" customWidth="1"/>
    <col min="7170" max="7170" width="29.88671875" style="2" customWidth="1"/>
    <col min="7171" max="7171" width="9.109375" style="2"/>
    <col min="7172" max="7172" width="5.6640625" style="2" customWidth="1"/>
    <col min="7173" max="7173" width="5" style="2" customWidth="1"/>
    <col min="7174" max="7174" width="4.6640625" style="2" customWidth="1"/>
    <col min="7175" max="7175" width="4.33203125" style="2" customWidth="1"/>
    <col min="7176" max="7176" width="4.44140625" style="2" customWidth="1"/>
    <col min="7177" max="7177" width="4.109375" style="2" customWidth="1"/>
    <col min="7178" max="7178" width="4.6640625" style="2" customWidth="1"/>
    <col min="7179" max="7179" width="4.5546875" style="2" customWidth="1"/>
    <col min="7180" max="7180" width="4.33203125" style="2" customWidth="1"/>
    <col min="7181" max="7181" width="4.109375" style="2" customWidth="1"/>
    <col min="7182" max="7183" width="7.44140625" style="2" customWidth="1"/>
    <col min="7184" max="7185" width="7.109375" style="2" customWidth="1"/>
    <col min="7186" max="7187" width="7" style="2" customWidth="1"/>
    <col min="7188" max="7189" width="6.88671875" style="2" customWidth="1"/>
    <col min="7190" max="7190" width="5" style="2" customWidth="1"/>
    <col min="7191" max="7191" width="4.44140625" style="2" customWidth="1"/>
    <col min="7192" max="7192" width="4.6640625" style="2" customWidth="1"/>
    <col min="7193" max="7193" width="4.44140625" style="2" customWidth="1"/>
    <col min="7194" max="7194" width="5.109375" style="2" customWidth="1"/>
    <col min="7195" max="7195" width="5" style="2" customWidth="1"/>
    <col min="7196" max="7197" width="7.44140625" style="2" customWidth="1"/>
    <col min="7198" max="7199" width="8.109375" style="2" customWidth="1"/>
    <col min="7200" max="7200" width="6" style="2" customWidth="1"/>
    <col min="7201" max="7424" width="9.109375" style="2"/>
    <col min="7425" max="7425" width="5.88671875" style="2" customWidth="1"/>
    <col min="7426" max="7426" width="29.88671875" style="2" customWidth="1"/>
    <col min="7427" max="7427" width="9.109375" style="2"/>
    <col min="7428" max="7428" width="5.6640625" style="2" customWidth="1"/>
    <col min="7429" max="7429" width="5" style="2" customWidth="1"/>
    <col min="7430" max="7430" width="4.6640625" style="2" customWidth="1"/>
    <col min="7431" max="7431" width="4.33203125" style="2" customWidth="1"/>
    <col min="7432" max="7432" width="4.44140625" style="2" customWidth="1"/>
    <col min="7433" max="7433" width="4.109375" style="2" customWidth="1"/>
    <col min="7434" max="7434" width="4.6640625" style="2" customWidth="1"/>
    <col min="7435" max="7435" width="4.5546875" style="2" customWidth="1"/>
    <col min="7436" max="7436" width="4.33203125" style="2" customWidth="1"/>
    <col min="7437" max="7437" width="4.109375" style="2" customWidth="1"/>
    <col min="7438" max="7439" width="7.44140625" style="2" customWidth="1"/>
    <col min="7440" max="7441" width="7.109375" style="2" customWidth="1"/>
    <col min="7442" max="7443" width="7" style="2" customWidth="1"/>
    <col min="7444" max="7445" width="6.88671875" style="2" customWidth="1"/>
    <col min="7446" max="7446" width="5" style="2" customWidth="1"/>
    <col min="7447" max="7447" width="4.44140625" style="2" customWidth="1"/>
    <col min="7448" max="7448" width="4.6640625" style="2" customWidth="1"/>
    <col min="7449" max="7449" width="4.44140625" style="2" customWidth="1"/>
    <col min="7450" max="7450" width="5.109375" style="2" customWidth="1"/>
    <col min="7451" max="7451" width="5" style="2" customWidth="1"/>
    <col min="7452" max="7453" width="7.44140625" style="2" customWidth="1"/>
    <col min="7454" max="7455" width="8.109375" style="2" customWidth="1"/>
    <col min="7456" max="7456" width="6" style="2" customWidth="1"/>
    <col min="7457" max="7680" width="9.109375" style="2"/>
    <col min="7681" max="7681" width="5.88671875" style="2" customWidth="1"/>
    <col min="7682" max="7682" width="29.88671875" style="2" customWidth="1"/>
    <col min="7683" max="7683" width="9.109375" style="2"/>
    <col min="7684" max="7684" width="5.6640625" style="2" customWidth="1"/>
    <col min="7685" max="7685" width="5" style="2" customWidth="1"/>
    <col min="7686" max="7686" width="4.6640625" style="2" customWidth="1"/>
    <col min="7687" max="7687" width="4.33203125" style="2" customWidth="1"/>
    <col min="7688" max="7688" width="4.44140625" style="2" customWidth="1"/>
    <col min="7689" max="7689" width="4.109375" style="2" customWidth="1"/>
    <col min="7690" max="7690" width="4.6640625" style="2" customWidth="1"/>
    <col min="7691" max="7691" width="4.5546875" style="2" customWidth="1"/>
    <col min="7692" max="7692" width="4.33203125" style="2" customWidth="1"/>
    <col min="7693" max="7693" width="4.109375" style="2" customWidth="1"/>
    <col min="7694" max="7695" width="7.44140625" style="2" customWidth="1"/>
    <col min="7696" max="7697" width="7.109375" style="2" customWidth="1"/>
    <col min="7698" max="7699" width="7" style="2" customWidth="1"/>
    <col min="7700" max="7701" width="6.88671875" style="2" customWidth="1"/>
    <col min="7702" max="7702" width="5" style="2" customWidth="1"/>
    <col min="7703" max="7703" width="4.44140625" style="2" customWidth="1"/>
    <col min="7704" max="7704" width="4.6640625" style="2" customWidth="1"/>
    <col min="7705" max="7705" width="4.44140625" style="2" customWidth="1"/>
    <col min="7706" max="7706" width="5.109375" style="2" customWidth="1"/>
    <col min="7707" max="7707" width="5" style="2" customWidth="1"/>
    <col min="7708" max="7709" width="7.44140625" style="2" customWidth="1"/>
    <col min="7710" max="7711" width="8.109375" style="2" customWidth="1"/>
    <col min="7712" max="7712" width="6" style="2" customWidth="1"/>
    <col min="7713" max="7936" width="9.109375" style="2"/>
    <col min="7937" max="7937" width="5.88671875" style="2" customWidth="1"/>
    <col min="7938" max="7938" width="29.88671875" style="2" customWidth="1"/>
    <col min="7939" max="7939" width="9.109375" style="2"/>
    <col min="7940" max="7940" width="5.6640625" style="2" customWidth="1"/>
    <col min="7941" max="7941" width="5" style="2" customWidth="1"/>
    <col min="7942" max="7942" width="4.6640625" style="2" customWidth="1"/>
    <col min="7943" max="7943" width="4.33203125" style="2" customWidth="1"/>
    <col min="7944" max="7944" width="4.44140625" style="2" customWidth="1"/>
    <col min="7945" max="7945" width="4.109375" style="2" customWidth="1"/>
    <col min="7946" max="7946" width="4.6640625" style="2" customWidth="1"/>
    <col min="7947" max="7947" width="4.5546875" style="2" customWidth="1"/>
    <col min="7948" max="7948" width="4.33203125" style="2" customWidth="1"/>
    <col min="7949" max="7949" width="4.109375" style="2" customWidth="1"/>
    <col min="7950" max="7951" width="7.44140625" style="2" customWidth="1"/>
    <col min="7952" max="7953" width="7.109375" style="2" customWidth="1"/>
    <col min="7954" max="7955" width="7" style="2" customWidth="1"/>
    <col min="7956" max="7957" width="6.88671875" style="2" customWidth="1"/>
    <col min="7958" max="7958" width="5" style="2" customWidth="1"/>
    <col min="7959" max="7959" width="4.44140625" style="2" customWidth="1"/>
    <col min="7960" max="7960" width="4.6640625" style="2" customWidth="1"/>
    <col min="7961" max="7961" width="4.44140625" style="2" customWidth="1"/>
    <col min="7962" max="7962" width="5.109375" style="2" customWidth="1"/>
    <col min="7963" max="7963" width="5" style="2" customWidth="1"/>
    <col min="7964" max="7965" width="7.44140625" style="2" customWidth="1"/>
    <col min="7966" max="7967" width="8.109375" style="2" customWidth="1"/>
    <col min="7968" max="7968" width="6" style="2" customWidth="1"/>
    <col min="7969" max="8192" width="9.109375" style="2"/>
    <col min="8193" max="8193" width="5.88671875" style="2" customWidth="1"/>
    <col min="8194" max="8194" width="29.88671875" style="2" customWidth="1"/>
    <col min="8195" max="8195" width="9.109375" style="2"/>
    <col min="8196" max="8196" width="5.6640625" style="2" customWidth="1"/>
    <col min="8197" max="8197" width="5" style="2" customWidth="1"/>
    <col min="8198" max="8198" width="4.6640625" style="2" customWidth="1"/>
    <col min="8199" max="8199" width="4.33203125" style="2" customWidth="1"/>
    <col min="8200" max="8200" width="4.44140625" style="2" customWidth="1"/>
    <col min="8201" max="8201" width="4.109375" style="2" customWidth="1"/>
    <col min="8202" max="8202" width="4.6640625" style="2" customWidth="1"/>
    <col min="8203" max="8203" width="4.5546875" style="2" customWidth="1"/>
    <col min="8204" max="8204" width="4.33203125" style="2" customWidth="1"/>
    <col min="8205" max="8205" width="4.109375" style="2" customWidth="1"/>
    <col min="8206" max="8207" width="7.44140625" style="2" customWidth="1"/>
    <col min="8208" max="8209" width="7.109375" style="2" customWidth="1"/>
    <col min="8210" max="8211" width="7" style="2" customWidth="1"/>
    <col min="8212" max="8213" width="6.88671875" style="2" customWidth="1"/>
    <col min="8214" max="8214" width="5" style="2" customWidth="1"/>
    <col min="8215" max="8215" width="4.44140625" style="2" customWidth="1"/>
    <col min="8216" max="8216" width="4.6640625" style="2" customWidth="1"/>
    <col min="8217" max="8217" width="4.44140625" style="2" customWidth="1"/>
    <col min="8218" max="8218" width="5.109375" style="2" customWidth="1"/>
    <col min="8219" max="8219" width="5" style="2" customWidth="1"/>
    <col min="8220" max="8221" width="7.44140625" style="2" customWidth="1"/>
    <col min="8222" max="8223" width="8.109375" style="2" customWidth="1"/>
    <col min="8224" max="8224" width="6" style="2" customWidth="1"/>
    <col min="8225" max="8448" width="9.109375" style="2"/>
    <col min="8449" max="8449" width="5.88671875" style="2" customWidth="1"/>
    <col min="8450" max="8450" width="29.88671875" style="2" customWidth="1"/>
    <col min="8451" max="8451" width="9.109375" style="2"/>
    <col min="8452" max="8452" width="5.6640625" style="2" customWidth="1"/>
    <col min="8453" max="8453" width="5" style="2" customWidth="1"/>
    <col min="8454" max="8454" width="4.6640625" style="2" customWidth="1"/>
    <col min="8455" max="8455" width="4.33203125" style="2" customWidth="1"/>
    <col min="8456" max="8456" width="4.44140625" style="2" customWidth="1"/>
    <col min="8457" max="8457" width="4.109375" style="2" customWidth="1"/>
    <col min="8458" max="8458" width="4.6640625" style="2" customWidth="1"/>
    <col min="8459" max="8459" width="4.5546875" style="2" customWidth="1"/>
    <col min="8460" max="8460" width="4.33203125" style="2" customWidth="1"/>
    <col min="8461" max="8461" width="4.109375" style="2" customWidth="1"/>
    <col min="8462" max="8463" width="7.44140625" style="2" customWidth="1"/>
    <col min="8464" max="8465" width="7.109375" style="2" customWidth="1"/>
    <col min="8466" max="8467" width="7" style="2" customWidth="1"/>
    <col min="8468" max="8469" width="6.88671875" style="2" customWidth="1"/>
    <col min="8470" max="8470" width="5" style="2" customWidth="1"/>
    <col min="8471" max="8471" width="4.44140625" style="2" customWidth="1"/>
    <col min="8472" max="8472" width="4.6640625" style="2" customWidth="1"/>
    <col min="8473" max="8473" width="4.44140625" style="2" customWidth="1"/>
    <col min="8474" max="8474" width="5.109375" style="2" customWidth="1"/>
    <col min="8475" max="8475" width="5" style="2" customWidth="1"/>
    <col min="8476" max="8477" width="7.44140625" style="2" customWidth="1"/>
    <col min="8478" max="8479" width="8.109375" style="2" customWidth="1"/>
    <col min="8480" max="8480" width="6" style="2" customWidth="1"/>
    <col min="8481" max="8704" width="9.109375" style="2"/>
    <col min="8705" max="8705" width="5.88671875" style="2" customWidth="1"/>
    <col min="8706" max="8706" width="29.88671875" style="2" customWidth="1"/>
    <col min="8707" max="8707" width="9.109375" style="2"/>
    <col min="8708" max="8708" width="5.6640625" style="2" customWidth="1"/>
    <col min="8709" max="8709" width="5" style="2" customWidth="1"/>
    <col min="8710" max="8710" width="4.6640625" style="2" customWidth="1"/>
    <col min="8711" max="8711" width="4.33203125" style="2" customWidth="1"/>
    <col min="8712" max="8712" width="4.44140625" style="2" customWidth="1"/>
    <col min="8713" max="8713" width="4.109375" style="2" customWidth="1"/>
    <col min="8714" max="8714" width="4.6640625" style="2" customWidth="1"/>
    <col min="8715" max="8715" width="4.5546875" style="2" customWidth="1"/>
    <col min="8716" max="8716" width="4.33203125" style="2" customWidth="1"/>
    <col min="8717" max="8717" width="4.109375" style="2" customWidth="1"/>
    <col min="8718" max="8719" width="7.44140625" style="2" customWidth="1"/>
    <col min="8720" max="8721" width="7.109375" style="2" customWidth="1"/>
    <col min="8722" max="8723" width="7" style="2" customWidth="1"/>
    <col min="8724" max="8725" width="6.88671875" style="2" customWidth="1"/>
    <col min="8726" max="8726" width="5" style="2" customWidth="1"/>
    <col min="8727" max="8727" width="4.44140625" style="2" customWidth="1"/>
    <col min="8728" max="8728" width="4.6640625" style="2" customWidth="1"/>
    <col min="8729" max="8729" width="4.44140625" style="2" customWidth="1"/>
    <col min="8730" max="8730" width="5.109375" style="2" customWidth="1"/>
    <col min="8731" max="8731" width="5" style="2" customWidth="1"/>
    <col min="8732" max="8733" width="7.44140625" style="2" customWidth="1"/>
    <col min="8734" max="8735" width="8.109375" style="2" customWidth="1"/>
    <col min="8736" max="8736" width="6" style="2" customWidth="1"/>
    <col min="8737" max="8960" width="9.109375" style="2"/>
    <col min="8961" max="8961" width="5.88671875" style="2" customWidth="1"/>
    <col min="8962" max="8962" width="29.88671875" style="2" customWidth="1"/>
    <col min="8963" max="8963" width="9.109375" style="2"/>
    <col min="8964" max="8964" width="5.6640625" style="2" customWidth="1"/>
    <col min="8965" max="8965" width="5" style="2" customWidth="1"/>
    <col min="8966" max="8966" width="4.6640625" style="2" customWidth="1"/>
    <col min="8967" max="8967" width="4.33203125" style="2" customWidth="1"/>
    <col min="8968" max="8968" width="4.44140625" style="2" customWidth="1"/>
    <col min="8969" max="8969" width="4.109375" style="2" customWidth="1"/>
    <col min="8970" max="8970" width="4.6640625" style="2" customWidth="1"/>
    <col min="8971" max="8971" width="4.5546875" style="2" customWidth="1"/>
    <col min="8972" max="8972" width="4.33203125" style="2" customWidth="1"/>
    <col min="8973" max="8973" width="4.109375" style="2" customWidth="1"/>
    <col min="8974" max="8975" width="7.44140625" style="2" customWidth="1"/>
    <col min="8976" max="8977" width="7.109375" style="2" customWidth="1"/>
    <col min="8978" max="8979" width="7" style="2" customWidth="1"/>
    <col min="8980" max="8981" width="6.88671875" style="2" customWidth="1"/>
    <col min="8982" max="8982" width="5" style="2" customWidth="1"/>
    <col min="8983" max="8983" width="4.44140625" style="2" customWidth="1"/>
    <col min="8984" max="8984" width="4.6640625" style="2" customWidth="1"/>
    <col min="8985" max="8985" width="4.44140625" style="2" customWidth="1"/>
    <col min="8986" max="8986" width="5.109375" style="2" customWidth="1"/>
    <col min="8987" max="8987" width="5" style="2" customWidth="1"/>
    <col min="8988" max="8989" width="7.44140625" style="2" customWidth="1"/>
    <col min="8990" max="8991" width="8.109375" style="2" customWidth="1"/>
    <col min="8992" max="8992" width="6" style="2" customWidth="1"/>
    <col min="8993" max="9216" width="9.109375" style="2"/>
    <col min="9217" max="9217" width="5.88671875" style="2" customWidth="1"/>
    <col min="9218" max="9218" width="29.88671875" style="2" customWidth="1"/>
    <col min="9219" max="9219" width="9.109375" style="2"/>
    <col min="9220" max="9220" width="5.6640625" style="2" customWidth="1"/>
    <col min="9221" max="9221" width="5" style="2" customWidth="1"/>
    <col min="9222" max="9222" width="4.6640625" style="2" customWidth="1"/>
    <col min="9223" max="9223" width="4.33203125" style="2" customWidth="1"/>
    <col min="9224" max="9224" width="4.44140625" style="2" customWidth="1"/>
    <col min="9225" max="9225" width="4.109375" style="2" customWidth="1"/>
    <col min="9226" max="9226" width="4.6640625" style="2" customWidth="1"/>
    <col min="9227" max="9227" width="4.5546875" style="2" customWidth="1"/>
    <col min="9228" max="9228" width="4.33203125" style="2" customWidth="1"/>
    <col min="9229" max="9229" width="4.109375" style="2" customWidth="1"/>
    <col min="9230" max="9231" width="7.44140625" style="2" customWidth="1"/>
    <col min="9232" max="9233" width="7.109375" style="2" customWidth="1"/>
    <col min="9234" max="9235" width="7" style="2" customWidth="1"/>
    <col min="9236" max="9237" width="6.88671875" style="2" customWidth="1"/>
    <col min="9238" max="9238" width="5" style="2" customWidth="1"/>
    <col min="9239" max="9239" width="4.44140625" style="2" customWidth="1"/>
    <col min="9240" max="9240" width="4.6640625" style="2" customWidth="1"/>
    <col min="9241" max="9241" width="4.44140625" style="2" customWidth="1"/>
    <col min="9242" max="9242" width="5.109375" style="2" customWidth="1"/>
    <col min="9243" max="9243" width="5" style="2" customWidth="1"/>
    <col min="9244" max="9245" width="7.44140625" style="2" customWidth="1"/>
    <col min="9246" max="9247" width="8.109375" style="2" customWidth="1"/>
    <col min="9248" max="9248" width="6" style="2" customWidth="1"/>
    <col min="9249" max="9472" width="9.109375" style="2"/>
    <col min="9473" max="9473" width="5.88671875" style="2" customWidth="1"/>
    <col min="9474" max="9474" width="29.88671875" style="2" customWidth="1"/>
    <col min="9475" max="9475" width="9.109375" style="2"/>
    <col min="9476" max="9476" width="5.6640625" style="2" customWidth="1"/>
    <col min="9477" max="9477" width="5" style="2" customWidth="1"/>
    <col min="9478" max="9478" width="4.6640625" style="2" customWidth="1"/>
    <col min="9479" max="9479" width="4.33203125" style="2" customWidth="1"/>
    <col min="9480" max="9480" width="4.44140625" style="2" customWidth="1"/>
    <col min="9481" max="9481" width="4.109375" style="2" customWidth="1"/>
    <col min="9482" max="9482" width="4.6640625" style="2" customWidth="1"/>
    <col min="9483" max="9483" width="4.5546875" style="2" customWidth="1"/>
    <col min="9484" max="9484" width="4.33203125" style="2" customWidth="1"/>
    <col min="9485" max="9485" width="4.109375" style="2" customWidth="1"/>
    <col min="9486" max="9487" width="7.44140625" style="2" customWidth="1"/>
    <col min="9488" max="9489" width="7.109375" style="2" customWidth="1"/>
    <col min="9490" max="9491" width="7" style="2" customWidth="1"/>
    <col min="9492" max="9493" width="6.88671875" style="2" customWidth="1"/>
    <col min="9494" max="9494" width="5" style="2" customWidth="1"/>
    <col min="9495" max="9495" width="4.44140625" style="2" customWidth="1"/>
    <col min="9496" max="9496" width="4.6640625" style="2" customWidth="1"/>
    <col min="9497" max="9497" width="4.44140625" style="2" customWidth="1"/>
    <col min="9498" max="9498" width="5.109375" style="2" customWidth="1"/>
    <col min="9499" max="9499" width="5" style="2" customWidth="1"/>
    <col min="9500" max="9501" width="7.44140625" style="2" customWidth="1"/>
    <col min="9502" max="9503" width="8.109375" style="2" customWidth="1"/>
    <col min="9504" max="9504" width="6" style="2" customWidth="1"/>
    <col min="9505" max="9728" width="9.109375" style="2"/>
    <col min="9729" max="9729" width="5.88671875" style="2" customWidth="1"/>
    <col min="9730" max="9730" width="29.88671875" style="2" customWidth="1"/>
    <col min="9731" max="9731" width="9.109375" style="2"/>
    <col min="9732" max="9732" width="5.6640625" style="2" customWidth="1"/>
    <col min="9733" max="9733" width="5" style="2" customWidth="1"/>
    <col min="9734" max="9734" width="4.6640625" style="2" customWidth="1"/>
    <col min="9735" max="9735" width="4.33203125" style="2" customWidth="1"/>
    <col min="9736" max="9736" width="4.44140625" style="2" customWidth="1"/>
    <col min="9737" max="9737" width="4.109375" style="2" customWidth="1"/>
    <col min="9738" max="9738" width="4.6640625" style="2" customWidth="1"/>
    <col min="9739" max="9739" width="4.5546875" style="2" customWidth="1"/>
    <col min="9740" max="9740" width="4.33203125" style="2" customWidth="1"/>
    <col min="9741" max="9741" width="4.109375" style="2" customWidth="1"/>
    <col min="9742" max="9743" width="7.44140625" style="2" customWidth="1"/>
    <col min="9744" max="9745" width="7.109375" style="2" customWidth="1"/>
    <col min="9746" max="9747" width="7" style="2" customWidth="1"/>
    <col min="9748" max="9749" width="6.88671875" style="2" customWidth="1"/>
    <col min="9750" max="9750" width="5" style="2" customWidth="1"/>
    <col min="9751" max="9751" width="4.44140625" style="2" customWidth="1"/>
    <col min="9752" max="9752" width="4.6640625" style="2" customWidth="1"/>
    <col min="9753" max="9753" width="4.44140625" style="2" customWidth="1"/>
    <col min="9754" max="9754" width="5.109375" style="2" customWidth="1"/>
    <col min="9755" max="9755" width="5" style="2" customWidth="1"/>
    <col min="9756" max="9757" width="7.44140625" style="2" customWidth="1"/>
    <col min="9758" max="9759" width="8.109375" style="2" customWidth="1"/>
    <col min="9760" max="9760" width="6" style="2" customWidth="1"/>
    <col min="9761" max="9984" width="9.109375" style="2"/>
    <col min="9985" max="9985" width="5.88671875" style="2" customWidth="1"/>
    <col min="9986" max="9986" width="29.88671875" style="2" customWidth="1"/>
    <col min="9987" max="9987" width="9.109375" style="2"/>
    <col min="9988" max="9988" width="5.6640625" style="2" customWidth="1"/>
    <col min="9989" max="9989" width="5" style="2" customWidth="1"/>
    <col min="9990" max="9990" width="4.6640625" style="2" customWidth="1"/>
    <col min="9991" max="9991" width="4.33203125" style="2" customWidth="1"/>
    <col min="9992" max="9992" width="4.44140625" style="2" customWidth="1"/>
    <col min="9993" max="9993" width="4.109375" style="2" customWidth="1"/>
    <col min="9994" max="9994" width="4.6640625" style="2" customWidth="1"/>
    <col min="9995" max="9995" width="4.5546875" style="2" customWidth="1"/>
    <col min="9996" max="9996" width="4.33203125" style="2" customWidth="1"/>
    <col min="9997" max="9997" width="4.109375" style="2" customWidth="1"/>
    <col min="9998" max="9999" width="7.44140625" style="2" customWidth="1"/>
    <col min="10000" max="10001" width="7.109375" style="2" customWidth="1"/>
    <col min="10002" max="10003" width="7" style="2" customWidth="1"/>
    <col min="10004" max="10005" width="6.88671875" style="2" customWidth="1"/>
    <col min="10006" max="10006" width="5" style="2" customWidth="1"/>
    <col min="10007" max="10007" width="4.44140625" style="2" customWidth="1"/>
    <col min="10008" max="10008" width="4.6640625" style="2" customWidth="1"/>
    <col min="10009" max="10009" width="4.44140625" style="2" customWidth="1"/>
    <col min="10010" max="10010" width="5.109375" style="2" customWidth="1"/>
    <col min="10011" max="10011" width="5" style="2" customWidth="1"/>
    <col min="10012" max="10013" width="7.44140625" style="2" customWidth="1"/>
    <col min="10014" max="10015" width="8.109375" style="2" customWidth="1"/>
    <col min="10016" max="10016" width="6" style="2" customWidth="1"/>
    <col min="10017" max="10240" width="9.109375" style="2"/>
    <col min="10241" max="10241" width="5.88671875" style="2" customWidth="1"/>
    <col min="10242" max="10242" width="29.88671875" style="2" customWidth="1"/>
    <col min="10243" max="10243" width="9.109375" style="2"/>
    <col min="10244" max="10244" width="5.6640625" style="2" customWidth="1"/>
    <col min="10245" max="10245" width="5" style="2" customWidth="1"/>
    <col min="10246" max="10246" width="4.6640625" style="2" customWidth="1"/>
    <col min="10247" max="10247" width="4.33203125" style="2" customWidth="1"/>
    <col min="10248" max="10248" width="4.44140625" style="2" customWidth="1"/>
    <col min="10249" max="10249" width="4.109375" style="2" customWidth="1"/>
    <col min="10250" max="10250" width="4.6640625" style="2" customWidth="1"/>
    <col min="10251" max="10251" width="4.5546875" style="2" customWidth="1"/>
    <col min="10252" max="10252" width="4.33203125" style="2" customWidth="1"/>
    <col min="10253" max="10253" width="4.109375" style="2" customWidth="1"/>
    <col min="10254" max="10255" width="7.44140625" style="2" customWidth="1"/>
    <col min="10256" max="10257" width="7.109375" style="2" customWidth="1"/>
    <col min="10258" max="10259" width="7" style="2" customWidth="1"/>
    <col min="10260" max="10261" width="6.88671875" style="2" customWidth="1"/>
    <col min="10262" max="10262" width="5" style="2" customWidth="1"/>
    <col min="10263" max="10263" width="4.44140625" style="2" customWidth="1"/>
    <col min="10264" max="10264" width="4.6640625" style="2" customWidth="1"/>
    <col min="10265" max="10265" width="4.44140625" style="2" customWidth="1"/>
    <col min="10266" max="10266" width="5.109375" style="2" customWidth="1"/>
    <col min="10267" max="10267" width="5" style="2" customWidth="1"/>
    <col min="10268" max="10269" width="7.44140625" style="2" customWidth="1"/>
    <col min="10270" max="10271" width="8.109375" style="2" customWidth="1"/>
    <col min="10272" max="10272" width="6" style="2" customWidth="1"/>
    <col min="10273" max="10496" width="9.109375" style="2"/>
    <col min="10497" max="10497" width="5.88671875" style="2" customWidth="1"/>
    <col min="10498" max="10498" width="29.88671875" style="2" customWidth="1"/>
    <col min="10499" max="10499" width="9.109375" style="2"/>
    <col min="10500" max="10500" width="5.6640625" style="2" customWidth="1"/>
    <col min="10501" max="10501" width="5" style="2" customWidth="1"/>
    <col min="10502" max="10502" width="4.6640625" style="2" customWidth="1"/>
    <col min="10503" max="10503" width="4.33203125" style="2" customWidth="1"/>
    <col min="10504" max="10504" width="4.44140625" style="2" customWidth="1"/>
    <col min="10505" max="10505" width="4.109375" style="2" customWidth="1"/>
    <col min="10506" max="10506" width="4.6640625" style="2" customWidth="1"/>
    <col min="10507" max="10507" width="4.5546875" style="2" customWidth="1"/>
    <col min="10508" max="10508" width="4.33203125" style="2" customWidth="1"/>
    <col min="10509" max="10509" width="4.109375" style="2" customWidth="1"/>
    <col min="10510" max="10511" width="7.44140625" style="2" customWidth="1"/>
    <col min="10512" max="10513" width="7.109375" style="2" customWidth="1"/>
    <col min="10514" max="10515" width="7" style="2" customWidth="1"/>
    <col min="10516" max="10517" width="6.88671875" style="2" customWidth="1"/>
    <col min="10518" max="10518" width="5" style="2" customWidth="1"/>
    <col min="10519" max="10519" width="4.44140625" style="2" customWidth="1"/>
    <col min="10520" max="10520" width="4.6640625" style="2" customWidth="1"/>
    <col min="10521" max="10521" width="4.44140625" style="2" customWidth="1"/>
    <col min="10522" max="10522" width="5.109375" style="2" customWidth="1"/>
    <col min="10523" max="10523" width="5" style="2" customWidth="1"/>
    <col min="10524" max="10525" width="7.44140625" style="2" customWidth="1"/>
    <col min="10526" max="10527" width="8.109375" style="2" customWidth="1"/>
    <col min="10528" max="10528" width="6" style="2" customWidth="1"/>
    <col min="10529" max="10752" width="9.109375" style="2"/>
    <col min="10753" max="10753" width="5.88671875" style="2" customWidth="1"/>
    <col min="10754" max="10754" width="29.88671875" style="2" customWidth="1"/>
    <col min="10755" max="10755" width="9.109375" style="2"/>
    <col min="10756" max="10756" width="5.6640625" style="2" customWidth="1"/>
    <col min="10757" max="10757" width="5" style="2" customWidth="1"/>
    <col min="10758" max="10758" width="4.6640625" style="2" customWidth="1"/>
    <col min="10759" max="10759" width="4.33203125" style="2" customWidth="1"/>
    <col min="10760" max="10760" width="4.44140625" style="2" customWidth="1"/>
    <col min="10761" max="10761" width="4.109375" style="2" customWidth="1"/>
    <col min="10762" max="10762" width="4.6640625" style="2" customWidth="1"/>
    <col min="10763" max="10763" width="4.5546875" style="2" customWidth="1"/>
    <col min="10764" max="10764" width="4.33203125" style="2" customWidth="1"/>
    <col min="10765" max="10765" width="4.109375" style="2" customWidth="1"/>
    <col min="10766" max="10767" width="7.44140625" style="2" customWidth="1"/>
    <col min="10768" max="10769" width="7.109375" style="2" customWidth="1"/>
    <col min="10770" max="10771" width="7" style="2" customWidth="1"/>
    <col min="10772" max="10773" width="6.88671875" style="2" customWidth="1"/>
    <col min="10774" max="10774" width="5" style="2" customWidth="1"/>
    <col min="10775" max="10775" width="4.44140625" style="2" customWidth="1"/>
    <col min="10776" max="10776" width="4.6640625" style="2" customWidth="1"/>
    <col min="10777" max="10777" width="4.44140625" style="2" customWidth="1"/>
    <col min="10778" max="10778" width="5.109375" style="2" customWidth="1"/>
    <col min="10779" max="10779" width="5" style="2" customWidth="1"/>
    <col min="10780" max="10781" width="7.44140625" style="2" customWidth="1"/>
    <col min="10782" max="10783" width="8.109375" style="2" customWidth="1"/>
    <col min="10784" max="10784" width="6" style="2" customWidth="1"/>
    <col min="10785" max="11008" width="9.109375" style="2"/>
    <col min="11009" max="11009" width="5.88671875" style="2" customWidth="1"/>
    <col min="11010" max="11010" width="29.88671875" style="2" customWidth="1"/>
    <col min="11011" max="11011" width="9.109375" style="2"/>
    <col min="11012" max="11012" width="5.6640625" style="2" customWidth="1"/>
    <col min="11013" max="11013" width="5" style="2" customWidth="1"/>
    <col min="11014" max="11014" width="4.6640625" style="2" customWidth="1"/>
    <col min="11015" max="11015" width="4.33203125" style="2" customWidth="1"/>
    <col min="11016" max="11016" width="4.44140625" style="2" customWidth="1"/>
    <col min="11017" max="11017" width="4.109375" style="2" customWidth="1"/>
    <col min="11018" max="11018" width="4.6640625" style="2" customWidth="1"/>
    <col min="11019" max="11019" width="4.5546875" style="2" customWidth="1"/>
    <col min="11020" max="11020" width="4.33203125" style="2" customWidth="1"/>
    <col min="11021" max="11021" width="4.109375" style="2" customWidth="1"/>
    <col min="11022" max="11023" width="7.44140625" style="2" customWidth="1"/>
    <col min="11024" max="11025" width="7.109375" style="2" customWidth="1"/>
    <col min="11026" max="11027" width="7" style="2" customWidth="1"/>
    <col min="11028" max="11029" width="6.88671875" style="2" customWidth="1"/>
    <col min="11030" max="11030" width="5" style="2" customWidth="1"/>
    <col min="11031" max="11031" width="4.44140625" style="2" customWidth="1"/>
    <col min="11032" max="11032" width="4.6640625" style="2" customWidth="1"/>
    <col min="11033" max="11033" width="4.44140625" style="2" customWidth="1"/>
    <col min="11034" max="11034" width="5.109375" style="2" customWidth="1"/>
    <col min="11035" max="11035" width="5" style="2" customWidth="1"/>
    <col min="11036" max="11037" width="7.44140625" style="2" customWidth="1"/>
    <col min="11038" max="11039" width="8.109375" style="2" customWidth="1"/>
    <col min="11040" max="11040" width="6" style="2" customWidth="1"/>
    <col min="11041" max="11264" width="9.109375" style="2"/>
    <col min="11265" max="11265" width="5.88671875" style="2" customWidth="1"/>
    <col min="11266" max="11266" width="29.88671875" style="2" customWidth="1"/>
    <col min="11267" max="11267" width="9.109375" style="2"/>
    <col min="11268" max="11268" width="5.6640625" style="2" customWidth="1"/>
    <col min="11269" max="11269" width="5" style="2" customWidth="1"/>
    <col min="11270" max="11270" width="4.6640625" style="2" customWidth="1"/>
    <col min="11271" max="11271" width="4.33203125" style="2" customWidth="1"/>
    <col min="11272" max="11272" width="4.44140625" style="2" customWidth="1"/>
    <col min="11273" max="11273" width="4.109375" style="2" customWidth="1"/>
    <col min="11274" max="11274" width="4.6640625" style="2" customWidth="1"/>
    <col min="11275" max="11275" width="4.5546875" style="2" customWidth="1"/>
    <col min="11276" max="11276" width="4.33203125" style="2" customWidth="1"/>
    <col min="11277" max="11277" width="4.109375" style="2" customWidth="1"/>
    <col min="11278" max="11279" width="7.44140625" style="2" customWidth="1"/>
    <col min="11280" max="11281" width="7.109375" style="2" customWidth="1"/>
    <col min="11282" max="11283" width="7" style="2" customWidth="1"/>
    <col min="11284" max="11285" width="6.88671875" style="2" customWidth="1"/>
    <col min="11286" max="11286" width="5" style="2" customWidth="1"/>
    <col min="11287" max="11287" width="4.44140625" style="2" customWidth="1"/>
    <col min="11288" max="11288" width="4.6640625" style="2" customWidth="1"/>
    <col min="11289" max="11289" width="4.44140625" style="2" customWidth="1"/>
    <col min="11290" max="11290" width="5.109375" style="2" customWidth="1"/>
    <col min="11291" max="11291" width="5" style="2" customWidth="1"/>
    <col min="11292" max="11293" width="7.44140625" style="2" customWidth="1"/>
    <col min="11294" max="11295" width="8.109375" style="2" customWidth="1"/>
    <col min="11296" max="11296" width="6" style="2" customWidth="1"/>
    <col min="11297" max="11520" width="9.109375" style="2"/>
    <col min="11521" max="11521" width="5.88671875" style="2" customWidth="1"/>
    <col min="11522" max="11522" width="29.88671875" style="2" customWidth="1"/>
    <col min="11523" max="11523" width="9.109375" style="2"/>
    <col min="11524" max="11524" width="5.6640625" style="2" customWidth="1"/>
    <col min="11525" max="11525" width="5" style="2" customWidth="1"/>
    <col min="11526" max="11526" width="4.6640625" style="2" customWidth="1"/>
    <col min="11527" max="11527" width="4.33203125" style="2" customWidth="1"/>
    <col min="11528" max="11528" width="4.44140625" style="2" customWidth="1"/>
    <col min="11529" max="11529" width="4.109375" style="2" customWidth="1"/>
    <col min="11530" max="11530" width="4.6640625" style="2" customWidth="1"/>
    <col min="11531" max="11531" width="4.5546875" style="2" customWidth="1"/>
    <col min="11532" max="11532" width="4.33203125" style="2" customWidth="1"/>
    <col min="11533" max="11533" width="4.109375" style="2" customWidth="1"/>
    <col min="11534" max="11535" width="7.44140625" style="2" customWidth="1"/>
    <col min="11536" max="11537" width="7.109375" style="2" customWidth="1"/>
    <col min="11538" max="11539" width="7" style="2" customWidth="1"/>
    <col min="11540" max="11541" width="6.88671875" style="2" customWidth="1"/>
    <col min="11542" max="11542" width="5" style="2" customWidth="1"/>
    <col min="11543" max="11543" width="4.44140625" style="2" customWidth="1"/>
    <col min="11544" max="11544" width="4.6640625" style="2" customWidth="1"/>
    <col min="11545" max="11545" width="4.44140625" style="2" customWidth="1"/>
    <col min="11546" max="11546" width="5.109375" style="2" customWidth="1"/>
    <col min="11547" max="11547" width="5" style="2" customWidth="1"/>
    <col min="11548" max="11549" width="7.44140625" style="2" customWidth="1"/>
    <col min="11550" max="11551" width="8.109375" style="2" customWidth="1"/>
    <col min="11552" max="11552" width="6" style="2" customWidth="1"/>
    <col min="11553" max="11776" width="9.109375" style="2"/>
    <col min="11777" max="11777" width="5.88671875" style="2" customWidth="1"/>
    <col min="11778" max="11778" width="29.88671875" style="2" customWidth="1"/>
    <col min="11779" max="11779" width="9.109375" style="2"/>
    <col min="11780" max="11780" width="5.6640625" style="2" customWidth="1"/>
    <col min="11781" max="11781" width="5" style="2" customWidth="1"/>
    <col min="11782" max="11782" width="4.6640625" style="2" customWidth="1"/>
    <col min="11783" max="11783" width="4.33203125" style="2" customWidth="1"/>
    <col min="11784" max="11784" width="4.44140625" style="2" customWidth="1"/>
    <col min="11785" max="11785" width="4.109375" style="2" customWidth="1"/>
    <col min="11786" max="11786" width="4.6640625" style="2" customWidth="1"/>
    <col min="11787" max="11787" width="4.5546875" style="2" customWidth="1"/>
    <col min="11788" max="11788" width="4.33203125" style="2" customWidth="1"/>
    <col min="11789" max="11789" width="4.109375" style="2" customWidth="1"/>
    <col min="11790" max="11791" width="7.44140625" style="2" customWidth="1"/>
    <col min="11792" max="11793" width="7.109375" style="2" customWidth="1"/>
    <col min="11794" max="11795" width="7" style="2" customWidth="1"/>
    <col min="11796" max="11797" width="6.88671875" style="2" customWidth="1"/>
    <col min="11798" max="11798" width="5" style="2" customWidth="1"/>
    <col min="11799" max="11799" width="4.44140625" style="2" customWidth="1"/>
    <col min="11800" max="11800" width="4.6640625" style="2" customWidth="1"/>
    <col min="11801" max="11801" width="4.44140625" style="2" customWidth="1"/>
    <col min="11802" max="11802" width="5.109375" style="2" customWidth="1"/>
    <col min="11803" max="11803" width="5" style="2" customWidth="1"/>
    <col min="11804" max="11805" width="7.44140625" style="2" customWidth="1"/>
    <col min="11806" max="11807" width="8.109375" style="2" customWidth="1"/>
    <col min="11808" max="11808" width="6" style="2" customWidth="1"/>
    <col min="11809" max="12032" width="9.109375" style="2"/>
    <col min="12033" max="12033" width="5.88671875" style="2" customWidth="1"/>
    <col min="12034" max="12034" width="29.88671875" style="2" customWidth="1"/>
    <col min="12035" max="12035" width="9.109375" style="2"/>
    <col min="12036" max="12036" width="5.6640625" style="2" customWidth="1"/>
    <col min="12037" max="12037" width="5" style="2" customWidth="1"/>
    <col min="12038" max="12038" width="4.6640625" style="2" customWidth="1"/>
    <col min="12039" max="12039" width="4.33203125" style="2" customWidth="1"/>
    <col min="12040" max="12040" width="4.44140625" style="2" customWidth="1"/>
    <col min="12041" max="12041" width="4.109375" style="2" customWidth="1"/>
    <col min="12042" max="12042" width="4.6640625" style="2" customWidth="1"/>
    <col min="12043" max="12043" width="4.5546875" style="2" customWidth="1"/>
    <col min="12044" max="12044" width="4.33203125" style="2" customWidth="1"/>
    <col min="12045" max="12045" width="4.109375" style="2" customWidth="1"/>
    <col min="12046" max="12047" width="7.44140625" style="2" customWidth="1"/>
    <col min="12048" max="12049" width="7.109375" style="2" customWidth="1"/>
    <col min="12050" max="12051" width="7" style="2" customWidth="1"/>
    <col min="12052" max="12053" width="6.88671875" style="2" customWidth="1"/>
    <col min="12054" max="12054" width="5" style="2" customWidth="1"/>
    <col min="12055" max="12055" width="4.44140625" style="2" customWidth="1"/>
    <col min="12056" max="12056" width="4.6640625" style="2" customWidth="1"/>
    <col min="12057" max="12057" width="4.44140625" style="2" customWidth="1"/>
    <col min="12058" max="12058" width="5.109375" style="2" customWidth="1"/>
    <col min="12059" max="12059" width="5" style="2" customWidth="1"/>
    <col min="12060" max="12061" width="7.44140625" style="2" customWidth="1"/>
    <col min="12062" max="12063" width="8.109375" style="2" customWidth="1"/>
    <col min="12064" max="12064" width="6" style="2" customWidth="1"/>
    <col min="12065" max="12288" width="9.109375" style="2"/>
    <col min="12289" max="12289" width="5.88671875" style="2" customWidth="1"/>
    <col min="12290" max="12290" width="29.88671875" style="2" customWidth="1"/>
    <col min="12291" max="12291" width="9.109375" style="2"/>
    <col min="12292" max="12292" width="5.6640625" style="2" customWidth="1"/>
    <col min="12293" max="12293" width="5" style="2" customWidth="1"/>
    <col min="12294" max="12294" width="4.6640625" style="2" customWidth="1"/>
    <col min="12295" max="12295" width="4.33203125" style="2" customWidth="1"/>
    <col min="12296" max="12296" width="4.44140625" style="2" customWidth="1"/>
    <col min="12297" max="12297" width="4.109375" style="2" customWidth="1"/>
    <col min="12298" max="12298" width="4.6640625" style="2" customWidth="1"/>
    <col min="12299" max="12299" width="4.5546875" style="2" customWidth="1"/>
    <col min="12300" max="12300" width="4.33203125" style="2" customWidth="1"/>
    <col min="12301" max="12301" width="4.109375" style="2" customWidth="1"/>
    <col min="12302" max="12303" width="7.44140625" style="2" customWidth="1"/>
    <col min="12304" max="12305" width="7.109375" style="2" customWidth="1"/>
    <col min="12306" max="12307" width="7" style="2" customWidth="1"/>
    <col min="12308" max="12309" width="6.88671875" style="2" customWidth="1"/>
    <col min="12310" max="12310" width="5" style="2" customWidth="1"/>
    <col min="12311" max="12311" width="4.44140625" style="2" customWidth="1"/>
    <col min="12312" max="12312" width="4.6640625" style="2" customWidth="1"/>
    <col min="12313" max="12313" width="4.44140625" style="2" customWidth="1"/>
    <col min="12314" max="12314" width="5.109375" style="2" customWidth="1"/>
    <col min="12315" max="12315" width="5" style="2" customWidth="1"/>
    <col min="12316" max="12317" width="7.44140625" style="2" customWidth="1"/>
    <col min="12318" max="12319" width="8.109375" style="2" customWidth="1"/>
    <col min="12320" max="12320" width="6" style="2" customWidth="1"/>
    <col min="12321" max="12544" width="9.109375" style="2"/>
    <col min="12545" max="12545" width="5.88671875" style="2" customWidth="1"/>
    <col min="12546" max="12546" width="29.88671875" style="2" customWidth="1"/>
    <col min="12547" max="12547" width="9.109375" style="2"/>
    <col min="12548" max="12548" width="5.6640625" style="2" customWidth="1"/>
    <col min="12549" max="12549" width="5" style="2" customWidth="1"/>
    <col min="12550" max="12550" width="4.6640625" style="2" customWidth="1"/>
    <col min="12551" max="12551" width="4.33203125" style="2" customWidth="1"/>
    <col min="12552" max="12552" width="4.44140625" style="2" customWidth="1"/>
    <col min="12553" max="12553" width="4.109375" style="2" customWidth="1"/>
    <col min="12554" max="12554" width="4.6640625" style="2" customWidth="1"/>
    <col min="12555" max="12555" width="4.5546875" style="2" customWidth="1"/>
    <col min="12556" max="12556" width="4.33203125" style="2" customWidth="1"/>
    <col min="12557" max="12557" width="4.109375" style="2" customWidth="1"/>
    <col min="12558" max="12559" width="7.44140625" style="2" customWidth="1"/>
    <col min="12560" max="12561" width="7.109375" style="2" customWidth="1"/>
    <col min="12562" max="12563" width="7" style="2" customWidth="1"/>
    <col min="12564" max="12565" width="6.88671875" style="2" customWidth="1"/>
    <col min="12566" max="12566" width="5" style="2" customWidth="1"/>
    <col min="12567" max="12567" width="4.44140625" style="2" customWidth="1"/>
    <col min="12568" max="12568" width="4.6640625" style="2" customWidth="1"/>
    <col min="12569" max="12569" width="4.44140625" style="2" customWidth="1"/>
    <col min="12570" max="12570" width="5.109375" style="2" customWidth="1"/>
    <col min="12571" max="12571" width="5" style="2" customWidth="1"/>
    <col min="12572" max="12573" width="7.44140625" style="2" customWidth="1"/>
    <col min="12574" max="12575" width="8.109375" style="2" customWidth="1"/>
    <col min="12576" max="12576" width="6" style="2" customWidth="1"/>
    <col min="12577" max="12800" width="9.109375" style="2"/>
    <col min="12801" max="12801" width="5.88671875" style="2" customWidth="1"/>
    <col min="12802" max="12802" width="29.88671875" style="2" customWidth="1"/>
    <col min="12803" max="12803" width="9.109375" style="2"/>
    <col min="12804" max="12804" width="5.6640625" style="2" customWidth="1"/>
    <col min="12805" max="12805" width="5" style="2" customWidth="1"/>
    <col min="12806" max="12806" width="4.6640625" style="2" customWidth="1"/>
    <col min="12807" max="12807" width="4.33203125" style="2" customWidth="1"/>
    <col min="12808" max="12808" width="4.44140625" style="2" customWidth="1"/>
    <col min="12809" max="12809" width="4.109375" style="2" customWidth="1"/>
    <col min="12810" max="12810" width="4.6640625" style="2" customWidth="1"/>
    <col min="12811" max="12811" width="4.5546875" style="2" customWidth="1"/>
    <col min="12812" max="12812" width="4.33203125" style="2" customWidth="1"/>
    <col min="12813" max="12813" width="4.109375" style="2" customWidth="1"/>
    <col min="12814" max="12815" width="7.44140625" style="2" customWidth="1"/>
    <col min="12816" max="12817" width="7.109375" style="2" customWidth="1"/>
    <col min="12818" max="12819" width="7" style="2" customWidth="1"/>
    <col min="12820" max="12821" width="6.88671875" style="2" customWidth="1"/>
    <col min="12822" max="12822" width="5" style="2" customWidth="1"/>
    <col min="12823" max="12823" width="4.44140625" style="2" customWidth="1"/>
    <col min="12824" max="12824" width="4.6640625" style="2" customWidth="1"/>
    <col min="12825" max="12825" width="4.44140625" style="2" customWidth="1"/>
    <col min="12826" max="12826" width="5.109375" style="2" customWidth="1"/>
    <col min="12827" max="12827" width="5" style="2" customWidth="1"/>
    <col min="12828" max="12829" width="7.44140625" style="2" customWidth="1"/>
    <col min="12830" max="12831" width="8.109375" style="2" customWidth="1"/>
    <col min="12832" max="12832" width="6" style="2" customWidth="1"/>
    <col min="12833" max="13056" width="9.109375" style="2"/>
    <col min="13057" max="13057" width="5.88671875" style="2" customWidth="1"/>
    <col min="13058" max="13058" width="29.88671875" style="2" customWidth="1"/>
    <col min="13059" max="13059" width="9.109375" style="2"/>
    <col min="13060" max="13060" width="5.6640625" style="2" customWidth="1"/>
    <col min="13061" max="13061" width="5" style="2" customWidth="1"/>
    <col min="13062" max="13062" width="4.6640625" style="2" customWidth="1"/>
    <col min="13063" max="13063" width="4.33203125" style="2" customWidth="1"/>
    <col min="13064" max="13064" width="4.44140625" style="2" customWidth="1"/>
    <col min="13065" max="13065" width="4.109375" style="2" customWidth="1"/>
    <col min="13066" max="13066" width="4.6640625" style="2" customWidth="1"/>
    <col min="13067" max="13067" width="4.5546875" style="2" customWidth="1"/>
    <col min="13068" max="13068" width="4.33203125" style="2" customWidth="1"/>
    <col min="13069" max="13069" width="4.109375" style="2" customWidth="1"/>
    <col min="13070" max="13071" width="7.44140625" style="2" customWidth="1"/>
    <col min="13072" max="13073" width="7.109375" style="2" customWidth="1"/>
    <col min="13074" max="13075" width="7" style="2" customWidth="1"/>
    <col min="13076" max="13077" width="6.88671875" style="2" customWidth="1"/>
    <col min="13078" max="13078" width="5" style="2" customWidth="1"/>
    <col min="13079" max="13079" width="4.44140625" style="2" customWidth="1"/>
    <col min="13080" max="13080" width="4.6640625" style="2" customWidth="1"/>
    <col min="13081" max="13081" width="4.44140625" style="2" customWidth="1"/>
    <col min="13082" max="13082" width="5.109375" style="2" customWidth="1"/>
    <col min="13083" max="13083" width="5" style="2" customWidth="1"/>
    <col min="13084" max="13085" width="7.44140625" style="2" customWidth="1"/>
    <col min="13086" max="13087" width="8.109375" style="2" customWidth="1"/>
    <col min="13088" max="13088" width="6" style="2" customWidth="1"/>
    <col min="13089" max="13312" width="9.109375" style="2"/>
    <col min="13313" max="13313" width="5.88671875" style="2" customWidth="1"/>
    <col min="13314" max="13314" width="29.88671875" style="2" customWidth="1"/>
    <col min="13315" max="13315" width="9.109375" style="2"/>
    <col min="13316" max="13316" width="5.6640625" style="2" customWidth="1"/>
    <col min="13317" max="13317" width="5" style="2" customWidth="1"/>
    <col min="13318" max="13318" width="4.6640625" style="2" customWidth="1"/>
    <col min="13319" max="13319" width="4.33203125" style="2" customWidth="1"/>
    <col min="13320" max="13320" width="4.44140625" style="2" customWidth="1"/>
    <col min="13321" max="13321" width="4.109375" style="2" customWidth="1"/>
    <col min="13322" max="13322" width="4.6640625" style="2" customWidth="1"/>
    <col min="13323" max="13323" width="4.5546875" style="2" customWidth="1"/>
    <col min="13324" max="13324" width="4.33203125" style="2" customWidth="1"/>
    <col min="13325" max="13325" width="4.109375" style="2" customWidth="1"/>
    <col min="13326" max="13327" width="7.44140625" style="2" customWidth="1"/>
    <col min="13328" max="13329" width="7.109375" style="2" customWidth="1"/>
    <col min="13330" max="13331" width="7" style="2" customWidth="1"/>
    <col min="13332" max="13333" width="6.88671875" style="2" customWidth="1"/>
    <col min="13334" max="13334" width="5" style="2" customWidth="1"/>
    <col min="13335" max="13335" width="4.44140625" style="2" customWidth="1"/>
    <col min="13336" max="13336" width="4.6640625" style="2" customWidth="1"/>
    <col min="13337" max="13337" width="4.44140625" style="2" customWidth="1"/>
    <col min="13338" max="13338" width="5.109375" style="2" customWidth="1"/>
    <col min="13339" max="13339" width="5" style="2" customWidth="1"/>
    <col min="13340" max="13341" width="7.44140625" style="2" customWidth="1"/>
    <col min="13342" max="13343" width="8.109375" style="2" customWidth="1"/>
    <col min="13344" max="13344" width="6" style="2" customWidth="1"/>
    <col min="13345" max="13568" width="9.109375" style="2"/>
    <col min="13569" max="13569" width="5.88671875" style="2" customWidth="1"/>
    <col min="13570" max="13570" width="29.88671875" style="2" customWidth="1"/>
    <col min="13571" max="13571" width="9.109375" style="2"/>
    <col min="13572" max="13572" width="5.6640625" style="2" customWidth="1"/>
    <col min="13573" max="13573" width="5" style="2" customWidth="1"/>
    <col min="13574" max="13574" width="4.6640625" style="2" customWidth="1"/>
    <col min="13575" max="13575" width="4.33203125" style="2" customWidth="1"/>
    <col min="13576" max="13576" width="4.44140625" style="2" customWidth="1"/>
    <col min="13577" max="13577" width="4.109375" style="2" customWidth="1"/>
    <col min="13578" max="13578" width="4.6640625" style="2" customWidth="1"/>
    <col min="13579" max="13579" width="4.5546875" style="2" customWidth="1"/>
    <col min="13580" max="13580" width="4.33203125" style="2" customWidth="1"/>
    <col min="13581" max="13581" width="4.109375" style="2" customWidth="1"/>
    <col min="13582" max="13583" width="7.44140625" style="2" customWidth="1"/>
    <col min="13584" max="13585" width="7.109375" style="2" customWidth="1"/>
    <col min="13586" max="13587" width="7" style="2" customWidth="1"/>
    <col min="13588" max="13589" width="6.88671875" style="2" customWidth="1"/>
    <col min="13590" max="13590" width="5" style="2" customWidth="1"/>
    <col min="13591" max="13591" width="4.44140625" style="2" customWidth="1"/>
    <col min="13592" max="13592" width="4.6640625" style="2" customWidth="1"/>
    <col min="13593" max="13593" width="4.44140625" style="2" customWidth="1"/>
    <col min="13594" max="13594" width="5.109375" style="2" customWidth="1"/>
    <col min="13595" max="13595" width="5" style="2" customWidth="1"/>
    <col min="13596" max="13597" width="7.44140625" style="2" customWidth="1"/>
    <col min="13598" max="13599" width="8.109375" style="2" customWidth="1"/>
    <col min="13600" max="13600" width="6" style="2" customWidth="1"/>
    <col min="13601" max="13824" width="9.109375" style="2"/>
    <col min="13825" max="13825" width="5.88671875" style="2" customWidth="1"/>
    <col min="13826" max="13826" width="29.88671875" style="2" customWidth="1"/>
    <col min="13827" max="13827" width="9.109375" style="2"/>
    <col min="13828" max="13828" width="5.6640625" style="2" customWidth="1"/>
    <col min="13829" max="13829" width="5" style="2" customWidth="1"/>
    <col min="13830" max="13830" width="4.6640625" style="2" customWidth="1"/>
    <col min="13831" max="13831" width="4.33203125" style="2" customWidth="1"/>
    <col min="13832" max="13832" width="4.44140625" style="2" customWidth="1"/>
    <col min="13833" max="13833" width="4.109375" style="2" customWidth="1"/>
    <col min="13834" max="13834" width="4.6640625" style="2" customWidth="1"/>
    <col min="13835" max="13835" width="4.5546875" style="2" customWidth="1"/>
    <col min="13836" max="13836" width="4.33203125" style="2" customWidth="1"/>
    <col min="13837" max="13837" width="4.109375" style="2" customWidth="1"/>
    <col min="13838" max="13839" width="7.44140625" style="2" customWidth="1"/>
    <col min="13840" max="13841" width="7.109375" style="2" customWidth="1"/>
    <col min="13842" max="13843" width="7" style="2" customWidth="1"/>
    <col min="13844" max="13845" width="6.88671875" style="2" customWidth="1"/>
    <col min="13846" max="13846" width="5" style="2" customWidth="1"/>
    <col min="13847" max="13847" width="4.44140625" style="2" customWidth="1"/>
    <col min="13848" max="13848" width="4.6640625" style="2" customWidth="1"/>
    <col min="13849" max="13849" width="4.44140625" style="2" customWidth="1"/>
    <col min="13850" max="13850" width="5.109375" style="2" customWidth="1"/>
    <col min="13851" max="13851" width="5" style="2" customWidth="1"/>
    <col min="13852" max="13853" width="7.44140625" style="2" customWidth="1"/>
    <col min="13854" max="13855" width="8.109375" style="2" customWidth="1"/>
    <col min="13856" max="13856" width="6" style="2" customWidth="1"/>
    <col min="13857" max="14080" width="9.109375" style="2"/>
    <col min="14081" max="14081" width="5.88671875" style="2" customWidth="1"/>
    <col min="14082" max="14082" width="29.88671875" style="2" customWidth="1"/>
    <col min="14083" max="14083" width="9.109375" style="2"/>
    <col min="14084" max="14084" width="5.6640625" style="2" customWidth="1"/>
    <col min="14085" max="14085" width="5" style="2" customWidth="1"/>
    <col min="14086" max="14086" width="4.6640625" style="2" customWidth="1"/>
    <col min="14087" max="14087" width="4.33203125" style="2" customWidth="1"/>
    <col min="14088" max="14088" width="4.44140625" style="2" customWidth="1"/>
    <col min="14089" max="14089" width="4.109375" style="2" customWidth="1"/>
    <col min="14090" max="14090" width="4.6640625" style="2" customWidth="1"/>
    <col min="14091" max="14091" width="4.5546875" style="2" customWidth="1"/>
    <col min="14092" max="14092" width="4.33203125" style="2" customWidth="1"/>
    <col min="14093" max="14093" width="4.109375" style="2" customWidth="1"/>
    <col min="14094" max="14095" width="7.44140625" style="2" customWidth="1"/>
    <col min="14096" max="14097" width="7.109375" style="2" customWidth="1"/>
    <col min="14098" max="14099" width="7" style="2" customWidth="1"/>
    <col min="14100" max="14101" width="6.88671875" style="2" customWidth="1"/>
    <col min="14102" max="14102" width="5" style="2" customWidth="1"/>
    <col min="14103" max="14103" width="4.44140625" style="2" customWidth="1"/>
    <col min="14104" max="14104" width="4.6640625" style="2" customWidth="1"/>
    <col min="14105" max="14105" width="4.44140625" style="2" customWidth="1"/>
    <col min="14106" max="14106" width="5.109375" style="2" customWidth="1"/>
    <col min="14107" max="14107" width="5" style="2" customWidth="1"/>
    <col min="14108" max="14109" width="7.44140625" style="2" customWidth="1"/>
    <col min="14110" max="14111" width="8.109375" style="2" customWidth="1"/>
    <col min="14112" max="14112" width="6" style="2" customWidth="1"/>
    <col min="14113" max="14336" width="9.109375" style="2"/>
    <col min="14337" max="14337" width="5.88671875" style="2" customWidth="1"/>
    <col min="14338" max="14338" width="29.88671875" style="2" customWidth="1"/>
    <col min="14339" max="14339" width="9.109375" style="2"/>
    <col min="14340" max="14340" width="5.6640625" style="2" customWidth="1"/>
    <col min="14341" max="14341" width="5" style="2" customWidth="1"/>
    <col min="14342" max="14342" width="4.6640625" style="2" customWidth="1"/>
    <col min="14343" max="14343" width="4.33203125" style="2" customWidth="1"/>
    <col min="14344" max="14344" width="4.44140625" style="2" customWidth="1"/>
    <col min="14345" max="14345" width="4.109375" style="2" customWidth="1"/>
    <col min="14346" max="14346" width="4.6640625" style="2" customWidth="1"/>
    <col min="14347" max="14347" width="4.5546875" style="2" customWidth="1"/>
    <col min="14348" max="14348" width="4.33203125" style="2" customWidth="1"/>
    <col min="14349" max="14349" width="4.109375" style="2" customWidth="1"/>
    <col min="14350" max="14351" width="7.44140625" style="2" customWidth="1"/>
    <col min="14352" max="14353" width="7.109375" style="2" customWidth="1"/>
    <col min="14354" max="14355" width="7" style="2" customWidth="1"/>
    <col min="14356" max="14357" width="6.88671875" style="2" customWidth="1"/>
    <col min="14358" max="14358" width="5" style="2" customWidth="1"/>
    <col min="14359" max="14359" width="4.44140625" style="2" customWidth="1"/>
    <col min="14360" max="14360" width="4.6640625" style="2" customWidth="1"/>
    <col min="14361" max="14361" width="4.44140625" style="2" customWidth="1"/>
    <col min="14362" max="14362" width="5.109375" style="2" customWidth="1"/>
    <col min="14363" max="14363" width="5" style="2" customWidth="1"/>
    <col min="14364" max="14365" width="7.44140625" style="2" customWidth="1"/>
    <col min="14366" max="14367" width="8.109375" style="2" customWidth="1"/>
    <col min="14368" max="14368" width="6" style="2" customWidth="1"/>
    <col min="14369" max="14592" width="9.109375" style="2"/>
    <col min="14593" max="14593" width="5.88671875" style="2" customWidth="1"/>
    <col min="14594" max="14594" width="29.88671875" style="2" customWidth="1"/>
    <col min="14595" max="14595" width="9.109375" style="2"/>
    <col min="14596" max="14596" width="5.6640625" style="2" customWidth="1"/>
    <col min="14597" max="14597" width="5" style="2" customWidth="1"/>
    <col min="14598" max="14598" width="4.6640625" style="2" customWidth="1"/>
    <col min="14599" max="14599" width="4.33203125" style="2" customWidth="1"/>
    <col min="14600" max="14600" width="4.44140625" style="2" customWidth="1"/>
    <col min="14601" max="14601" width="4.109375" style="2" customWidth="1"/>
    <col min="14602" max="14602" width="4.6640625" style="2" customWidth="1"/>
    <col min="14603" max="14603" width="4.5546875" style="2" customWidth="1"/>
    <col min="14604" max="14604" width="4.33203125" style="2" customWidth="1"/>
    <col min="14605" max="14605" width="4.109375" style="2" customWidth="1"/>
    <col min="14606" max="14607" width="7.44140625" style="2" customWidth="1"/>
    <col min="14608" max="14609" width="7.109375" style="2" customWidth="1"/>
    <col min="14610" max="14611" width="7" style="2" customWidth="1"/>
    <col min="14612" max="14613" width="6.88671875" style="2" customWidth="1"/>
    <col min="14614" max="14614" width="5" style="2" customWidth="1"/>
    <col min="14615" max="14615" width="4.44140625" style="2" customWidth="1"/>
    <col min="14616" max="14616" width="4.6640625" style="2" customWidth="1"/>
    <col min="14617" max="14617" width="4.44140625" style="2" customWidth="1"/>
    <col min="14618" max="14618" width="5.109375" style="2" customWidth="1"/>
    <col min="14619" max="14619" width="5" style="2" customWidth="1"/>
    <col min="14620" max="14621" width="7.44140625" style="2" customWidth="1"/>
    <col min="14622" max="14623" width="8.109375" style="2" customWidth="1"/>
    <col min="14624" max="14624" width="6" style="2" customWidth="1"/>
    <col min="14625" max="14848" width="9.109375" style="2"/>
    <col min="14849" max="14849" width="5.88671875" style="2" customWidth="1"/>
    <col min="14850" max="14850" width="29.88671875" style="2" customWidth="1"/>
    <col min="14851" max="14851" width="9.109375" style="2"/>
    <col min="14852" max="14852" width="5.6640625" style="2" customWidth="1"/>
    <col min="14853" max="14853" width="5" style="2" customWidth="1"/>
    <col min="14854" max="14854" width="4.6640625" style="2" customWidth="1"/>
    <col min="14855" max="14855" width="4.33203125" style="2" customWidth="1"/>
    <col min="14856" max="14856" width="4.44140625" style="2" customWidth="1"/>
    <col min="14857" max="14857" width="4.109375" style="2" customWidth="1"/>
    <col min="14858" max="14858" width="4.6640625" style="2" customWidth="1"/>
    <col min="14859" max="14859" width="4.5546875" style="2" customWidth="1"/>
    <col min="14860" max="14860" width="4.33203125" style="2" customWidth="1"/>
    <col min="14861" max="14861" width="4.109375" style="2" customWidth="1"/>
    <col min="14862" max="14863" width="7.44140625" style="2" customWidth="1"/>
    <col min="14864" max="14865" width="7.109375" style="2" customWidth="1"/>
    <col min="14866" max="14867" width="7" style="2" customWidth="1"/>
    <col min="14868" max="14869" width="6.88671875" style="2" customWidth="1"/>
    <col min="14870" max="14870" width="5" style="2" customWidth="1"/>
    <col min="14871" max="14871" width="4.44140625" style="2" customWidth="1"/>
    <col min="14872" max="14872" width="4.6640625" style="2" customWidth="1"/>
    <col min="14873" max="14873" width="4.44140625" style="2" customWidth="1"/>
    <col min="14874" max="14874" width="5.109375" style="2" customWidth="1"/>
    <col min="14875" max="14875" width="5" style="2" customWidth="1"/>
    <col min="14876" max="14877" width="7.44140625" style="2" customWidth="1"/>
    <col min="14878" max="14879" width="8.109375" style="2" customWidth="1"/>
    <col min="14880" max="14880" width="6" style="2" customWidth="1"/>
    <col min="14881" max="15104" width="9.109375" style="2"/>
    <col min="15105" max="15105" width="5.88671875" style="2" customWidth="1"/>
    <col min="15106" max="15106" width="29.88671875" style="2" customWidth="1"/>
    <col min="15107" max="15107" width="9.109375" style="2"/>
    <col min="15108" max="15108" width="5.6640625" style="2" customWidth="1"/>
    <col min="15109" max="15109" width="5" style="2" customWidth="1"/>
    <col min="15110" max="15110" width="4.6640625" style="2" customWidth="1"/>
    <col min="15111" max="15111" width="4.33203125" style="2" customWidth="1"/>
    <col min="15112" max="15112" width="4.44140625" style="2" customWidth="1"/>
    <col min="15113" max="15113" width="4.109375" style="2" customWidth="1"/>
    <col min="15114" max="15114" width="4.6640625" style="2" customWidth="1"/>
    <col min="15115" max="15115" width="4.5546875" style="2" customWidth="1"/>
    <col min="15116" max="15116" width="4.33203125" style="2" customWidth="1"/>
    <col min="15117" max="15117" width="4.109375" style="2" customWidth="1"/>
    <col min="15118" max="15119" width="7.44140625" style="2" customWidth="1"/>
    <col min="15120" max="15121" width="7.109375" style="2" customWidth="1"/>
    <col min="15122" max="15123" width="7" style="2" customWidth="1"/>
    <col min="15124" max="15125" width="6.88671875" style="2" customWidth="1"/>
    <col min="15126" max="15126" width="5" style="2" customWidth="1"/>
    <col min="15127" max="15127" width="4.44140625" style="2" customWidth="1"/>
    <col min="15128" max="15128" width="4.6640625" style="2" customWidth="1"/>
    <col min="15129" max="15129" width="4.44140625" style="2" customWidth="1"/>
    <col min="15130" max="15130" width="5.109375" style="2" customWidth="1"/>
    <col min="15131" max="15131" width="5" style="2" customWidth="1"/>
    <col min="15132" max="15133" width="7.44140625" style="2" customWidth="1"/>
    <col min="15134" max="15135" width="8.109375" style="2" customWidth="1"/>
    <col min="15136" max="15136" width="6" style="2" customWidth="1"/>
    <col min="15137" max="15360" width="9.109375" style="2"/>
    <col min="15361" max="15361" width="5.88671875" style="2" customWidth="1"/>
    <col min="15362" max="15362" width="29.88671875" style="2" customWidth="1"/>
    <col min="15363" max="15363" width="9.109375" style="2"/>
    <col min="15364" max="15364" width="5.6640625" style="2" customWidth="1"/>
    <col min="15365" max="15365" width="5" style="2" customWidth="1"/>
    <col min="15366" max="15366" width="4.6640625" style="2" customWidth="1"/>
    <col min="15367" max="15367" width="4.33203125" style="2" customWidth="1"/>
    <col min="15368" max="15368" width="4.44140625" style="2" customWidth="1"/>
    <col min="15369" max="15369" width="4.109375" style="2" customWidth="1"/>
    <col min="15370" max="15370" width="4.6640625" style="2" customWidth="1"/>
    <col min="15371" max="15371" width="4.5546875" style="2" customWidth="1"/>
    <col min="15372" max="15372" width="4.33203125" style="2" customWidth="1"/>
    <col min="15373" max="15373" width="4.109375" style="2" customWidth="1"/>
    <col min="15374" max="15375" width="7.44140625" style="2" customWidth="1"/>
    <col min="15376" max="15377" width="7.109375" style="2" customWidth="1"/>
    <col min="15378" max="15379" width="7" style="2" customWidth="1"/>
    <col min="15380" max="15381" width="6.88671875" style="2" customWidth="1"/>
    <col min="15382" max="15382" width="5" style="2" customWidth="1"/>
    <col min="15383" max="15383" width="4.44140625" style="2" customWidth="1"/>
    <col min="15384" max="15384" width="4.6640625" style="2" customWidth="1"/>
    <col min="15385" max="15385" width="4.44140625" style="2" customWidth="1"/>
    <col min="15386" max="15386" width="5.109375" style="2" customWidth="1"/>
    <col min="15387" max="15387" width="5" style="2" customWidth="1"/>
    <col min="15388" max="15389" width="7.44140625" style="2" customWidth="1"/>
    <col min="15390" max="15391" width="8.109375" style="2" customWidth="1"/>
    <col min="15392" max="15392" width="6" style="2" customWidth="1"/>
    <col min="15393" max="15616" width="9.109375" style="2"/>
    <col min="15617" max="15617" width="5.88671875" style="2" customWidth="1"/>
    <col min="15618" max="15618" width="29.88671875" style="2" customWidth="1"/>
    <col min="15619" max="15619" width="9.109375" style="2"/>
    <col min="15620" max="15620" width="5.6640625" style="2" customWidth="1"/>
    <col min="15621" max="15621" width="5" style="2" customWidth="1"/>
    <col min="15622" max="15622" width="4.6640625" style="2" customWidth="1"/>
    <col min="15623" max="15623" width="4.33203125" style="2" customWidth="1"/>
    <col min="15624" max="15624" width="4.44140625" style="2" customWidth="1"/>
    <col min="15625" max="15625" width="4.109375" style="2" customWidth="1"/>
    <col min="15626" max="15626" width="4.6640625" style="2" customWidth="1"/>
    <col min="15627" max="15627" width="4.5546875" style="2" customWidth="1"/>
    <col min="15628" max="15628" width="4.33203125" style="2" customWidth="1"/>
    <col min="15629" max="15629" width="4.109375" style="2" customWidth="1"/>
    <col min="15630" max="15631" width="7.44140625" style="2" customWidth="1"/>
    <col min="15632" max="15633" width="7.109375" style="2" customWidth="1"/>
    <col min="15634" max="15635" width="7" style="2" customWidth="1"/>
    <col min="15636" max="15637" width="6.88671875" style="2" customWidth="1"/>
    <col min="15638" max="15638" width="5" style="2" customWidth="1"/>
    <col min="15639" max="15639" width="4.44140625" style="2" customWidth="1"/>
    <col min="15640" max="15640" width="4.6640625" style="2" customWidth="1"/>
    <col min="15641" max="15641" width="4.44140625" style="2" customWidth="1"/>
    <col min="15642" max="15642" width="5.109375" style="2" customWidth="1"/>
    <col min="15643" max="15643" width="5" style="2" customWidth="1"/>
    <col min="15644" max="15645" width="7.44140625" style="2" customWidth="1"/>
    <col min="15646" max="15647" width="8.109375" style="2" customWidth="1"/>
    <col min="15648" max="15648" width="6" style="2" customWidth="1"/>
    <col min="15649" max="15872" width="9.109375" style="2"/>
    <col min="15873" max="15873" width="5.88671875" style="2" customWidth="1"/>
    <col min="15874" max="15874" width="29.88671875" style="2" customWidth="1"/>
    <col min="15875" max="15875" width="9.109375" style="2"/>
    <col min="15876" max="15876" width="5.6640625" style="2" customWidth="1"/>
    <col min="15877" max="15877" width="5" style="2" customWidth="1"/>
    <col min="15878" max="15878" width="4.6640625" style="2" customWidth="1"/>
    <col min="15879" max="15879" width="4.33203125" style="2" customWidth="1"/>
    <col min="15880" max="15880" width="4.44140625" style="2" customWidth="1"/>
    <col min="15881" max="15881" width="4.109375" style="2" customWidth="1"/>
    <col min="15882" max="15882" width="4.6640625" style="2" customWidth="1"/>
    <col min="15883" max="15883" width="4.5546875" style="2" customWidth="1"/>
    <col min="15884" max="15884" width="4.33203125" style="2" customWidth="1"/>
    <col min="15885" max="15885" width="4.109375" style="2" customWidth="1"/>
    <col min="15886" max="15887" width="7.44140625" style="2" customWidth="1"/>
    <col min="15888" max="15889" width="7.109375" style="2" customWidth="1"/>
    <col min="15890" max="15891" width="7" style="2" customWidth="1"/>
    <col min="15892" max="15893" width="6.88671875" style="2" customWidth="1"/>
    <col min="15894" max="15894" width="5" style="2" customWidth="1"/>
    <col min="15895" max="15895" width="4.44140625" style="2" customWidth="1"/>
    <col min="15896" max="15896" width="4.6640625" style="2" customWidth="1"/>
    <col min="15897" max="15897" width="4.44140625" style="2" customWidth="1"/>
    <col min="15898" max="15898" width="5.109375" style="2" customWidth="1"/>
    <col min="15899" max="15899" width="5" style="2" customWidth="1"/>
    <col min="15900" max="15901" width="7.44140625" style="2" customWidth="1"/>
    <col min="15902" max="15903" width="8.109375" style="2" customWidth="1"/>
    <col min="15904" max="15904" width="6" style="2" customWidth="1"/>
    <col min="15905" max="16128" width="9.109375" style="2"/>
    <col min="16129" max="16129" width="5.88671875" style="2" customWidth="1"/>
    <col min="16130" max="16130" width="29.88671875" style="2" customWidth="1"/>
    <col min="16131" max="16131" width="9.109375" style="2"/>
    <col min="16132" max="16132" width="5.6640625" style="2" customWidth="1"/>
    <col min="16133" max="16133" width="5" style="2" customWidth="1"/>
    <col min="16134" max="16134" width="4.6640625" style="2" customWidth="1"/>
    <col min="16135" max="16135" width="4.33203125" style="2" customWidth="1"/>
    <col min="16136" max="16136" width="4.44140625" style="2" customWidth="1"/>
    <col min="16137" max="16137" width="4.109375" style="2" customWidth="1"/>
    <col min="16138" max="16138" width="4.6640625" style="2" customWidth="1"/>
    <col min="16139" max="16139" width="4.5546875" style="2" customWidth="1"/>
    <col min="16140" max="16140" width="4.33203125" style="2" customWidth="1"/>
    <col min="16141" max="16141" width="4.109375" style="2" customWidth="1"/>
    <col min="16142" max="16143" width="7.44140625" style="2" customWidth="1"/>
    <col min="16144" max="16145" width="7.109375" style="2" customWidth="1"/>
    <col min="16146" max="16147" width="7" style="2" customWidth="1"/>
    <col min="16148" max="16149" width="6.88671875" style="2" customWidth="1"/>
    <col min="16150" max="16150" width="5" style="2" customWidth="1"/>
    <col min="16151" max="16151" width="4.44140625" style="2" customWidth="1"/>
    <col min="16152" max="16152" width="4.6640625" style="2" customWidth="1"/>
    <col min="16153" max="16153" width="4.44140625" style="2" customWidth="1"/>
    <col min="16154" max="16154" width="5.109375" style="2" customWidth="1"/>
    <col min="16155" max="16155" width="5" style="2" customWidth="1"/>
    <col min="16156" max="16157" width="7.44140625" style="2" customWidth="1"/>
    <col min="16158" max="16159" width="8.109375" style="2" customWidth="1"/>
    <col min="16160" max="16160" width="6" style="2" customWidth="1"/>
    <col min="16161" max="16384" width="9.109375" style="2"/>
  </cols>
  <sheetData>
    <row r="1" spans="1:33" ht="15.6" x14ac:dyDescent="0.3">
      <c r="A1" s="293" t="s">
        <v>513</v>
      </c>
      <c r="B1" s="260"/>
      <c r="C1" s="260"/>
      <c r="D1" s="260"/>
      <c r="E1" s="260"/>
      <c r="F1" s="260"/>
      <c r="G1" s="260"/>
      <c r="H1" s="260"/>
      <c r="I1" s="260"/>
      <c r="J1" s="260"/>
      <c r="K1" s="260"/>
      <c r="L1" s="260"/>
      <c r="M1" s="260"/>
      <c r="N1" s="260"/>
      <c r="O1" s="260"/>
      <c r="P1" s="260"/>
      <c r="Q1" s="260"/>
      <c r="R1" s="260"/>
      <c r="S1" s="260"/>
      <c r="T1" s="260"/>
      <c r="U1" s="260"/>
      <c r="V1" s="260"/>
      <c r="W1" s="260"/>
      <c r="X1" s="260"/>
      <c r="Y1" s="260"/>
      <c r="Z1" s="260"/>
      <c r="AA1" s="260"/>
      <c r="AB1" s="260"/>
      <c r="AC1" s="260"/>
      <c r="AD1" s="260"/>
      <c r="AE1" s="260"/>
    </row>
    <row r="2" spans="1:33" ht="15.6" x14ac:dyDescent="0.3">
      <c r="A2" s="260" t="s">
        <v>303</v>
      </c>
      <c r="B2" s="260"/>
      <c r="C2" s="260"/>
      <c r="D2" s="260"/>
      <c r="E2" s="260"/>
      <c r="F2" s="260"/>
      <c r="G2" s="260"/>
      <c r="H2" s="260"/>
      <c r="I2" s="260"/>
      <c r="J2" s="260"/>
      <c r="K2" s="260"/>
      <c r="L2" s="260"/>
      <c r="M2" s="260"/>
      <c r="N2" s="260"/>
      <c r="O2" s="260"/>
      <c r="P2" s="260"/>
      <c r="Q2" s="260"/>
      <c r="R2" s="260"/>
      <c r="S2" s="260"/>
      <c r="T2" s="260"/>
      <c r="U2" s="260"/>
      <c r="V2" s="260"/>
      <c r="W2" s="260"/>
      <c r="X2" s="260"/>
      <c r="Y2" s="260"/>
      <c r="Z2" s="260"/>
      <c r="AA2" s="260"/>
      <c r="AB2" s="260"/>
      <c r="AC2" s="260"/>
      <c r="AD2" s="260"/>
      <c r="AE2" s="260"/>
    </row>
    <row r="3" spans="1:33" ht="15.6" x14ac:dyDescent="0.3">
      <c r="A3" s="419" t="s">
        <v>514</v>
      </c>
      <c r="B3" s="290"/>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row>
    <row r="4" spans="1:33" ht="15.6" x14ac:dyDescent="0.3">
      <c r="A4" s="107"/>
      <c r="B4" s="107"/>
    </row>
    <row r="5" spans="1:33" ht="31.5" customHeight="1" x14ac:dyDescent="0.3">
      <c r="A5" s="284" t="s">
        <v>141</v>
      </c>
      <c r="B5" s="284"/>
      <c r="C5" s="285" t="s">
        <v>5</v>
      </c>
      <c r="D5" s="285"/>
      <c r="E5" s="285"/>
      <c r="F5" s="285"/>
      <c r="G5" s="285"/>
      <c r="H5" s="285"/>
      <c r="I5" s="285"/>
      <c r="J5" s="285"/>
      <c r="K5" s="285"/>
      <c r="L5" s="285"/>
      <c r="M5" s="285"/>
      <c r="N5" s="285"/>
      <c r="O5" s="285"/>
      <c r="P5" s="285"/>
      <c r="Q5" s="285"/>
      <c r="R5" s="285"/>
      <c r="S5" s="285"/>
      <c r="T5" s="285"/>
      <c r="U5" s="285"/>
      <c r="V5" s="285"/>
      <c r="W5" s="285"/>
      <c r="X5" s="285"/>
      <c r="Y5" s="285"/>
      <c r="Z5" s="285"/>
      <c r="AA5" s="285"/>
      <c r="AB5" s="285"/>
      <c r="AC5" s="285"/>
      <c r="AD5" s="285"/>
      <c r="AE5" s="285"/>
    </row>
    <row r="6" spans="1:33" ht="15.6" x14ac:dyDescent="0.3">
      <c r="A6" s="284" t="s">
        <v>142</v>
      </c>
      <c r="B6" s="284"/>
      <c r="C6" s="285" t="s">
        <v>7</v>
      </c>
      <c r="D6" s="285"/>
      <c r="E6" s="285"/>
      <c r="F6" s="285"/>
      <c r="G6" s="285"/>
      <c r="H6" s="285"/>
      <c r="I6" s="285"/>
      <c r="J6" s="285"/>
      <c r="K6" s="285"/>
      <c r="L6" s="285"/>
      <c r="M6" s="285"/>
      <c r="N6" s="285"/>
      <c r="O6" s="285"/>
      <c r="P6" s="285"/>
      <c r="Q6" s="285"/>
      <c r="R6" s="285"/>
      <c r="S6" s="285"/>
      <c r="T6" s="285"/>
      <c r="U6" s="285"/>
      <c r="V6" s="285"/>
      <c r="W6" s="285"/>
      <c r="X6" s="285"/>
      <c r="Y6" s="285"/>
      <c r="Z6" s="285"/>
      <c r="AA6" s="285"/>
      <c r="AB6" s="285"/>
      <c r="AC6" s="285"/>
      <c r="AD6" s="285"/>
      <c r="AE6" s="285"/>
    </row>
    <row r="7" spans="1:33" ht="15.6" x14ac:dyDescent="0.3">
      <c r="A7" s="284" t="s">
        <v>8</v>
      </c>
      <c r="B7" s="284"/>
      <c r="C7" s="285" t="s">
        <v>143</v>
      </c>
      <c r="D7" s="285"/>
      <c r="E7" s="285"/>
      <c r="F7" s="285"/>
      <c r="G7" s="285"/>
      <c r="H7" s="285"/>
      <c r="I7" s="285"/>
      <c r="J7" s="285"/>
      <c r="K7" s="285"/>
      <c r="L7" s="285"/>
      <c r="M7" s="285"/>
      <c r="N7" s="285"/>
      <c r="O7" s="285"/>
      <c r="P7" s="285"/>
      <c r="Q7" s="285"/>
      <c r="R7" s="285"/>
      <c r="S7" s="285"/>
      <c r="T7" s="285"/>
      <c r="U7" s="285"/>
      <c r="V7" s="285"/>
      <c r="W7" s="285"/>
      <c r="X7" s="285"/>
      <c r="Y7" s="285"/>
      <c r="Z7" s="285"/>
      <c r="AA7" s="285"/>
      <c r="AB7" s="285"/>
      <c r="AC7" s="285"/>
      <c r="AD7" s="285"/>
      <c r="AE7" s="285"/>
    </row>
    <row r="8" spans="1:33" ht="84" customHeight="1" x14ac:dyDescent="0.3">
      <c r="A8" s="284" t="s">
        <v>9</v>
      </c>
      <c r="B8" s="284"/>
      <c r="C8" s="285" t="s">
        <v>525</v>
      </c>
      <c r="D8" s="285"/>
      <c r="E8" s="285"/>
      <c r="F8" s="285"/>
      <c r="G8" s="285"/>
      <c r="H8" s="285"/>
      <c r="I8" s="285"/>
      <c r="J8" s="285"/>
      <c r="K8" s="285"/>
      <c r="L8" s="285"/>
      <c r="M8" s="285"/>
      <c r="N8" s="285"/>
      <c r="O8" s="285"/>
      <c r="P8" s="285"/>
      <c r="Q8" s="285"/>
      <c r="R8" s="285"/>
      <c r="S8" s="285"/>
      <c r="T8" s="285"/>
      <c r="U8" s="285"/>
      <c r="V8" s="285"/>
      <c r="W8" s="285"/>
      <c r="X8" s="285"/>
      <c r="Y8" s="285"/>
      <c r="Z8" s="285"/>
      <c r="AA8" s="285"/>
      <c r="AB8" s="285"/>
      <c r="AC8" s="285"/>
      <c r="AD8" s="285"/>
      <c r="AE8" s="285"/>
    </row>
    <row r="9" spans="1:33" ht="34.5" customHeight="1" x14ac:dyDescent="0.3">
      <c r="A9" s="284" t="s">
        <v>472</v>
      </c>
      <c r="B9" s="284"/>
      <c r="C9" s="285" t="s">
        <v>304</v>
      </c>
      <c r="D9" s="285"/>
      <c r="E9" s="285"/>
      <c r="F9" s="285"/>
      <c r="G9" s="285"/>
      <c r="H9" s="285"/>
      <c r="I9" s="285"/>
      <c r="J9" s="285"/>
      <c r="K9" s="285"/>
      <c r="L9" s="285"/>
      <c r="M9" s="285"/>
      <c r="N9" s="285"/>
      <c r="O9" s="285"/>
      <c r="P9" s="285"/>
      <c r="Q9" s="285"/>
      <c r="R9" s="285"/>
      <c r="S9" s="285"/>
      <c r="T9" s="285"/>
      <c r="U9" s="285"/>
      <c r="V9" s="285"/>
      <c r="W9" s="285"/>
      <c r="X9" s="285"/>
      <c r="Y9" s="285"/>
      <c r="Z9" s="285"/>
      <c r="AA9" s="285"/>
      <c r="AB9" s="285"/>
      <c r="AC9" s="285"/>
      <c r="AD9" s="285"/>
      <c r="AE9" s="285"/>
    </row>
    <row r="10" spans="1:33" ht="28.5" customHeight="1" x14ac:dyDescent="0.3">
      <c r="A10" s="284" t="s">
        <v>146</v>
      </c>
      <c r="B10" s="284"/>
      <c r="C10" s="285" t="s">
        <v>323</v>
      </c>
      <c r="D10" s="285"/>
      <c r="E10" s="285"/>
      <c r="F10" s="285"/>
      <c r="G10" s="285"/>
      <c r="H10" s="285"/>
      <c r="I10" s="285"/>
      <c r="J10" s="285"/>
      <c r="K10" s="285"/>
      <c r="L10" s="285"/>
      <c r="M10" s="285"/>
      <c r="N10" s="285"/>
      <c r="O10" s="285"/>
      <c r="P10" s="285"/>
      <c r="Q10" s="285"/>
      <c r="R10" s="285"/>
      <c r="S10" s="285"/>
      <c r="T10" s="285"/>
      <c r="U10" s="285"/>
      <c r="V10" s="285"/>
      <c r="W10" s="285"/>
      <c r="X10" s="285"/>
      <c r="Y10" s="285"/>
      <c r="Z10" s="285"/>
      <c r="AA10" s="285"/>
      <c r="AB10" s="285"/>
      <c r="AC10" s="285"/>
      <c r="AD10" s="285"/>
      <c r="AE10" s="285"/>
    </row>
    <row r="11" spans="1:33" ht="15.6" x14ac:dyDescent="0.3">
      <c r="A11" s="284"/>
      <c r="B11" s="284"/>
      <c r="C11" s="285" t="s">
        <v>305</v>
      </c>
      <c r="D11" s="285"/>
      <c r="E11" s="285"/>
      <c r="F11" s="285"/>
      <c r="G11" s="285"/>
      <c r="H11" s="285"/>
      <c r="I11" s="285"/>
      <c r="J11" s="285"/>
      <c r="K11" s="285"/>
      <c r="L11" s="285"/>
      <c r="M11" s="285"/>
      <c r="N11" s="285"/>
      <c r="O11" s="285"/>
      <c r="P11" s="285"/>
      <c r="Q11" s="285"/>
      <c r="R11" s="285"/>
      <c r="S11" s="285"/>
      <c r="T11" s="285"/>
      <c r="U11" s="285"/>
      <c r="V11" s="285"/>
      <c r="W11" s="285"/>
      <c r="X11" s="285"/>
      <c r="Y11" s="285"/>
      <c r="Z11" s="285"/>
      <c r="AA11" s="285"/>
      <c r="AB11" s="285"/>
      <c r="AC11" s="285"/>
      <c r="AD11" s="285"/>
      <c r="AE11" s="285"/>
    </row>
    <row r="12" spans="1:33" ht="15.6" x14ac:dyDescent="0.3">
      <c r="A12" s="284"/>
      <c r="B12" s="284"/>
      <c r="C12" s="299" t="s">
        <v>307</v>
      </c>
      <c r="D12" s="299"/>
      <c r="E12" s="299"/>
      <c r="F12" s="299"/>
      <c r="G12" s="299"/>
      <c r="H12" s="299"/>
      <c r="I12" s="299"/>
      <c r="J12" s="299"/>
      <c r="K12" s="299"/>
      <c r="L12" s="299"/>
      <c r="M12" s="299"/>
      <c r="N12" s="299"/>
      <c r="O12" s="299"/>
      <c r="P12" s="299"/>
      <c r="Q12" s="299"/>
      <c r="R12" s="299"/>
      <c r="S12" s="299"/>
      <c r="T12" s="299"/>
      <c r="U12" s="299"/>
      <c r="V12" s="299"/>
      <c r="W12" s="299"/>
      <c r="X12" s="299"/>
      <c r="Y12" s="299"/>
      <c r="Z12" s="299"/>
      <c r="AA12" s="299"/>
      <c r="AB12" s="299"/>
      <c r="AC12" s="299"/>
      <c r="AD12" s="299"/>
      <c r="AE12" s="299"/>
    </row>
    <row r="13" spans="1:33" ht="15.75" customHeight="1" x14ac:dyDescent="0.3">
      <c r="A13" s="284" t="s">
        <v>147</v>
      </c>
      <c r="B13" s="284"/>
      <c r="C13" s="284" t="s">
        <v>21</v>
      </c>
      <c r="D13" s="284" t="s">
        <v>22</v>
      </c>
      <c r="E13" s="284"/>
      <c r="F13" s="284"/>
      <c r="G13" s="284"/>
      <c r="H13" s="284" t="s">
        <v>23</v>
      </c>
      <c r="I13" s="284"/>
      <c r="J13" s="284"/>
      <c r="K13" s="284"/>
      <c r="L13" s="284" t="s">
        <v>24</v>
      </c>
      <c r="M13" s="284"/>
      <c r="N13" s="284"/>
      <c r="O13" s="284"/>
      <c r="P13" s="284" t="s">
        <v>25</v>
      </c>
      <c r="Q13" s="284"/>
      <c r="R13" s="284"/>
      <c r="S13" s="284"/>
      <c r="T13" s="284" t="s">
        <v>26</v>
      </c>
      <c r="U13" s="284"/>
      <c r="V13" s="284"/>
      <c r="W13" s="284"/>
      <c r="X13" s="284" t="s">
        <v>41</v>
      </c>
      <c r="Y13" s="284"/>
      <c r="Z13" s="284"/>
      <c r="AA13" s="284"/>
      <c r="AB13" s="284" t="s">
        <v>28</v>
      </c>
      <c r="AC13" s="284"/>
      <c r="AD13" s="284"/>
      <c r="AE13" s="284"/>
    </row>
    <row r="14" spans="1:33" ht="111" customHeight="1" x14ac:dyDescent="0.3">
      <c r="A14" s="284"/>
      <c r="B14" s="284"/>
      <c r="C14" s="284"/>
      <c r="D14" s="429" t="s">
        <v>29</v>
      </c>
      <c r="E14" s="429"/>
      <c r="F14" s="429" t="s">
        <v>30</v>
      </c>
      <c r="G14" s="429"/>
      <c r="H14" s="429" t="s">
        <v>29</v>
      </c>
      <c r="I14" s="429"/>
      <c r="J14" s="429" t="s">
        <v>30</v>
      </c>
      <c r="K14" s="429"/>
      <c r="L14" s="429" t="s">
        <v>29</v>
      </c>
      <c r="M14" s="429"/>
      <c r="N14" s="429" t="s">
        <v>30</v>
      </c>
      <c r="O14" s="429"/>
      <c r="P14" s="429" t="s">
        <v>29</v>
      </c>
      <c r="Q14" s="429"/>
      <c r="R14" s="429" t="s">
        <v>30</v>
      </c>
      <c r="S14" s="429"/>
      <c r="T14" s="429" t="s">
        <v>29</v>
      </c>
      <c r="U14" s="429"/>
      <c r="V14" s="429" t="s">
        <v>30</v>
      </c>
      <c r="W14" s="429"/>
      <c r="X14" s="429" t="s">
        <v>29</v>
      </c>
      <c r="Y14" s="429"/>
      <c r="Z14" s="429" t="s">
        <v>30</v>
      </c>
      <c r="AA14" s="429"/>
      <c r="AB14" s="429" t="s">
        <v>29</v>
      </c>
      <c r="AC14" s="429"/>
      <c r="AD14" s="429" t="s">
        <v>30</v>
      </c>
      <c r="AE14" s="429"/>
    </row>
    <row r="15" spans="1:33" ht="15.6" x14ac:dyDescent="0.3">
      <c r="A15" s="286" t="s">
        <v>304</v>
      </c>
      <c r="B15" s="286"/>
      <c r="C15" s="286"/>
      <c r="D15" s="286"/>
      <c r="E15" s="286"/>
      <c r="F15" s="286"/>
      <c r="G15" s="286"/>
      <c r="H15" s="286"/>
      <c r="I15" s="286"/>
      <c r="J15" s="286"/>
      <c r="K15" s="286"/>
      <c r="L15" s="286"/>
      <c r="M15" s="286"/>
      <c r="N15" s="286"/>
      <c r="O15" s="286"/>
      <c r="P15" s="286"/>
      <c r="Q15" s="286"/>
      <c r="R15" s="286"/>
      <c r="S15" s="286"/>
      <c r="T15" s="286"/>
      <c r="U15" s="286"/>
      <c r="V15" s="286"/>
      <c r="W15" s="286"/>
      <c r="X15" s="286"/>
      <c r="Y15" s="286"/>
      <c r="Z15" s="286"/>
      <c r="AA15" s="286"/>
      <c r="AB15" s="286"/>
      <c r="AC15" s="286"/>
      <c r="AD15" s="286"/>
      <c r="AE15" s="286"/>
    </row>
    <row r="16" spans="1:33" ht="131.25" customHeight="1" x14ac:dyDescent="0.3">
      <c r="A16" s="299" t="str">
        <f>'Пр. 1 к пп.4'!C10</f>
        <v>Доля муниципальных образовательных учреждений, воспитанники и обучающиеся которых приняли участие в общегородских (отраслевых) мероприятиях (от общего количества муниципальных образовательных учреждений), %</v>
      </c>
      <c r="B16" s="299"/>
      <c r="C16" s="62">
        <f>'Пр. 1 к пп.4'!F10</f>
        <v>80</v>
      </c>
      <c r="D16" s="488">
        <f>'Пр. 1 к пп.4'!G10</f>
        <v>90</v>
      </c>
      <c r="E16" s="488"/>
      <c r="F16" s="488">
        <f>'Пр. 1 к пп.4'!H10</f>
        <v>0</v>
      </c>
      <c r="G16" s="488"/>
      <c r="H16" s="488">
        <f>'Пр. 1 к пп.4'!I10</f>
        <v>95</v>
      </c>
      <c r="I16" s="488"/>
      <c r="J16" s="488">
        <f>'Пр. 1 к пп.4'!J10</f>
        <v>0</v>
      </c>
      <c r="K16" s="488"/>
      <c r="L16" s="488">
        <f>'Пр. 1 к пп.4'!K10</f>
        <v>100</v>
      </c>
      <c r="M16" s="488"/>
      <c r="N16" s="488">
        <f>'Пр. 1 к пп.4'!L10</f>
        <v>0</v>
      </c>
      <c r="O16" s="488"/>
      <c r="P16" s="488">
        <f>'Пр. 1 к пп.4'!M10</f>
        <v>100</v>
      </c>
      <c r="Q16" s="488"/>
      <c r="R16" s="488">
        <f>'Пр. 1 к пп.4'!N10</f>
        <v>0</v>
      </c>
      <c r="S16" s="488"/>
      <c r="T16" s="488">
        <f>'Пр. 1 к пп.4'!O10</f>
        <v>100</v>
      </c>
      <c r="U16" s="488"/>
      <c r="V16" s="488">
        <f>'Пр. 1 к пп.4'!P10</f>
        <v>0</v>
      </c>
      <c r="W16" s="488"/>
      <c r="X16" s="488">
        <f>'Пр. 1 к пп.4'!Q10</f>
        <v>100</v>
      </c>
      <c r="Y16" s="488"/>
      <c r="Z16" s="488">
        <f>'Пр. 1 к пп.4'!R10</f>
        <v>0</v>
      </c>
      <c r="AA16" s="488"/>
      <c r="AB16" s="488">
        <f>'Пр. 1 к пп.4'!S10</f>
        <v>100</v>
      </c>
      <c r="AC16" s="488"/>
      <c r="AD16" s="488">
        <f>'Пр. 1 к пп.4'!T10</f>
        <v>0</v>
      </c>
      <c r="AE16" s="488"/>
      <c r="AF16" s="33"/>
      <c r="AG16" s="34"/>
    </row>
    <row r="17" spans="1:34" ht="120.75" customHeight="1" x14ac:dyDescent="0.3">
      <c r="A17" s="299" t="str">
        <f>'Пр. 1 к пп.4'!C11</f>
        <v>Доля педагогов, получивших поддержку в рамках мероприятий по информационно-методическому сопровождению образовательного процесса (от общей численности педагогов муниципальных учреждений), %</v>
      </c>
      <c r="B17" s="299"/>
      <c r="C17" s="62">
        <f>'Пр. 1 к пп.4'!F11</f>
        <v>32</v>
      </c>
      <c r="D17" s="488">
        <f>'Пр. 1 к пп.4'!G11</f>
        <v>32</v>
      </c>
      <c r="E17" s="488"/>
      <c r="F17" s="488">
        <f>'Пр. 1 к пп.4'!H11</f>
        <v>0</v>
      </c>
      <c r="G17" s="488"/>
      <c r="H17" s="488">
        <f>'Пр. 1 к пп.4'!I11</f>
        <v>33</v>
      </c>
      <c r="I17" s="488"/>
      <c r="J17" s="488">
        <f>'Пр. 1 к пп.4'!J11</f>
        <v>0</v>
      </c>
      <c r="K17" s="488"/>
      <c r="L17" s="488">
        <f>'Пр. 1 к пп.4'!K11</f>
        <v>33</v>
      </c>
      <c r="M17" s="488"/>
      <c r="N17" s="488">
        <f>'Пр. 1 к пп.4'!L11</f>
        <v>0</v>
      </c>
      <c r="O17" s="488"/>
      <c r="P17" s="488">
        <f>'Пр. 1 к пп.4'!M11</f>
        <v>34</v>
      </c>
      <c r="Q17" s="488"/>
      <c r="R17" s="488">
        <f>'Пр. 1 к пп.4'!N11</f>
        <v>0</v>
      </c>
      <c r="S17" s="488"/>
      <c r="T17" s="488">
        <f>'Пр. 1 к пп.4'!O11</f>
        <v>34</v>
      </c>
      <c r="U17" s="488"/>
      <c r="V17" s="488">
        <f>'Пр. 1 к пп.4'!P11</f>
        <v>0</v>
      </c>
      <c r="W17" s="488"/>
      <c r="X17" s="488">
        <f>'Пр. 1 к пп.4'!Q11</f>
        <v>35</v>
      </c>
      <c r="Y17" s="488"/>
      <c r="Z17" s="488">
        <f>'Пр. 1 к пп.4'!R11</f>
        <v>0</v>
      </c>
      <c r="AA17" s="488"/>
      <c r="AB17" s="488">
        <f>'Пр. 1 к пп.4'!S11</f>
        <v>35</v>
      </c>
      <c r="AC17" s="488"/>
      <c r="AD17" s="488">
        <f>'Пр. 1 к пп.4'!T11</f>
        <v>0</v>
      </c>
      <c r="AE17" s="488"/>
      <c r="AF17" s="36"/>
      <c r="AG17" s="37"/>
      <c r="AH17" s="37"/>
    </row>
    <row r="18" spans="1:34" ht="52.5" customHeight="1" x14ac:dyDescent="0.3">
      <c r="A18" s="299" t="str">
        <f>'Пр. 1 к пп.4'!C12</f>
        <v>Число детей, прошедших психолого-медико-педагогическое обследование, чел.</v>
      </c>
      <c r="B18" s="299"/>
      <c r="C18" s="62">
        <f>'Пр. 1 к пп.4'!F12</f>
        <v>4000</v>
      </c>
      <c r="D18" s="488" t="str">
        <f>'Пр. 1 к пп.4'!G12</f>
        <v>не менее 3000</v>
      </c>
      <c r="E18" s="488"/>
      <c r="F18" s="488">
        <f>'Пр. 1 к пп.4'!H12</f>
        <v>0</v>
      </c>
      <c r="G18" s="488"/>
      <c r="H18" s="488" t="str">
        <f>'Пр. 1 к пп.4'!I12</f>
        <v>не менее 3000</v>
      </c>
      <c r="I18" s="488"/>
      <c r="J18" s="488">
        <f>'Пр. 1 к пп.4'!J12</f>
        <v>0</v>
      </c>
      <c r="K18" s="488"/>
      <c r="L18" s="488" t="str">
        <f>'Пр. 1 к пп.4'!K12</f>
        <v>не менее 3000</v>
      </c>
      <c r="M18" s="488"/>
      <c r="N18" s="488">
        <f>'Пр. 1 к пп.4'!L12</f>
        <v>0</v>
      </c>
      <c r="O18" s="488"/>
      <c r="P18" s="488" t="str">
        <f>'Пр. 1 к пп.4'!M12</f>
        <v>не менее 3000</v>
      </c>
      <c r="Q18" s="488"/>
      <c r="R18" s="488">
        <f>'Пр. 1 к пп.4'!N12</f>
        <v>0</v>
      </c>
      <c r="S18" s="488"/>
      <c r="T18" s="488" t="str">
        <f>'Пр. 1 к пп.4'!O12</f>
        <v>не менее 3000</v>
      </c>
      <c r="U18" s="488"/>
      <c r="V18" s="488">
        <f>'Пр. 1 к пп.4'!P12</f>
        <v>0</v>
      </c>
      <c r="W18" s="488"/>
      <c r="X18" s="488" t="str">
        <f>'Пр. 1 к пп.4'!Q12</f>
        <v>не менее 3000</v>
      </c>
      <c r="Y18" s="488"/>
      <c r="Z18" s="488">
        <f>'Пр. 1 к пп.4'!R12</f>
        <v>0</v>
      </c>
      <c r="AA18" s="488"/>
      <c r="AB18" s="488" t="str">
        <f>'Пр. 1 к пп.4'!S12</f>
        <v>не менее 3000</v>
      </c>
      <c r="AC18" s="488"/>
      <c r="AD18" s="488">
        <f>'Пр. 1 к пп.4'!T12</f>
        <v>0</v>
      </c>
      <c r="AE18" s="488"/>
    </row>
    <row r="19" spans="1:34" ht="94.5" customHeight="1" x14ac:dyDescent="0.3">
      <c r="A19" s="299" t="str">
        <f>'Пр. 1 к пп.4'!C13</f>
        <v>Количество муниципальных учреждений, в которых ведется экономическое планирование, бюджетный, налоговый учет, составление отчетности, контроль расходования средств, шт.</v>
      </c>
      <c r="B19" s="299"/>
      <c r="C19" s="62">
        <f>'Пр. 1 к пп.4'!F13</f>
        <v>146</v>
      </c>
      <c r="D19" s="488">
        <f>'Пр. 1 к пп.4'!G13</f>
        <v>146</v>
      </c>
      <c r="E19" s="488"/>
      <c r="F19" s="488">
        <f>'Пр. 1 к пп.4'!H13</f>
        <v>0</v>
      </c>
      <c r="G19" s="488"/>
      <c r="H19" s="488">
        <f>'Пр. 1 к пп.4'!I13</f>
        <v>146</v>
      </c>
      <c r="I19" s="488"/>
      <c r="J19" s="488">
        <f>'Пр. 1 к пп.4'!J13</f>
        <v>0</v>
      </c>
      <c r="K19" s="488"/>
      <c r="L19" s="488">
        <f>'Пр. 1 к пп.4'!K13</f>
        <v>146</v>
      </c>
      <c r="M19" s="488"/>
      <c r="N19" s="488">
        <f>'Пр. 1 к пп.4'!L13</f>
        <v>0</v>
      </c>
      <c r="O19" s="488"/>
      <c r="P19" s="488">
        <f>'Пр. 1 к пп.4'!M13</f>
        <v>146</v>
      </c>
      <c r="Q19" s="488"/>
      <c r="R19" s="488">
        <f>'Пр. 1 к пп.4'!N13</f>
        <v>0</v>
      </c>
      <c r="S19" s="488"/>
      <c r="T19" s="488">
        <f>'Пр. 1 к пп.4'!O13</f>
        <v>146</v>
      </c>
      <c r="U19" s="488"/>
      <c r="V19" s="488">
        <f>'Пр. 1 к пп.4'!P13</f>
        <v>0</v>
      </c>
      <c r="W19" s="488"/>
      <c r="X19" s="488">
        <f>'Пр. 1 к пп.4'!Q13</f>
        <v>146</v>
      </c>
      <c r="Y19" s="488"/>
      <c r="Z19" s="488">
        <f>'Пр. 1 к пп.4'!R13</f>
        <v>0</v>
      </c>
      <c r="AA19" s="488"/>
      <c r="AB19" s="488">
        <f>'Пр. 1 к пп.4'!S13</f>
        <v>146</v>
      </c>
      <c r="AC19" s="488"/>
      <c r="AD19" s="488">
        <f>'Пр. 1 к пп.4'!T13</f>
        <v>0</v>
      </c>
      <c r="AE19" s="488"/>
      <c r="AF19" s="195"/>
      <c r="AG19" s="66"/>
    </row>
    <row r="20" spans="1:34" ht="15.75" customHeight="1" x14ac:dyDescent="0.3">
      <c r="A20" s="284" t="s">
        <v>148</v>
      </c>
      <c r="B20" s="284"/>
      <c r="C20" s="284" t="s">
        <v>21</v>
      </c>
      <c r="D20" s="284" t="s">
        <v>22</v>
      </c>
      <c r="E20" s="284"/>
      <c r="F20" s="284"/>
      <c r="G20" s="284"/>
      <c r="H20" s="284" t="s">
        <v>23</v>
      </c>
      <c r="I20" s="284"/>
      <c r="J20" s="284"/>
      <c r="K20" s="284"/>
      <c r="L20" s="284" t="s">
        <v>24</v>
      </c>
      <c r="M20" s="284"/>
      <c r="N20" s="284"/>
      <c r="O20" s="284"/>
      <c r="P20" s="284" t="s">
        <v>25</v>
      </c>
      <c r="Q20" s="284"/>
      <c r="R20" s="284"/>
      <c r="S20" s="284"/>
      <c r="T20" s="284" t="s">
        <v>26</v>
      </c>
      <c r="U20" s="284"/>
      <c r="V20" s="284"/>
      <c r="W20" s="284"/>
      <c r="X20" s="284" t="s">
        <v>41</v>
      </c>
      <c r="Y20" s="284"/>
      <c r="Z20" s="284"/>
      <c r="AA20" s="284"/>
      <c r="AB20" s="284" t="s">
        <v>28</v>
      </c>
      <c r="AC20" s="284"/>
      <c r="AD20" s="284"/>
      <c r="AE20" s="284"/>
    </row>
    <row r="21" spans="1:34" ht="102" customHeight="1" x14ac:dyDescent="0.3">
      <c r="A21" s="284"/>
      <c r="B21" s="284"/>
      <c r="C21" s="284"/>
      <c r="D21" s="429" t="s">
        <v>29</v>
      </c>
      <c r="E21" s="429"/>
      <c r="F21" s="429" t="s">
        <v>30</v>
      </c>
      <c r="G21" s="429"/>
      <c r="H21" s="429" t="s">
        <v>29</v>
      </c>
      <c r="I21" s="429"/>
      <c r="J21" s="429" t="s">
        <v>30</v>
      </c>
      <c r="K21" s="429"/>
      <c r="L21" s="429" t="s">
        <v>29</v>
      </c>
      <c r="M21" s="429"/>
      <c r="N21" s="429" t="s">
        <v>30</v>
      </c>
      <c r="O21" s="429"/>
      <c r="P21" s="429" t="s">
        <v>29</v>
      </c>
      <c r="Q21" s="429"/>
      <c r="R21" s="429" t="s">
        <v>30</v>
      </c>
      <c r="S21" s="429"/>
      <c r="T21" s="429" t="s">
        <v>29</v>
      </c>
      <c r="U21" s="429"/>
      <c r="V21" s="429" t="s">
        <v>30</v>
      </c>
      <c r="W21" s="429"/>
      <c r="X21" s="429" t="s">
        <v>29</v>
      </c>
      <c r="Y21" s="429"/>
      <c r="Z21" s="429" t="s">
        <v>30</v>
      </c>
      <c r="AA21" s="429"/>
      <c r="AB21" s="429" t="s">
        <v>29</v>
      </c>
      <c r="AC21" s="429"/>
      <c r="AD21" s="429" t="s">
        <v>30</v>
      </c>
      <c r="AE21" s="429"/>
    </row>
    <row r="22" spans="1:34" ht="34.5" customHeight="1" x14ac:dyDescent="0.3">
      <c r="A22" s="286" t="s">
        <v>323</v>
      </c>
      <c r="B22" s="286"/>
      <c r="C22" s="286"/>
      <c r="D22" s="286"/>
      <c r="E22" s="286"/>
      <c r="F22" s="286"/>
      <c r="G22" s="286"/>
      <c r="H22" s="286"/>
      <c r="I22" s="286"/>
      <c r="J22" s="286"/>
      <c r="K22" s="286"/>
      <c r="L22" s="286"/>
      <c r="M22" s="286"/>
      <c r="N22" s="286"/>
      <c r="O22" s="286"/>
      <c r="P22" s="286"/>
      <c r="Q22" s="286"/>
      <c r="R22" s="286"/>
      <c r="S22" s="286"/>
      <c r="T22" s="286"/>
      <c r="U22" s="286"/>
      <c r="V22" s="286"/>
      <c r="W22" s="286"/>
      <c r="X22" s="286"/>
      <c r="Y22" s="286"/>
      <c r="Z22" s="286"/>
      <c r="AA22" s="286"/>
      <c r="AB22" s="286"/>
      <c r="AC22" s="286"/>
      <c r="AD22" s="286"/>
      <c r="AE22" s="286"/>
    </row>
    <row r="23" spans="1:34" ht="73.5" customHeight="1" x14ac:dyDescent="0.3">
      <c r="A23" s="299" t="str">
        <f>'Пр. 1 к пп.4'!C14</f>
        <v>Количество проведенных профессиональных конкурсов для работников муниципальных образовательных учреждений, шт.</v>
      </c>
      <c r="B23" s="299"/>
      <c r="C23" s="64">
        <f>'Пр. 1 к пп.4'!F14</f>
        <v>9</v>
      </c>
      <c r="D23" s="503">
        <f>'Пр. 1 к пп.4'!G14</f>
        <v>9</v>
      </c>
      <c r="E23" s="503"/>
      <c r="F23" s="503">
        <f>'Пр. 1 к пп.4'!H14</f>
        <v>0</v>
      </c>
      <c r="G23" s="503"/>
      <c r="H23" s="503">
        <f>'Пр. 1 к пп.4'!I14</f>
        <v>9</v>
      </c>
      <c r="I23" s="503"/>
      <c r="J23" s="503">
        <f>'Пр. 1 к пп.4'!J14</f>
        <v>0</v>
      </c>
      <c r="K23" s="503"/>
      <c r="L23" s="503">
        <f>'Пр. 1 к пп.4'!K14</f>
        <v>9</v>
      </c>
      <c r="M23" s="503"/>
      <c r="N23" s="503">
        <f>'Пр. 1 к пп.4'!L14</f>
        <v>0</v>
      </c>
      <c r="O23" s="503"/>
      <c r="P23" s="503">
        <f>'Пр. 1 к пп.4'!M14</f>
        <v>9</v>
      </c>
      <c r="Q23" s="503"/>
      <c r="R23" s="503">
        <f>'Пр. 1 к пп.4'!N14</f>
        <v>0</v>
      </c>
      <c r="S23" s="503"/>
      <c r="T23" s="503">
        <f>'Пр. 1 к пп.4'!O14</f>
        <v>9</v>
      </c>
      <c r="U23" s="503"/>
      <c r="V23" s="503">
        <f>'Пр. 1 к пп.4'!P14</f>
        <v>0</v>
      </c>
      <c r="W23" s="503"/>
      <c r="X23" s="503">
        <f>'Пр. 1 к пп.4'!Q14</f>
        <v>9</v>
      </c>
      <c r="Y23" s="503"/>
      <c r="Z23" s="503">
        <f>'Пр. 1 к пп.4'!R14</f>
        <v>0</v>
      </c>
      <c r="AA23" s="503"/>
      <c r="AB23" s="503">
        <f>'Пр. 1 к пп.4'!S14</f>
        <v>9</v>
      </c>
      <c r="AC23" s="503"/>
      <c r="AD23" s="503">
        <f>'Пр. 1 к пп.4'!T14</f>
        <v>0</v>
      </c>
      <c r="AE23" s="503"/>
      <c r="AF23" s="33"/>
      <c r="AG23" s="34"/>
    </row>
    <row r="24" spans="1:34" ht="57.75" customHeight="1" x14ac:dyDescent="0.3">
      <c r="A24" s="299" t="str">
        <f>'Пр. 1 к пп.4'!C15</f>
        <v>Количество нарушений организации общегородских (отраслевых) мероприятий, шт.</v>
      </c>
      <c r="B24" s="299"/>
      <c r="C24" s="64">
        <f>'Пр. 1 к пп.4'!F15</f>
        <v>0</v>
      </c>
      <c r="D24" s="503">
        <f>'Пр. 1 к пп.4'!G15</f>
        <v>0</v>
      </c>
      <c r="E24" s="503"/>
      <c r="F24" s="503">
        <f>'Пр. 1 к пп.4'!H15</f>
        <v>0</v>
      </c>
      <c r="G24" s="503"/>
      <c r="H24" s="503">
        <f>'Пр. 1 к пп.4'!I15</f>
        <v>0</v>
      </c>
      <c r="I24" s="503"/>
      <c r="J24" s="503">
        <f>'Пр. 1 к пп.4'!J15</f>
        <v>0</v>
      </c>
      <c r="K24" s="503"/>
      <c r="L24" s="503">
        <f>'Пр. 1 к пп.4'!K15</f>
        <v>0</v>
      </c>
      <c r="M24" s="503"/>
      <c r="N24" s="503">
        <f>'Пр. 1 к пп.4'!L15</f>
        <v>0</v>
      </c>
      <c r="O24" s="503"/>
      <c r="P24" s="503">
        <f>'Пр. 1 к пп.4'!M15</f>
        <v>0</v>
      </c>
      <c r="Q24" s="503"/>
      <c r="R24" s="503">
        <f>'Пр. 1 к пп.4'!N15</f>
        <v>0</v>
      </c>
      <c r="S24" s="503"/>
      <c r="T24" s="503">
        <f>'Пр. 1 к пп.4'!O15</f>
        <v>0</v>
      </c>
      <c r="U24" s="503"/>
      <c r="V24" s="503">
        <f>'Пр. 1 к пп.4'!P15</f>
        <v>0</v>
      </c>
      <c r="W24" s="503"/>
      <c r="X24" s="503">
        <f>'Пр. 1 к пп.4'!Q15</f>
        <v>0</v>
      </c>
      <c r="Y24" s="503"/>
      <c r="Z24" s="503">
        <f>'Пр. 1 к пп.4'!R15</f>
        <v>0</v>
      </c>
      <c r="AA24" s="503"/>
      <c r="AB24" s="503">
        <f>'Пр. 1 к пп.4'!S15</f>
        <v>0</v>
      </c>
      <c r="AC24" s="503"/>
      <c r="AD24" s="503">
        <f>'Пр. 1 к пп.4'!T15</f>
        <v>0</v>
      </c>
      <c r="AE24" s="503"/>
    </row>
    <row r="25" spans="1:34" ht="15.6" x14ac:dyDescent="0.3">
      <c r="A25" s="286" t="s">
        <v>305</v>
      </c>
      <c r="B25" s="286"/>
      <c r="C25" s="286"/>
      <c r="D25" s="286"/>
      <c r="E25" s="286"/>
      <c r="F25" s="286"/>
      <c r="G25" s="286"/>
      <c r="H25" s="286"/>
      <c r="I25" s="286"/>
      <c r="J25" s="286"/>
      <c r="K25" s="286"/>
      <c r="L25" s="286"/>
      <c r="M25" s="286"/>
      <c r="N25" s="286"/>
      <c r="O25" s="286"/>
      <c r="P25" s="286"/>
      <c r="Q25" s="286"/>
      <c r="R25" s="286"/>
      <c r="S25" s="286"/>
      <c r="T25" s="286"/>
      <c r="U25" s="286"/>
      <c r="V25" s="286"/>
      <c r="W25" s="286"/>
      <c r="X25" s="286"/>
      <c r="Y25" s="286"/>
      <c r="Z25" s="286"/>
      <c r="AA25" s="286"/>
      <c r="AB25" s="286"/>
      <c r="AC25" s="286"/>
      <c r="AD25" s="286"/>
      <c r="AE25" s="286"/>
    </row>
    <row r="26" spans="1:34" ht="62.25" customHeight="1" x14ac:dyDescent="0.3">
      <c r="A26" s="299" t="str">
        <f>'Пр. 1 к пп.4'!C19</f>
        <v>Количество обучающихся, получивших информационно-методическое сопровождение, чел.</v>
      </c>
      <c r="B26" s="299"/>
      <c r="C26" s="64">
        <f>'Пр. 1 к пп.4'!F19</f>
        <v>5000</v>
      </c>
      <c r="D26" s="503">
        <f>'Пр. 1 к пп.4'!G19</f>
        <v>5000</v>
      </c>
      <c r="E26" s="503"/>
      <c r="F26" s="503">
        <f>'Пр. 1 к пп.4'!H19</f>
        <v>0</v>
      </c>
      <c r="G26" s="503"/>
      <c r="H26" s="503">
        <f>'Пр. 1 к пп.4'!I19</f>
        <v>5000</v>
      </c>
      <c r="I26" s="503"/>
      <c r="J26" s="503">
        <f>'Пр. 1 к пп.4'!J19</f>
        <v>0</v>
      </c>
      <c r="K26" s="503"/>
      <c r="L26" s="503">
        <f>'Пр. 1 к пп.4'!K19</f>
        <v>5000</v>
      </c>
      <c r="M26" s="503"/>
      <c r="N26" s="503">
        <f>'Пр. 1 к пп.4'!L19</f>
        <v>0</v>
      </c>
      <c r="O26" s="503"/>
      <c r="P26" s="503">
        <f>'Пр. 1 к пп.4'!M19</f>
        <v>5000</v>
      </c>
      <c r="Q26" s="503"/>
      <c r="R26" s="503">
        <f>'Пр. 1 к пп.4'!N19</f>
        <v>0</v>
      </c>
      <c r="S26" s="503"/>
      <c r="T26" s="503">
        <f>'Пр. 1 к пп.4'!O19</f>
        <v>5000</v>
      </c>
      <c r="U26" s="503"/>
      <c r="V26" s="503">
        <f>'Пр. 1 к пп.4'!P19</f>
        <v>0</v>
      </c>
      <c r="W26" s="503"/>
      <c r="X26" s="503">
        <f>'Пр. 1 к пп.4'!Q19</f>
        <v>5000</v>
      </c>
      <c r="Y26" s="503"/>
      <c r="Z26" s="503">
        <f>'Пр. 1 к пп.4'!R19</f>
        <v>0</v>
      </c>
      <c r="AA26" s="503"/>
      <c r="AB26" s="503">
        <f>'Пр. 1 к пп.4'!S19</f>
        <v>5000</v>
      </c>
      <c r="AC26" s="503"/>
      <c r="AD26" s="503">
        <f>'Пр. 1 к пп.4'!T19</f>
        <v>0</v>
      </c>
      <c r="AE26" s="503"/>
    </row>
    <row r="27" spans="1:34" ht="168" customHeight="1" x14ac:dyDescent="0.3">
      <c r="A27" s="299" t="str">
        <f>'Пр. 1 к пп.4'!C20</f>
        <v>Доля образовательных учреждений, охваченных мониторингом обеспеченности учебной литературой, процесса информатизации, а также другими предметами мониторинга по заказу департамента образования (от общего количества муниципальных учреждений, указанных в мониторинговом запросе), %</v>
      </c>
      <c r="B27" s="299"/>
      <c r="C27" s="64">
        <f>'Пр. 1 к пп.4'!F20</f>
        <v>100</v>
      </c>
      <c r="D27" s="503">
        <f>'Пр. 1 к пп.4'!G20</f>
        <v>100</v>
      </c>
      <c r="E27" s="503"/>
      <c r="F27" s="503">
        <f>'Пр. 1 к пп.4'!H20</f>
        <v>0</v>
      </c>
      <c r="G27" s="503"/>
      <c r="H27" s="503">
        <f>'Пр. 1 к пп.4'!I20</f>
        <v>100</v>
      </c>
      <c r="I27" s="503"/>
      <c r="J27" s="503">
        <f>'Пр. 1 к пп.4'!J20</f>
        <v>0</v>
      </c>
      <c r="K27" s="503"/>
      <c r="L27" s="503">
        <f>'Пр. 1 к пп.4'!K20</f>
        <v>100</v>
      </c>
      <c r="M27" s="503"/>
      <c r="N27" s="503">
        <f>'Пр. 1 к пп.4'!L20</f>
        <v>0</v>
      </c>
      <c r="O27" s="503"/>
      <c r="P27" s="503">
        <f>'Пр. 1 к пп.4'!M20</f>
        <v>100</v>
      </c>
      <c r="Q27" s="503"/>
      <c r="R27" s="503">
        <f>'Пр. 1 к пп.4'!N20</f>
        <v>0</v>
      </c>
      <c r="S27" s="503"/>
      <c r="T27" s="503">
        <f>'Пр. 1 к пп.4'!O20</f>
        <v>100</v>
      </c>
      <c r="U27" s="503"/>
      <c r="V27" s="503">
        <f>'Пр. 1 к пп.4'!P20</f>
        <v>0</v>
      </c>
      <c r="W27" s="503"/>
      <c r="X27" s="503">
        <f>'Пр. 1 к пп.4'!Q20</f>
        <v>100</v>
      </c>
      <c r="Y27" s="503"/>
      <c r="Z27" s="503">
        <f>'Пр. 1 к пп.4'!R20</f>
        <v>0</v>
      </c>
      <c r="AA27" s="503"/>
      <c r="AB27" s="503">
        <f>'Пр. 1 к пп.4'!S20</f>
        <v>100</v>
      </c>
      <c r="AC27" s="503"/>
      <c r="AD27" s="503">
        <f>'Пр. 1 к пп.4'!T20</f>
        <v>0</v>
      </c>
      <c r="AE27" s="503"/>
      <c r="AF27" s="196"/>
      <c r="AG27" s="197"/>
    </row>
    <row r="28" spans="1:34" ht="59.25" customHeight="1" x14ac:dyDescent="0.3">
      <c r="A28" s="299" t="str">
        <f>'Пр. 1 к пп.4'!C21</f>
        <v>Охват психолого-медико-педагогическим обследованием детей от 0 до 18 лет, чел.</v>
      </c>
      <c r="B28" s="299"/>
      <c r="C28" s="64">
        <f>'Пр. 1 к пп.4'!F21</f>
        <v>4000</v>
      </c>
      <c r="D28" s="503" t="str">
        <f>'Пр. 1 к пп.4'!G21</f>
        <v>не менее 3000</v>
      </c>
      <c r="E28" s="503"/>
      <c r="F28" s="503">
        <f>'Пр. 1 к пп.4'!H21</f>
        <v>0</v>
      </c>
      <c r="G28" s="503"/>
      <c r="H28" s="503" t="str">
        <f>'Пр. 1 к пп.4'!I21</f>
        <v>не менее 3000</v>
      </c>
      <c r="I28" s="503"/>
      <c r="J28" s="503">
        <f>'Пр. 1 к пп.4'!J21</f>
        <v>0</v>
      </c>
      <c r="K28" s="503"/>
      <c r="L28" s="503" t="str">
        <f>'Пр. 1 к пп.4'!K21</f>
        <v>не менее 3000</v>
      </c>
      <c r="M28" s="503"/>
      <c r="N28" s="503">
        <f>'Пр. 1 к пп.4'!L21</f>
        <v>0</v>
      </c>
      <c r="O28" s="503"/>
      <c r="P28" s="503" t="str">
        <f>'Пр. 1 к пп.4'!M21</f>
        <v>не менее 3000</v>
      </c>
      <c r="Q28" s="503"/>
      <c r="R28" s="503">
        <f>'Пр. 1 к пп.4'!N21</f>
        <v>0</v>
      </c>
      <c r="S28" s="503"/>
      <c r="T28" s="503" t="str">
        <f>'Пр. 1 к пп.4'!O21</f>
        <v>не менее 3000</v>
      </c>
      <c r="U28" s="503"/>
      <c r="V28" s="503">
        <f>'Пр. 1 к пп.4'!P21</f>
        <v>0</v>
      </c>
      <c r="W28" s="503"/>
      <c r="X28" s="503" t="str">
        <f>'Пр. 1 к пп.4'!Q21</f>
        <v>не менее 3000</v>
      </c>
      <c r="Y28" s="503"/>
      <c r="Z28" s="503">
        <f>'Пр. 1 к пп.4'!R21</f>
        <v>0</v>
      </c>
      <c r="AA28" s="503"/>
      <c r="AB28" s="503" t="str">
        <f>'Пр. 1 к пп.4'!S21</f>
        <v>не менее 3000</v>
      </c>
      <c r="AC28" s="503"/>
      <c r="AD28" s="503">
        <f>'Пр. 1 к пп.4'!T21</f>
        <v>0</v>
      </c>
      <c r="AE28" s="503"/>
      <c r="AF28" s="33"/>
      <c r="AG28" s="34"/>
    </row>
    <row r="29" spans="1:34" ht="15.6" x14ac:dyDescent="0.3">
      <c r="A29" s="286" t="s">
        <v>307</v>
      </c>
      <c r="B29" s="286"/>
      <c r="C29" s="286"/>
      <c r="D29" s="286"/>
      <c r="E29" s="286"/>
      <c r="F29" s="286"/>
      <c r="G29" s="286"/>
      <c r="H29" s="286"/>
      <c r="I29" s="286"/>
      <c r="J29" s="286"/>
      <c r="K29" s="286"/>
      <c r="L29" s="286"/>
      <c r="M29" s="286"/>
      <c r="N29" s="286"/>
      <c r="O29" s="286"/>
      <c r="P29" s="286"/>
      <c r="Q29" s="286"/>
      <c r="R29" s="286"/>
      <c r="S29" s="286"/>
      <c r="T29" s="286"/>
      <c r="U29" s="286"/>
      <c r="V29" s="286"/>
      <c r="W29" s="286"/>
      <c r="X29" s="286"/>
      <c r="Y29" s="286"/>
      <c r="Z29" s="286"/>
      <c r="AA29" s="286"/>
      <c r="AB29" s="286"/>
      <c r="AC29" s="286"/>
      <c r="AD29" s="286"/>
      <c r="AE29" s="286"/>
    </row>
    <row r="30" spans="1:34" ht="63" customHeight="1" x14ac:dyDescent="0.3">
      <c r="A30" s="299" t="str">
        <f>'Пр. 1 к пп.4'!C24</f>
        <v>Количество муниципальных учреждений, для которых формируется отчетность, шт.</v>
      </c>
      <c r="B30" s="299"/>
      <c r="C30" s="64">
        <f>'Пр. 1 к пп.4'!F24</f>
        <v>141</v>
      </c>
      <c r="D30" s="503">
        <f>'Пр. 1 к пп.4'!G24</f>
        <v>141</v>
      </c>
      <c r="E30" s="503"/>
      <c r="F30" s="503">
        <f>'Пр. 1 к пп.4'!H24</f>
        <v>0</v>
      </c>
      <c r="G30" s="503"/>
      <c r="H30" s="503">
        <f>'Пр. 1 к пп.4'!I24</f>
        <v>141</v>
      </c>
      <c r="I30" s="503"/>
      <c r="J30" s="503">
        <f>'Пр. 1 к пп.4'!J24</f>
        <v>0</v>
      </c>
      <c r="K30" s="503"/>
      <c r="L30" s="503">
        <f>'Пр. 1 к пп.4'!K24</f>
        <v>141</v>
      </c>
      <c r="M30" s="503"/>
      <c r="N30" s="503">
        <f>'Пр. 1 к пп.4'!L24</f>
        <v>0</v>
      </c>
      <c r="O30" s="503"/>
      <c r="P30" s="503">
        <f>'Пр. 1 к пп.4'!M24</f>
        <v>141</v>
      </c>
      <c r="Q30" s="503"/>
      <c r="R30" s="503">
        <f>'Пр. 1 к пп.4'!N24</f>
        <v>0</v>
      </c>
      <c r="S30" s="503"/>
      <c r="T30" s="503">
        <f>'Пр. 1 к пп.4'!O24</f>
        <v>141</v>
      </c>
      <c r="U30" s="503"/>
      <c r="V30" s="503">
        <f>'Пр. 1 к пп.4'!P24</f>
        <v>0</v>
      </c>
      <c r="W30" s="503"/>
      <c r="X30" s="503">
        <f>'Пр. 1 к пп.4'!Q24</f>
        <v>141</v>
      </c>
      <c r="Y30" s="503"/>
      <c r="Z30" s="503">
        <f>'Пр. 1 к пп.4'!R24</f>
        <v>0</v>
      </c>
      <c r="AA30" s="503"/>
      <c r="AB30" s="503">
        <f>'Пр. 1 к пп.4'!S24</f>
        <v>141</v>
      </c>
      <c r="AC30" s="503"/>
      <c r="AD30" s="503">
        <f>'Пр. 1 к пп.4'!T24</f>
        <v>0</v>
      </c>
      <c r="AE30" s="503"/>
    </row>
    <row r="31" spans="1:34" ht="15.75" customHeight="1" x14ac:dyDescent="0.3">
      <c r="A31" s="321" t="s">
        <v>149</v>
      </c>
      <c r="B31" s="329"/>
      <c r="C31" s="321" t="s">
        <v>34</v>
      </c>
      <c r="D31" s="322"/>
      <c r="E31" s="322"/>
      <c r="F31" s="322"/>
      <c r="G31" s="329"/>
      <c r="H31" s="284" t="s">
        <v>35</v>
      </c>
      <c r="I31" s="284"/>
      <c r="J31" s="284"/>
      <c r="K31" s="284"/>
      <c r="L31" s="284"/>
      <c r="M31" s="284"/>
      <c r="N31" s="284" t="s">
        <v>36</v>
      </c>
      <c r="O31" s="284"/>
      <c r="P31" s="284"/>
      <c r="Q31" s="284"/>
      <c r="R31" s="284" t="s">
        <v>37</v>
      </c>
      <c r="S31" s="284"/>
      <c r="T31" s="284"/>
      <c r="U31" s="284"/>
      <c r="V31" s="284" t="s">
        <v>38</v>
      </c>
      <c r="W31" s="284"/>
      <c r="X31" s="284"/>
      <c r="Y31" s="284"/>
      <c r="Z31" s="284"/>
      <c r="AA31" s="284"/>
      <c r="AB31" s="284" t="s">
        <v>226</v>
      </c>
      <c r="AC31" s="284"/>
      <c r="AD31" s="284"/>
      <c r="AE31" s="284"/>
    </row>
    <row r="32" spans="1:34" ht="15.75" customHeight="1" x14ac:dyDescent="0.3">
      <c r="A32" s="330"/>
      <c r="B32" s="331"/>
      <c r="C32" s="332"/>
      <c r="D32" s="442"/>
      <c r="E32" s="442"/>
      <c r="F32" s="442"/>
      <c r="G32" s="333"/>
      <c r="H32" s="284" t="s">
        <v>39</v>
      </c>
      <c r="I32" s="284"/>
      <c r="J32" s="284"/>
      <c r="K32" s="284" t="s">
        <v>40</v>
      </c>
      <c r="L32" s="284"/>
      <c r="M32" s="284"/>
      <c r="N32" s="284" t="s">
        <v>39</v>
      </c>
      <c r="O32" s="284"/>
      <c r="P32" s="284" t="s">
        <v>40</v>
      </c>
      <c r="Q32" s="284"/>
      <c r="R32" s="284" t="s">
        <v>39</v>
      </c>
      <c r="S32" s="284"/>
      <c r="T32" s="284" t="s">
        <v>40</v>
      </c>
      <c r="U32" s="284"/>
      <c r="V32" s="284" t="s">
        <v>39</v>
      </c>
      <c r="W32" s="284"/>
      <c r="X32" s="284"/>
      <c r="Y32" s="284" t="s">
        <v>40</v>
      </c>
      <c r="Z32" s="284"/>
      <c r="AA32" s="284"/>
      <c r="AB32" s="287" t="s">
        <v>39</v>
      </c>
      <c r="AC32" s="317"/>
      <c r="AD32" s="287" t="s">
        <v>109</v>
      </c>
      <c r="AE32" s="317"/>
    </row>
    <row r="33" spans="1:35" ht="15.75" customHeight="1" x14ac:dyDescent="0.3">
      <c r="A33" s="330"/>
      <c r="B33" s="331"/>
      <c r="C33" s="294" t="s">
        <v>22</v>
      </c>
      <c r="D33" s="295"/>
      <c r="E33" s="295"/>
      <c r="F33" s="295"/>
      <c r="G33" s="296"/>
      <c r="H33" s="491">
        <v>263201.3</v>
      </c>
      <c r="I33" s="492"/>
      <c r="J33" s="493"/>
      <c r="K33" s="491">
        <v>0</v>
      </c>
      <c r="L33" s="492"/>
      <c r="M33" s="493"/>
      <c r="N33" s="491">
        <v>251018.7</v>
      </c>
      <c r="O33" s="493"/>
      <c r="P33" s="491">
        <v>0</v>
      </c>
      <c r="Q33" s="493"/>
      <c r="R33" s="491">
        <v>0</v>
      </c>
      <c r="S33" s="493"/>
      <c r="T33" s="491">
        <v>0</v>
      </c>
      <c r="U33" s="493"/>
      <c r="V33" s="491">
        <f>'[1]прил.2 к ПП4'!M123</f>
        <v>0</v>
      </c>
      <c r="W33" s="492"/>
      <c r="X33" s="493"/>
      <c r="Y33" s="491">
        <f>'[1]прил.2 к ПП4'!N123</f>
        <v>0</v>
      </c>
      <c r="Z33" s="492"/>
      <c r="AA33" s="493"/>
      <c r="AB33" s="491">
        <v>12182.6</v>
      </c>
      <c r="AC33" s="493"/>
      <c r="AD33" s="491">
        <v>0</v>
      </c>
      <c r="AE33" s="493"/>
    </row>
    <row r="34" spans="1:35" ht="15.75" customHeight="1" x14ac:dyDescent="0.3">
      <c r="A34" s="330"/>
      <c r="B34" s="331"/>
      <c r="C34" s="294" t="s">
        <v>23</v>
      </c>
      <c r="D34" s="295"/>
      <c r="E34" s="295"/>
      <c r="F34" s="295"/>
      <c r="G34" s="296"/>
      <c r="H34" s="491">
        <v>263201.3</v>
      </c>
      <c r="I34" s="492"/>
      <c r="J34" s="493"/>
      <c r="K34" s="491">
        <v>0</v>
      </c>
      <c r="L34" s="492"/>
      <c r="M34" s="493"/>
      <c r="N34" s="491">
        <v>251018.7</v>
      </c>
      <c r="O34" s="493"/>
      <c r="P34" s="491">
        <v>0</v>
      </c>
      <c r="Q34" s="493"/>
      <c r="R34" s="491">
        <v>0</v>
      </c>
      <c r="S34" s="493"/>
      <c r="T34" s="491">
        <v>0</v>
      </c>
      <c r="U34" s="493"/>
      <c r="V34" s="491">
        <f>'[1]прил.2 к ПП4'!M124</f>
        <v>0</v>
      </c>
      <c r="W34" s="492"/>
      <c r="X34" s="493"/>
      <c r="Y34" s="491">
        <f>'[1]прил.2 к ПП4'!N124</f>
        <v>0</v>
      </c>
      <c r="Z34" s="492"/>
      <c r="AA34" s="493"/>
      <c r="AB34" s="491">
        <v>12182.6</v>
      </c>
      <c r="AC34" s="493"/>
      <c r="AD34" s="491">
        <v>0</v>
      </c>
      <c r="AE34" s="493"/>
    </row>
    <row r="35" spans="1:35" ht="15.75" customHeight="1" x14ac:dyDescent="0.3">
      <c r="A35" s="330"/>
      <c r="B35" s="331"/>
      <c r="C35" s="294" t="s">
        <v>24</v>
      </c>
      <c r="D35" s="295"/>
      <c r="E35" s="295"/>
      <c r="F35" s="295"/>
      <c r="G35" s="296"/>
      <c r="H35" s="491">
        <v>263201.3</v>
      </c>
      <c r="I35" s="492"/>
      <c r="J35" s="493"/>
      <c r="K35" s="491">
        <v>0</v>
      </c>
      <c r="L35" s="492"/>
      <c r="M35" s="493"/>
      <c r="N35" s="491">
        <v>251018.7</v>
      </c>
      <c r="O35" s="493"/>
      <c r="P35" s="491">
        <v>0</v>
      </c>
      <c r="Q35" s="493"/>
      <c r="R35" s="491">
        <v>0</v>
      </c>
      <c r="S35" s="493"/>
      <c r="T35" s="491">
        <v>0</v>
      </c>
      <c r="U35" s="493"/>
      <c r="V35" s="491">
        <v>0</v>
      </c>
      <c r="W35" s="492"/>
      <c r="X35" s="493"/>
      <c r="Y35" s="491">
        <v>0</v>
      </c>
      <c r="Z35" s="492"/>
      <c r="AA35" s="493"/>
      <c r="AB35" s="491">
        <v>12182.6</v>
      </c>
      <c r="AC35" s="493"/>
      <c r="AD35" s="491">
        <v>0</v>
      </c>
      <c r="AE35" s="493"/>
    </row>
    <row r="36" spans="1:35" ht="15.75" customHeight="1" x14ac:dyDescent="0.3">
      <c r="A36" s="330"/>
      <c r="B36" s="331"/>
      <c r="C36" s="294" t="s">
        <v>25</v>
      </c>
      <c r="D36" s="295"/>
      <c r="E36" s="295"/>
      <c r="F36" s="295"/>
      <c r="G36" s="296"/>
      <c r="H36" s="491">
        <v>263201.3</v>
      </c>
      <c r="I36" s="492"/>
      <c r="J36" s="493"/>
      <c r="K36" s="491">
        <v>0</v>
      </c>
      <c r="L36" s="492"/>
      <c r="M36" s="493"/>
      <c r="N36" s="491">
        <v>251018.7</v>
      </c>
      <c r="O36" s="493"/>
      <c r="P36" s="491">
        <v>0</v>
      </c>
      <c r="Q36" s="493"/>
      <c r="R36" s="491">
        <v>0</v>
      </c>
      <c r="S36" s="493"/>
      <c r="T36" s="491">
        <v>0</v>
      </c>
      <c r="U36" s="493"/>
      <c r="V36" s="491">
        <v>0</v>
      </c>
      <c r="W36" s="492"/>
      <c r="X36" s="493"/>
      <c r="Y36" s="491">
        <v>0</v>
      </c>
      <c r="Z36" s="492"/>
      <c r="AA36" s="493"/>
      <c r="AB36" s="491">
        <v>12182.6</v>
      </c>
      <c r="AC36" s="493"/>
      <c r="AD36" s="491">
        <v>0</v>
      </c>
      <c r="AE36" s="493"/>
      <c r="AG36" s="12"/>
    </row>
    <row r="37" spans="1:35" ht="15.75" customHeight="1" x14ac:dyDescent="0.3">
      <c r="A37" s="330"/>
      <c r="B37" s="331"/>
      <c r="C37" s="294" t="s">
        <v>26</v>
      </c>
      <c r="D37" s="295"/>
      <c r="E37" s="295"/>
      <c r="F37" s="295"/>
      <c r="G37" s="296"/>
      <c r="H37" s="491">
        <v>263201.3</v>
      </c>
      <c r="I37" s="492"/>
      <c r="J37" s="493"/>
      <c r="K37" s="491">
        <v>0</v>
      </c>
      <c r="L37" s="492"/>
      <c r="M37" s="493"/>
      <c r="N37" s="491">
        <v>251018.7</v>
      </c>
      <c r="O37" s="493"/>
      <c r="P37" s="491">
        <v>0</v>
      </c>
      <c r="Q37" s="493"/>
      <c r="R37" s="491">
        <v>0</v>
      </c>
      <c r="S37" s="493"/>
      <c r="T37" s="491">
        <v>0</v>
      </c>
      <c r="U37" s="493"/>
      <c r="V37" s="491">
        <v>0</v>
      </c>
      <c r="W37" s="492"/>
      <c r="X37" s="493"/>
      <c r="Y37" s="491">
        <v>0</v>
      </c>
      <c r="Z37" s="492"/>
      <c r="AA37" s="493"/>
      <c r="AB37" s="491">
        <v>12182.6</v>
      </c>
      <c r="AC37" s="493"/>
      <c r="AD37" s="491">
        <v>0</v>
      </c>
      <c r="AE37" s="493"/>
      <c r="AG37" s="12"/>
    </row>
    <row r="38" spans="1:35" ht="15.75" customHeight="1" x14ac:dyDescent="0.3">
      <c r="A38" s="330"/>
      <c r="B38" s="331"/>
      <c r="C38" s="294" t="s">
        <v>41</v>
      </c>
      <c r="D38" s="295"/>
      <c r="E38" s="295"/>
      <c r="F38" s="295"/>
      <c r="G38" s="296"/>
      <c r="H38" s="491">
        <v>263201.3</v>
      </c>
      <c r="I38" s="492"/>
      <c r="J38" s="493"/>
      <c r="K38" s="491">
        <v>0</v>
      </c>
      <c r="L38" s="492"/>
      <c r="M38" s="493"/>
      <c r="N38" s="491">
        <v>251018.7</v>
      </c>
      <c r="O38" s="493"/>
      <c r="P38" s="491">
        <v>0</v>
      </c>
      <c r="Q38" s="493"/>
      <c r="R38" s="491">
        <v>0</v>
      </c>
      <c r="S38" s="493"/>
      <c r="T38" s="491">
        <v>0</v>
      </c>
      <c r="U38" s="493"/>
      <c r="V38" s="491">
        <v>0</v>
      </c>
      <c r="W38" s="492"/>
      <c r="X38" s="493"/>
      <c r="Y38" s="491">
        <v>0</v>
      </c>
      <c r="Z38" s="492"/>
      <c r="AA38" s="493"/>
      <c r="AB38" s="491">
        <v>12182.6</v>
      </c>
      <c r="AC38" s="493"/>
      <c r="AD38" s="491">
        <v>0</v>
      </c>
      <c r="AE38" s="493"/>
      <c r="AG38" s="12"/>
    </row>
    <row r="39" spans="1:35" ht="15.75" customHeight="1" x14ac:dyDescent="0.3">
      <c r="A39" s="330"/>
      <c r="B39" s="331"/>
      <c r="C39" s="294" t="s">
        <v>28</v>
      </c>
      <c r="D39" s="295"/>
      <c r="E39" s="295"/>
      <c r="F39" s="295"/>
      <c r="G39" s="296"/>
      <c r="H39" s="491">
        <v>263201.3</v>
      </c>
      <c r="I39" s="492"/>
      <c r="J39" s="493"/>
      <c r="K39" s="491">
        <v>0</v>
      </c>
      <c r="L39" s="492"/>
      <c r="M39" s="493"/>
      <c r="N39" s="491">
        <v>251018.7</v>
      </c>
      <c r="O39" s="493"/>
      <c r="P39" s="491">
        <v>0</v>
      </c>
      <c r="Q39" s="493"/>
      <c r="R39" s="491">
        <v>0</v>
      </c>
      <c r="S39" s="493"/>
      <c r="T39" s="491">
        <v>0</v>
      </c>
      <c r="U39" s="493"/>
      <c r="V39" s="491">
        <v>0</v>
      </c>
      <c r="W39" s="492"/>
      <c r="X39" s="493"/>
      <c r="Y39" s="491">
        <v>0</v>
      </c>
      <c r="Z39" s="492"/>
      <c r="AA39" s="493"/>
      <c r="AB39" s="491">
        <v>12182.6</v>
      </c>
      <c r="AC39" s="493"/>
      <c r="AD39" s="491">
        <v>0</v>
      </c>
      <c r="AE39" s="493"/>
      <c r="AI39" s="12"/>
    </row>
    <row r="40" spans="1:35" ht="15.6" x14ac:dyDescent="0.3">
      <c r="A40" s="332"/>
      <c r="B40" s="333"/>
      <c r="C40" s="294" t="s">
        <v>42</v>
      </c>
      <c r="D40" s="295"/>
      <c r="E40" s="295"/>
      <c r="F40" s="295"/>
      <c r="G40" s="296"/>
      <c r="H40" s="491">
        <v>1842409.1</v>
      </c>
      <c r="I40" s="492"/>
      <c r="J40" s="493"/>
      <c r="K40" s="491">
        <v>0</v>
      </c>
      <c r="L40" s="492"/>
      <c r="M40" s="493"/>
      <c r="N40" s="491">
        <v>1757130.9</v>
      </c>
      <c r="O40" s="493"/>
      <c r="P40" s="491">
        <v>0</v>
      </c>
      <c r="Q40" s="493"/>
      <c r="R40" s="491">
        <v>0</v>
      </c>
      <c r="S40" s="493"/>
      <c r="T40" s="491">
        <v>0</v>
      </c>
      <c r="U40" s="493"/>
      <c r="V40" s="491">
        <v>0</v>
      </c>
      <c r="W40" s="492"/>
      <c r="X40" s="493"/>
      <c r="Y40" s="491">
        <v>0</v>
      </c>
      <c r="Z40" s="492"/>
      <c r="AA40" s="493"/>
      <c r="AB40" s="491">
        <v>85278.200000000012</v>
      </c>
      <c r="AC40" s="493">
        <v>0</v>
      </c>
      <c r="AD40" s="491">
        <v>0</v>
      </c>
      <c r="AE40" s="493">
        <v>0</v>
      </c>
    </row>
    <row r="41" spans="1:35" ht="15.6" x14ac:dyDescent="0.3">
      <c r="A41" s="287" t="s">
        <v>150</v>
      </c>
      <c r="B41" s="317"/>
      <c r="C41" s="319" t="s">
        <v>308</v>
      </c>
      <c r="D41" s="319"/>
      <c r="E41" s="319"/>
      <c r="F41" s="319"/>
      <c r="G41" s="319"/>
      <c r="H41" s="319"/>
      <c r="I41" s="319"/>
      <c r="J41" s="319"/>
      <c r="K41" s="319"/>
      <c r="L41" s="319"/>
      <c r="M41" s="319"/>
      <c r="N41" s="319"/>
      <c r="O41" s="319"/>
      <c r="P41" s="319"/>
      <c r="Q41" s="319"/>
      <c r="R41" s="319"/>
      <c r="S41" s="319"/>
      <c r="T41" s="319"/>
      <c r="U41" s="319"/>
      <c r="V41" s="319"/>
      <c r="W41" s="319"/>
      <c r="X41" s="319"/>
      <c r="Y41" s="319"/>
      <c r="Z41" s="319"/>
      <c r="AA41" s="319"/>
      <c r="AB41" s="319"/>
      <c r="AC41" s="319"/>
      <c r="AD41" s="319"/>
      <c r="AE41" s="319"/>
    </row>
    <row r="42" spans="1:35" ht="34.5" customHeight="1" x14ac:dyDescent="0.3">
      <c r="A42" s="321" t="s">
        <v>152</v>
      </c>
      <c r="B42" s="322"/>
      <c r="C42" s="504" t="s">
        <v>320</v>
      </c>
      <c r="D42" s="505"/>
      <c r="E42" s="505"/>
      <c r="F42" s="505"/>
      <c r="G42" s="505"/>
      <c r="H42" s="505"/>
      <c r="I42" s="505"/>
      <c r="J42" s="505"/>
      <c r="K42" s="505"/>
      <c r="L42" s="505"/>
      <c r="M42" s="505"/>
      <c r="N42" s="505"/>
      <c r="O42" s="505"/>
      <c r="P42" s="505"/>
      <c r="Q42" s="505"/>
      <c r="R42" s="505"/>
      <c r="S42" s="505"/>
      <c r="T42" s="505"/>
      <c r="U42" s="505"/>
      <c r="V42" s="505"/>
      <c r="W42" s="505"/>
      <c r="X42" s="505"/>
      <c r="Y42" s="505"/>
      <c r="Z42" s="505"/>
      <c r="AA42" s="505"/>
      <c r="AB42" s="505"/>
      <c r="AC42" s="505"/>
      <c r="AD42" s="505"/>
      <c r="AE42" s="506"/>
    </row>
    <row r="43" spans="1:35" ht="33" customHeight="1" x14ac:dyDescent="0.3">
      <c r="A43" s="330"/>
      <c r="B43" s="293"/>
      <c r="C43" s="507" t="s">
        <v>322</v>
      </c>
      <c r="D43" s="508"/>
      <c r="E43" s="508"/>
      <c r="F43" s="508"/>
      <c r="G43" s="508"/>
      <c r="H43" s="508"/>
      <c r="I43" s="508"/>
      <c r="J43" s="508"/>
      <c r="K43" s="508"/>
      <c r="L43" s="508"/>
      <c r="M43" s="508"/>
      <c r="N43" s="508"/>
      <c r="O43" s="508"/>
      <c r="P43" s="508"/>
      <c r="Q43" s="508"/>
      <c r="R43" s="508"/>
      <c r="S43" s="508"/>
      <c r="T43" s="508"/>
      <c r="U43" s="508"/>
      <c r="V43" s="508"/>
      <c r="W43" s="508"/>
      <c r="X43" s="508"/>
      <c r="Y43" s="508"/>
      <c r="Z43" s="508"/>
      <c r="AA43" s="508"/>
      <c r="AB43" s="508"/>
      <c r="AC43" s="508"/>
      <c r="AD43" s="508"/>
      <c r="AE43" s="509"/>
    </row>
    <row r="44" spans="1:35" ht="54" customHeight="1" x14ac:dyDescent="0.3">
      <c r="A44" s="287" t="s">
        <v>153</v>
      </c>
      <c r="B44" s="317"/>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row>
    <row r="45" spans="1:35" ht="31.5" customHeight="1" x14ac:dyDescent="0.3">
      <c r="A45" s="287" t="s">
        <v>154</v>
      </c>
      <c r="B45" s="317"/>
      <c r="C45" s="274" t="s">
        <v>7</v>
      </c>
      <c r="D45" s="274"/>
      <c r="E45" s="274"/>
      <c r="F45" s="274"/>
      <c r="G45" s="274"/>
      <c r="H45" s="274"/>
      <c r="I45" s="274"/>
      <c r="J45" s="274"/>
      <c r="K45" s="274"/>
      <c r="L45" s="274"/>
      <c r="M45" s="274"/>
      <c r="N45" s="274"/>
      <c r="O45" s="274"/>
      <c r="P45" s="274"/>
      <c r="Q45" s="274"/>
      <c r="R45" s="274"/>
      <c r="S45" s="274"/>
      <c r="T45" s="274"/>
      <c r="U45" s="274"/>
      <c r="V45" s="274"/>
      <c r="W45" s="274"/>
      <c r="X45" s="274"/>
      <c r="Y45" s="274"/>
      <c r="Z45" s="274"/>
      <c r="AA45" s="274"/>
      <c r="AB45" s="274"/>
      <c r="AC45" s="274"/>
      <c r="AD45" s="274"/>
      <c r="AE45" s="274"/>
    </row>
    <row r="46" spans="1:35" ht="52.5" customHeight="1" x14ac:dyDescent="0.3">
      <c r="A46" s="287" t="s">
        <v>155</v>
      </c>
      <c r="B46" s="317"/>
      <c r="C46" s="274" t="s">
        <v>7</v>
      </c>
      <c r="D46" s="274"/>
      <c r="E46" s="274"/>
      <c r="F46" s="274"/>
      <c r="G46" s="274"/>
      <c r="H46" s="274"/>
      <c r="I46" s="274"/>
      <c r="J46" s="274"/>
      <c r="K46" s="274"/>
      <c r="L46" s="274"/>
      <c r="M46" s="274"/>
      <c r="N46" s="274"/>
      <c r="O46" s="274"/>
      <c r="P46" s="274"/>
      <c r="Q46" s="274"/>
      <c r="R46" s="274"/>
      <c r="S46" s="274"/>
      <c r="T46" s="274"/>
      <c r="U46" s="274"/>
      <c r="V46" s="274"/>
      <c r="W46" s="274"/>
      <c r="X46" s="274"/>
      <c r="Y46" s="274"/>
      <c r="Z46" s="274"/>
      <c r="AA46" s="274"/>
      <c r="AB46" s="274"/>
      <c r="AC46" s="274"/>
      <c r="AD46" s="274"/>
      <c r="AE46" s="274"/>
    </row>
    <row r="47" spans="1:35" ht="409.5" customHeight="1" x14ac:dyDescent="0.3">
      <c r="A47" s="313" t="s">
        <v>750</v>
      </c>
      <c r="B47" s="313"/>
      <c r="C47" s="313"/>
      <c r="D47" s="313"/>
      <c r="E47" s="313"/>
      <c r="F47" s="313"/>
      <c r="G47" s="313"/>
      <c r="H47" s="313"/>
      <c r="I47" s="313"/>
      <c r="J47" s="313"/>
      <c r="K47" s="313"/>
      <c r="L47" s="313"/>
      <c r="M47" s="313"/>
      <c r="N47" s="313"/>
      <c r="O47" s="313"/>
      <c r="P47" s="313"/>
      <c r="Q47" s="313"/>
      <c r="R47" s="313"/>
      <c r="S47" s="313"/>
      <c r="T47" s="313"/>
      <c r="U47" s="313"/>
      <c r="V47" s="313"/>
      <c r="W47" s="313"/>
      <c r="X47" s="313"/>
      <c r="Y47" s="313"/>
      <c r="Z47" s="313"/>
      <c r="AA47" s="313"/>
      <c r="AB47" s="313"/>
      <c r="AC47" s="313"/>
      <c r="AD47" s="313"/>
      <c r="AE47" s="313"/>
      <c r="AF47" s="198"/>
    </row>
    <row r="48" spans="1:35" ht="43.5" customHeight="1" x14ac:dyDescent="0.3">
      <c r="A48" s="510"/>
      <c r="B48" s="510"/>
      <c r="C48" s="510"/>
      <c r="D48" s="510"/>
      <c r="E48" s="510"/>
      <c r="F48" s="510"/>
      <c r="G48" s="510"/>
      <c r="H48" s="510"/>
      <c r="I48" s="510"/>
      <c r="J48" s="510"/>
      <c r="K48" s="510"/>
      <c r="L48" s="510"/>
      <c r="M48" s="510"/>
      <c r="N48" s="510"/>
      <c r="O48" s="510"/>
      <c r="P48" s="510"/>
      <c r="Q48" s="510"/>
      <c r="R48" s="510"/>
      <c r="S48" s="510"/>
      <c r="T48" s="510"/>
      <c r="U48" s="510"/>
      <c r="V48" s="510"/>
      <c r="W48" s="510"/>
      <c r="X48" s="510"/>
      <c r="Y48" s="510"/>
      <c r="Z48" s="510"/>
      <c r="AA48" s="510"/>
      <c r="AB48" s="510"/>
      <c r="AC48" s="510"/>
      <c r="AD48" s="510"/>
      <c r="AE48" s="510"/>
      <c r="AF48" s="199"/>
    </row>
    <row r="49" spans="1:32" ht="409.5" customHeight="1" x14ac:dyDescent="0.3">
      <c r="A49" s="313" t="s">
        <v>751</v>
      </c>
      <c r="B49" s="313"/>
      <c r="C49" s="313"/>
      <c r="D49" s="313"/>
      <c r="E49" s="313"/>
      <c r="F49" s="313"/>
      <c r="G49" s="313"/>
      <c r="H49" s="313"/>
      <c r="I49" s="313"/>
      <c r="J49" s="313"/>
      <c r="K49" s="313"/>
      <c r="L49" s="313"/>
      <c r="M49" s="313"/>
      <c r="N49" s="313"/>
      <c r="O49" s="313"/>
      <c r="P49" s="313"/>
      <c r="Q49" s="313"/>
      <c r="R49" s="313"/>
      <c r="S49" s="313"/>
      <c r="T49" s="313"/>
      <c r="U49" s="313"/>
      <c r="V49" s="313"/>
      <c r="W49" s="313"/>
      <c r="X49" s="313"/>
      <c r="Y49" s="313"/>
      <c r="Z49" s="313"/>
      <c r="AA49" s="313"/>
      <c r="AB49" s="313"/>
      <c r="AC49" s="313"/>
      <c r="AD49" s="313"/>
      <c r="AE49" s="313"/>
    </row>
    <row r="50" spans="1:32" ht="333.75" customHeight="1" x14ac:dyDescent="0.3">
      <c r="A50" s="313" t="s">
        <v>309</v>
      </c>
      <c r="B50" s="313"/>
      <c r="C50" s="313"/>
      <c r="D50" s="313"/>
      <c r="E50" s="313"/>
      <c r="F50" s="313"/>
      <c r="G50" s="313"/>
      <c r="H50" s="313"/>
      <c r="I50" s="313"/>
      <c r="J50" s="313"/>
      <c r="K50" s="313"/>
      <c r="L50" s="313"/>
      <c r="M50" s="313"/>
      <c r="N50" s="313"/>
      <c r="O50" s="313"/>
      <c r="P50" s="313"/>
      <c r="Q50" s="313"/>
      <c r="R50" s="313"/>
      <c r="S50" s="313"/>
      <c r="T50" s="313"/>
      <c r="U50" s="313"/>
      <c r="V50" s="313"/>
      <c r="W50" s="313"/>
      <c r="X50" s="313"/>
      <c r="Y50" s="313"/>
      <c r="Z50" s="313"/>
      <c r="AA50" s="313"/>
      <c r="AB50" s="313"/>
      <c r="AC50" s="313"/>
      <c r="AD50" s="313"/>
      <c r="AE50" s="313"/>
      <c r="AF50" s="80"/>
    </row>
    <row r="51" spans="1:32" ht="52.5" customHeight="1" x14ac:dyDescent="0.3">
      <c r="A51" s="288" t="s">
        <v>786</v>
      </c>
      <c r="B51" s="288"/>
      <c r="C51" s="288"/>
      <c r="D51" s="288"/>
      <c r="E51" s="288"/>
      <c r="F51" s="288"/>
      <c r="G51" s="288"/>
      <c r="H51" s="288"/>
      <c r="I51" s="288"/>
      <c r="J51" s="288"/>
      <c r="K51" s="288"/>
      <c r="L51" s="288"/>
      <c r="M51" s="288"/>
      <c r="N51" s="288"/>
      <c r="O51" s="288"/>
      <c r="P51" s="288"/>
      <c r="Q51" s="288"/>
      <c r="R51" s="288"/>
      <c r="S51" s="288"/>
      <c r="T51" s="288"/>
      <c r="U51" s="288"/>
      <c r="V51" s="288"/>
      <c r="W51" s="288"/>
      <c r="X51" s="288"/>
      <c r="Y51" s="288"/>
      <c r="Z51" s="288"/>
      <c r="AA51" s="288"/>
      <c r="AB51" s="288"/>
      <c r="AC51" s="288"/>
      <c r="AD51" s="288"/>
      <c r="AE51" s="288"/>
      <c r="AF51" s="80"/>
    </row>
    <row r="52" spans="1:32" ht="42" customHeight="1" x14ac:dyDescent="0.3">
      <c r="A52" s="200"/>
      <c r="B52" s="284" t="s">
        <v>783</v>
      </c>
      <c r="C52" s="284"/>
      <c r="D52" s="284"/>
      <c r="E52" s="284"/>
      <c r="F52" s="284"/>
      <c r="G52" s="284"/>
      <c r="H52" s="284"/>
      <c r="I52" s="284"/>
      <c r="J52" s="284"/>
      <c r="K52" s="284"/>
      <c r="L52" s="284"/>
      <c r="M52" s="284"/>
      <c r="N52" s="284"/>
      <c r="O52" s="284"/>
      <c r="P52" s="284"/>
      <c r="Q52" s="284"/>
      <c r="R52" s="284"/>
      <c r="S52" s="284"/>
      <c r="T52" s="284"/>
      <c r="U52" s="284"/>
      <c r="V52" s="284"/>
      <c r="W52" s="284"/>
      <c r="X52" s="284"/>
      <c r="Y52" s="284"/>
      <c r="Z52" s="284"/>
      <c r="AA52" s="201"/>
      <c r="AB52" s="202"/>
      <c r="AC52" s="202"/>
      <c r="AD52" s="202"/>
      <c r="AE52" s="200"/>
      <c r="AF52" s="80"/>
    </row>
    <row r="53" spans="1:32" ht="93.75" customHeight="1" x14ac:dyDescent="0.3">
      <c r="A53" s="200"/>
      <c r="B53" s="262" t="s">
        <v>717</v>
      </c>
      <c r="C53" s="284" t="s">
        <v>779</v>
      </c>
      <c r="D53" s="284"/>
      <c r="E53" s="284"/>
      <c r="F53" s="284" t="s">
        <v>780</v>
      </c>
      <c r="G53" s="284"/>
      <c r="H53" s="284"/>
      <c r="I53" s="284" t="s">
        <v>736</v>
      </c>
      <c r="J53" s="284"/>
      <c r="K53" s="284"/>
      <c r="L53" s="284" t="s">
        <v>719</v>
      </c>
      <c r="M53" s="284"/>
      <c r="N53" s="284"/>
      <c r="O53" s="284" t="s">
        <v>720</v>
      </c>
      <c r="P53" s="284"/>
      <c r="Q53" s="284"/>
      <c r="R53" s="284" t="s">
        <v>761</v>
      </c>
      <c r="S53" s="284"/>
      <c r="T53" s="284"/>
      <c r="U53" s="284" t="s">
        <v>721</v>
      </c>
      <c r="V53" s="284"/>
      <c r="W53" s="284"/>
      <c r="X53" s="284" t="s">
        <v>722</v>
      </c>
      <c r="Y53" s="284"/>
      <c r="Z53" s="284"/>
      <c r="AA53" s="201"/>
      <c r="AB53" s="202"/>
      <c r="AC53" s="202"/>
      <c r="AD53" s="202"/>
      <c r="AE53" s="200"/>
      <c r="AF53" s="80"/>
    </row>
    <row r="54" spans="1:32" ht="21" customHeight="1" x14ac:dyDescent="0.3">
      <c r="A54" s="200"/>
      <c r="B54" s="262"/>
      <c r="C54" s="106">
        <v>2020</v>
      </c>
      <c r="D54" s="106">
        <v>2021</v>
      </c>
      <c r="E54" s="106">
        <v>2022</v>
      </c>
      <c r="F54" s="106">
        <v>2020</v>
      </c>
      <c r="G54" s="106">
        <v>2021</v>
      </c>
      <c r="H54" s="106">
        <v>2022</v>
      </c>
      <c r="I54" s="106">
        <v>2020</v>
      </c>
      <c r="J54" s="106">
        <v>2021</v>
      </c>
      <c r="K54" s="106">
        <v>2022</v>
      </c>
      <c r="L54" s="106">
        <v>2020</v>
      </c>
      <c r="M54" s="106">
        <v>2021</v>
      </c>
      <c r="N54" s="106">
        <v>2022</v>
      </c>
      <c r="O54" s="106">
        <v>2020</v>
      </c>
      <c r="P54" s="106">
        <v>2021</v>
      </c>
      <c r="Q54" s="106">
        <v>2022</v>
      </c>
      <c r="R54" s="106">
        <v>2020</v>
      </c>
      <c r="S54" s="106">
        <v>2021</v>
      </c>
      <c r="T54" s="106">
        <v>2022</v>
      </c>
      <c r="U54" s="106">
        <v>2020</v>
      </c>
      <c r="V54" s="106">
        <v>2021</v>
      </c>
      <c r="W54" s="106">
        <v>2022</v>
      </c>
      <c r="X54" s="106">
        <v>2020</v>
      </c>
      <c r="Y54" s="106">
        <v>2021</v>
      </c>
      <c r="Z54" s="106">
        <v>2022</v>
      </c>
      <c r="AA54" s="201"/>
      <c r="AB54" s="202"/>
      <c r="AC54" s="202"/>
      <c r="AD54" s="202"/>
      <c r="AE54" s="200"/>
      <c r="AF54" s="80"/>
    </row>
    <row r="55" spans="1:32" ht="87" customHeight="1" x14ac:dyDescent="0.3">
      <c r="A55" s="200"/>
      <c r="B55" s="70" t="s">
        <v>753</v>
      </c>
      <c r="C55" s="106" t="s">
        <v>71</v>
      </c>
      <c r="D55" s="106" t="s">
        <v>71</v>
      </c>
      <c r="E55" s="106" t="s">
        <v>71</v>
      </c>
      <c r="F55" s="106" t="s">
        <v>71</v>
      </c>
      <c r="G55" s="106" t="s">
        <v>71</v>
      </c>
      <c r="H55" s="106" t="s">
        <v>71</v>
      </c>
      <c r="I55" s="106" t="s">
        <v>71</v>
      </c>
      <c r="J55" s="106" t="s">
        <v>71</v>
      </c>
      <c r="K55" s="106" t="s">
        <v>71</v>
      </c>
      <c r="L55" s="106" t="s">
        <v>71</v>
      </c>
      <c r="M55" s="106" t="s">
        <v>71</v>
      </c>
      <c r="N55" s="106" t="s">
        <v>71</v>
      </c>
      <c r="O55" s="106" t="s">
        <v>71</v>
      </c>
      <c r="P55" s="106" t="s">
        <v>71</v>
      </c>
      <c r="Q55" s="106" t="s">
        <v>71</v>
      </c>
      <c r="R55" s="106" t="s">
        <v>71</v>
      </c>
      <c r="S55" s="106" t="s">
        <v>71</v>
      </c>
      <c r="T55" s="106" t="s">
        <v>71</v>
      </c>
      <c r="U55" s="106" t="s">
        <v>71</v>
      </c>
      <c r="V55" s="106" t="s">
        <v>71</v>
      </c>
      <c r="W55" s="106" t="s">
        <v>71</v>
      </c>
      <c r="X55" s="106" t="s">
        <v>71</v>
      </c>
      <c r="Y55" s="106" t="s">
        <v>71</v>
      </c>
      <c r="Z55" s="106" t="s">
        <v>71</v>
      </c>
      <c r="AA55" s="201"/>
      <c r="AB55" s="202"/>
      <c r="AC55" s="202"/>
      <c r="AD55" s="202"/>
      <c r="AE55" s="200"/>
      <c r="AF55" s="80"/>
    </row>
    <row r="56" spans="1:32" ht="123.75" customHeight="1" x14ac:dyDescent="0.3">
      <c r="A56" s="200"/>
      <c r="B56" s="70" t="s">
        <v>489</v>
      </c>
      <c r="C56" s="106" t="s">
        <v>71</v>
      </c>
      <c r="D56" s="106" t="s">
        <v>71</v>
      </c>
      <c r="E56" s="106" t="s">
        <v>71</v>
      </c>
      <c r="F56" s="106" t="s">
        <v>71</v>
      </c>
      <c r="G56" s="106" t="s">
        <v>71</v>
      </c>
      <c r="H56" s="106" t="s">
        <v>71</v>
      </c>
      <c r="I56" s="106" t="s">
        <v>71</v>
      </c>
      <c r="J56" s="106" t="s">
        <v>71</v>
      </c>
      <c r="K56" s="106" t="s">
        <v>71</v>
      </c>
      <c r="L56" s="106" t="s">
        <v>71</v>
      </c>
      <c r="M56" s="106" t="s">
        <v>71</v>
      </c>
      <c r="N56" s="106" t="s">
        <v>71</v>
      </c>
      <c r="O56" s="106" t="s">
        <v>71</v>
      </c>
      <c r="P56" s="106" t="s">
        <v>71</v>
      </c>
      <c r="Q56" s="106" t="s">
        <v>71</v>
      </c>
      <c r="R56" s="106" t="s">
        <v>71</v>
      </c>
      <c r="S56" s="106" t="s">
        <v>71</v>
      </c>
      <c r="T56" s="106" t="s">
        <v>71</v>
      </c>
      <c r="U56" s="106" t="s">
        <v>71</v>
      </c>
      <c r="V56" s="106" t="s">
        <v>71</v>
      </c>
      <c r="W56" s="106" t="s">
        <v>71</v>
      </c>
      <c r="X56" s="207" t="s">
        <v>71</v>
      </c>
      <c r="Y56" s="106" t="s">
        <v>71</v>
      </c>
      <c r="Z56" s="106" t="s">
        <v>71</v>
      </c>
      <c r="AA56" s="201"/>
      <c r="AB56" s="202"/>
      <c r="AC56" s="202"/>
      <c r="AD56" s="202"/>
      <c r="AE56" s="200"/>
      <c r="AF56" s="80"/>
    </row>
    <row r="57" spans="1:32" ht="43.5" customHeight="1" x14ac:dyDescent="0.3">
      <c r="A57" s="200"/>
      <c r="B57" s="70" t="s">
        <v>423</v>
      </c>
      <c r="C57" s="106" t="s">
        <v>71</v>
      </c>
      <c r="D57" s="106" t="s">
        <v>71</v>
      </c>
      <c r="E57" s="106" t="s">
        <v>71</v>
      </c>
      <c r="F57" s="106" t="s">
        <v>71</v>
      </c>
      <c r="G57" s="106" t="s">
        <v>71</v>
      </c>
      <c r="H57" s="106" t="s">
        <v>71</v>
      </c>
      <c r="I57" s="106" t="s">
        <v>71</v>
      </c>
      <c r="J57" s="106" t="s">
        <v>71</v>
      </c>
      <c r="K57" s="106" t="s">
        <v>71</v>
      </c>
      <c r="L57" s="106" t="s">
        <v>71</v>
      </c>
      <c r="M57" s="106" t="s">
        <v>71</v>
      </c>
      <c r="N57" s="106" t="s">
        <v>71</v>
      </c>
      <c r="O57" s="106" t="s">
        <v>71</v>
      </c>
      <c r="P57" s="106" t="s">
        <v>71</v>
      </c>
      <c r="Q57" s="106" t="s">
        <v>71</v>
      </c>
      <c r="R57" s="106" t="s">
        <v>71</v>
      </c>
      <c r="S57" s="106" t="s">
        <v>71</v>
      </c>
      <c r="T57" s="106" t="s">
        <v>71</v>
      </c>
      <c r="U57" s="106" t="s">
        <v>71</v>
      </c>
      <c r="V57" s="106" t="s">
        <v>71</v>
      </c>
      <c r="W57" s="106" t="s">
        <v>71</v>
      </c>
      <c r="X57" s="207" t="s">
        <v>71</v>
      </c>
      <c r="Y57" s="106" t="s">
        <v>71</v>
      </c>
      <c r="Z57" s="106" t="s">
        <v>71</v>
      </c>
      <c r="AA57" s="201"/>
      <c r="AB57" s="202"/>
      <c r="AC57" s="202"/>
      <c r="AD57" s="202"/>
      <c r="AE57" s="200"/>
      <c r="AF57" s="80"/>
    </row>
    <row r="58" spans="1:32" ht="98.25" customHeight="1" x14ac:dyDescent="0.3">
      <c r="A58" s="200"/>
      <c r="B58" s="70" t="s">
        <v>387</v>
      </c>
      <c r="C58" s="106" t="s">
        <v>71</v>
      </c>
      <c r="D58" s="106" t="s">
        <v>71</v>
      </c>
      <c r="E58" s="106" t="s">
        <v>71</v>
      </c>
      <c r="F58" s="106" t="s">
        <v>71</v>
      </c>
      <c r="G58" s="106" t="s">
        <v>71</v>
      </c>
      <c r="H58" s="106" t="s">
        <v>71</v>
      </c>
      <c r="I58" s="106" t="s">
        <v>71</v>
      </c>
      <c r="J58" s="106" t="s">
        <v>71</v>
      </c>
      <c r="K58" s="106" t="s">
        <v>71</v>
      </c>
      <c r="L58" s="106" t="s">
        <v>71</v>
      </c>
      <c r="M58" s="106" t="s">
        <v>71</v>
      </c>
      <c r="N58" s="106" t="s">
        <v>71</v>
      </c>
      <c r="O58" s="106" t="s">
        <v>71</v>
      </c>
      <c r="P58" s="106" t="s">
        <v>71</v>
      </c>
      <c r="Q58" s="106" t="s">
        <v>71</v>
      </c>
      <c r="R58" s="106" t="s">
        <v>71</v>
      </c>
      <c r="S58" s="106" t="s">
        <v>71</v>
      </c>
      <c r="T58" s="106" t="s">
        <v>71</v>
      </c>
      <c r="U58" s="106" t="s">
        <v>71</v>
      </c>
      <c r="V58" s="106" t="s">
        <v>71</v>
      </c>
      <c r="W58" s="106" t="s">
        <v>71</v>
      </c>
      <c r="X58" s="106" t="s">
        <v>71</v>
      </c>
      <c r="Y58" s="106" t="s">
        <v>71</v>
      </c>
      <c r="Z58" s="106" t="s">
        <v>71</v>
      </c>
      <c r="AA58" s="201"/>
      <c r="AB58" s="202"/>
      <c r="AC58" s="202"/>
      <c r="AD58" s="202"/>
      <c r="AE58" s="200"/>
      <c r="AF58" s="80"/>
    </row>
    <row r="59" spans="1:32" ht="70.5" customHeight="1" x14ac:dyDescent="0.3">
      <c r="A59" s="200"/>
      <c r="B59" s="70" t="s">
        <v>485</v>
      </c>
      <c r="C59" s="106" t="s">
        <v>71</v>
      </c>
      <c r="D59" s="106" t="s">
        <v>71</v>
      </c>
      <c r="E59" s="106" t="s">
        <v>71</v>
      </c>
      <c r="F59" s="106" t="s">
        <v>71</v>
      </c>
      <c r="G59" s="106" t="s">
        <v>71</v>
      </c>
      <c r="H59" s="106" t="s">
        <v>71</v>
      </c>
      <c r="I59" s="106" t="s">
        <v>71</v>
      </c>
      <c r="J59" s="106" t="s">
        <v>71</v>
      </c>
      <c r="K59" s="106" t="s">
        <v>71</v>
      </c>
      <c r="L59" s="106" t="s">
        <v>71</v>
      </c>
      <c r="M59" s="106" t="s">
        <v>71</v>
      </c>
      <c r="N59" s="106" t="s">
        <v>71</v>
      </c>
      <c r="O59" s="106" t="s">
        <v>71</v>
      </c>
      <c r="P59" s="106" t="s">
        <v>71</v>
      </c>
      <c r="Q59" s="106" t="s">
        <v>71</v>
      </c>
      <c r="R59" s="106" t="s">
        <v>71</v>
      </c>
      <c r="S59" s="106" t="s">
        <v>71</v>
      </c>
      <c r="T59" s="106" t="s">
        <v>71</v>
      </c>
      <c r="U59" s="106" t="s">
        <v>71</v>
      </c>
      <c r="V59" s="106" t="s">
        <v>71</v>
      </c>
      <c r="W59" s="106" t="s">
        <v>71</v>
      </c>
      <c r="X59" s="106" t="s">
        <v>71</v>
      </c>
      <c r="Y59" s="106" t="s">
        <v>71</v>
      </c>
      <c r="Z59" s="106" t="s">
        <v>71</v>
      </c>
      <c r="AA59" s="201"/>
      <c r="AB59" s="202"/>
      <c r="AC59" s="202"/>
      <c r="AD59" s="202"/>
      <c r="AE59" s="200"/>
      <c r="AF59" s="80"/>
    </row>
    <row r="60" spans="1:32" ht="49.5" customHeight="1" x14ac:dyDescent="0.3">
      <c r="A60" s="200"/>
      <c r="B60" s="70" t="s">
        <v>388</v>
      </c>
      <c r="C60" s="106" t="s">
        <v>71</v>
      </c>
      <c r="D60" s="106" t="s">
        <v>71</v>
      </c>
      <c r="E60" s="106" t="s">
        <v>71</v>
      </c>
      <c r="F60" s="106" t="s">
        <v>71</v>
      </c>
      <c r="G60" s="106" t="s">
        <v>71</v>
      </c>
      <c r="H60" s="106" t="s">
        <v>71</v>
      </c>
      <c r="I60" s="106" t="s">
        <v>71</v>
      </c>
      <c r="J60" s="106" t="s">
        <v>71</v>
      </c>
      <c r="K60" s="106" t="s">
        <v>71</v>
      </c>
      <c r="L60" s="106" t="s">
        <v>71</v>
      </c>
      <c r="M60" s="106" t="s">
        <v>71</v>
      </c>
      <c r="N60" s="106" t="s">
        <v>71</v>
      </c>
      <c r="O60" s="106" t="s">
        <v>71</v>
      </c>
      <c r="P60" s="106" t="s">
        <v>71</v>
      </c>
      <c r="Q60" s="106" t="s">
        <v>71</v>
      </c>
      <c r="R60" s="106" t="s">
        <v>71</v>
      </c>
      <c r="S60" s="106" t="s">
        <v>71</v>
      </c>
      <c r="T60" s="106" t="s">
        <v>71</v>
      </c>
      <c r="U60" s="106" t="s">
        <v>71</v>
      </c>
      <c r="V60" s="106" t="s">
        <v>71</v>
      </c>
      <c r="W60" s="106" t="s">
        <v>71</v>
      </c>
      <c r="X60" s="106" t="s">
        <v>71</v>
      </c>
      <c r="Y60" s="106" t="s">
        <v>71</v>
      </c>
      <c r="Z60" s="106" t="s">
        <v>71</v>
      </c>
      <c r="AA60" s="201"/>
      <c r="AB60" s="202"/>
      <c r="AC60" s="202"/>
      <c r="AD60" s="202"/>
      <c r="AE60" s="200"/>
      <c r="AF60" s="80"/>
    </row>
    <row r="61" spans="1:32" ht="26.25" customHeight="1" x14ac:dyDescent="0.3">
      <c r="A61" s="200"/>
      <c r="B61" s="70" t="s">
        <v>389</v>
      </c>
      <c r="C61" s="106" t="s">
        <v>71</v>
      </c>
      <c r="D61" s="106" t="s">
        <v>71</v>
      </c>
      <c r="E61" s="106" t="s">
        <v>71</v>
      </c>
      <c r="F61" s="106" t="s">
        <v>71</v>
      </c>
      <c r="G61" s="106" t="s">
        <v>71</v>
      </c>
      <c r="H61" s="106" t="s">
        <v>71</v>
      </c>
      <c r="I61" s="106" t="s">
        <v>71</v>
      </c>
      <c r="J61" s="106" t="s">
        <v>71</v>
      </c>
      <c r="K61" s="106" t="s">
        <v>71</v>
      </c>
      <c r="L61" s="106" t="s">
        <v>71</v>
      </c>
      <c r="M61" s="106" t="s">
        <v>71</v>
      </c>
      <c r="N61" s="106" t="s">
        <v>71</v>
      </c>
      <c r="O61" s="106" t="s">
        <v>71</v>
      </c>
      <c r="P61" s="106" t="s">
        <v>71</v>
      </c>
      <c r="Q61" s="106" t="s">
        <v>71</v>
      </c>
      <c r="R61" s="106" t="s">
        <v>71</v>
      </c>
      <c r="S61" s="106" t="s">
        <v>71</v>
      </c>
      <c r="T61" s="106" t="s">
        <v>71</v>
      </c>
      <c r="U61" s="106" t="s">
        <v>71</v>
      </c>
      <c r="V61" s="106" t="s">
        <v>71</v>
      </c>
      <c r="W61" s="106" t="s">
        <v>71</v>
      </c>
      <c r="X61" s="106" t="s">
        <v>71</v>
      </c>
      <c r="Y61" s="106" t="s">
        <v>71</v>
      </c>
      <c r="Z61" s="106" t="s">
        <v>71</v>
      </c>
      <c r="AA61" s="201"/>
      <c r="AB61" s="202"/>
      <c r="AC61" s="202"/>
      <c r="AD61" s="202"/>
      <c r="AE61" s="200"/>
      <c r="AF61" s="80"/>
    </row>
    <row r="62" spans="1:32" ht="36" customHeight="1" x14ac:dyDescent="0.3">
      <c r="A62" s="200"/>
      <c r="B62" s="92" t="s">
        <v>391</v>
      </c>
      <c r="C62" s="106" t="s">
        <v>71</v>
      </c>
      <c r="D62" s="106" t="s">
        <v>71</v>
      </c>
      <c r="E62" s="106" t="s">
        <v>71</v>
      </c>
      <c r="F62" s="106" t="s">
        <v>71</v>
      </c>
      <c r="G62" s="106" t="s">
        <v>71</v>
      </c>
      <c r="H62" s="106" t="s">
        <v>71</v>
      </c>
      <c r="I62" s="106" t="s">
        <v>71</v>
      </c>
      <c r="J62" s="106" t="s">
        <v>71</v>
      </c>
      <c r="K62" s="106" t="s">
        <v>71</v>
      </c>
      <c r="L62" s="106" t="s">
        <v>71</v>
      </c>
      <c r="M62" s="106" t="s">
        <v>71</v>
      </c>
      <c r="N62" s="106" t="s">
        <v>71</v>
      </c>
      <c r="O62" s="106" t="s">
        <v>71</v>
      </c>
      <c r="P62" s="106" t="s">
        <v>71</v>
      </c>
      <c r="Q62" s="106" t="s">
        <v>71</v>
      </c>
      <c r="R62" s="106" t="s">
        <v>71</v>
      </c>
      <c r="S62" s="106" t="s">
        <v>71</v>
      </c>
      <c r="T62" s="106" t="s">
        <v>71</v>
      </c>
      <c r="U62" s="106" t="s">
        <v>71</v>
      </c>
      <c r="V62" s="106" t="s">
        <v>71</v>
      </c>
      <c r="W62" s="106" t="s">
        <v>71</v>
      </c>
      <c r="X62" s="106" t="s">
        <v>71</v>
      </c>
      <c r="Y62" s="106" t="s">
        <v>71</v>
      </c>
      <c r="Z62" s="106" t="s">
        <v>71</v>
      </c>
      <c r="AA62" s="201"/>
      <c r="AB62" s="202"/>
      <c r="AC62" s="202"/>
      <c r="AD62" s="202"/>
      <c r="AE62" s="200"/>
      <c r="AF62" s="80"/>
    </row>
    <row r="63" spans="1:32" ht="30.75" customHeight="1" x14ac:dyDescent="0.3">
      <c r="A63" s="200"/>
      <c r="B63" s="92" t="s">
        <v>392</v>
      </c>
      <c r="C63" s="106" t="s">
        <v>71</v>
      </c>
      <c r="D63" s="106" t="s">
        <v>71</v>
      </c>
      <c r="E63" s="106" t="s">
        <v>71</v>
      </c>
      <c r="F63" s="106" t="s">
        <v>71</v>
      </c>
      <c r="G63" s="106" t="s">
        <v>71</v>
      </c>
      <c r="H63" s="106" t="s">
        <v>71</v>
      </c>
      <c r="I63" s="106" t="s">
        <v>71</v>
      </c>
      <c r="J63" s="106" t="s">
        <v>71</v>
      </c>
      <c r="K63" s="106" t="s">
        <v>71</v>
      </c>
      <c r="L63" s="106" t="s">
        <v>71</v>
      </c>
      <c r="M63" s="106" t="s">
        <v>71</v>
      </c>
      <c r="N63" s="106" t="s">
        <v>71</v>
      </c>
      <c r="O63" s="106" t="s">
        <v>71</v>
      </c>
      <c r="P63" s="106" t="s">
        <v>71</v>
      </c>
      <c r="Q63" s="106" t="s">
        <v>71</v>
      </c>
      <c r="R63" s="106" t="s">
        <v>71</v>
      </c>
      <c r="S63" s="106" t="s">
        <v>71</v>
      </c>
      <c r="T63" s="106" t="s">
        <v>71</v>
      </c>
      <c r="U63" s="106" t="s">
        <v>71</v>
      </c>
      <c r="V63" s="106" t="s">
        <v>71</v>
      </c>
      <c r="W63" s="106" t="s">
        <v>71</v>
      </c>
      <c r="X63" s="106" t="s">
        <v>71</v>
      </c>
      <c r="Y63" s="106" t="s">
        <v>71</v>
      </c>
      <c r="Z63" s="106" t="s">
        <v>71</v>
      </c>
      <c r="AA63" s="201"/>
      <c r="AB63" s="202"/>
      <c r="AC63" s="202"/>
      <c r="AD63" s="202"/>
      <c r="AE63" s="200"/>
      <c r="AF63" s="80"/>
    </row>
    <row r="64" spans="1:32" ht="48" customHeight="1" x14ac:dyDescent="0.3">
      <c r="A64" s="200"/>
      <c r="B64" s="92" t="s">
        <v>490</v>
      </c>
      <c r="C64" s="106" t="s">
        <v>71</v>
      </c>
      <c r="D64" s="106" t="s">
        <v>71</v>
      </c>
      <c r="E64" s="106" t="s">
        <v>71</v>
      </c>
      <c r="F64" s="106" t="s">
        <v>71</v>
      </c>
      <c r="G64" s="106" t="s">
        <v>71</v>
      </c>
      <c r="H64" s="106" t="s">
        <v>71</v>
      </c>
      <c r="I64" s="106" t="s">
        <v>71</v>
      </c>
      <c r="J64" s="106" t="s">
        <v>71</v>
      </c>
      <c r="K64" s="106" t="s">
        <v>71</v>
      </c>
      <c r="L64" s="106" t="s">
        <v>71</v>
      </c>
      <c r="M64" s="106" t="s">
        <v>71</v>
      </c>
      <c r="N64" s="106" t="s">
        <v>71</v>
      </c>
      <c r="O64" s="106" t="s">
        <v>71</v>
      </c>
      <c r="P64" s="106" t="s">
        <v>71</v>
      </c>
      <c r="Q64" s="106" t="s">
        <v>71</v>
      </c>
      <c r="R64" s="106" t="s">
        <v>71</v>
      </c>
      <c r="S64" s="106" t="s">
        <v>71</v>
      </c>
      <c r="T64" s="106" t="s">
        <v>71</v>
      </c>
      <c r="U64" s="511" t="s">
        <v>754</v>
      </c>
      <c r="V64" s="512"/>
      <c r="W64" s="513"/>
      <c r="X64" s="106" t="s">
        <v>71</v>
      </c>
      <c r="Y64" s="106" t="s">
        <v>71</v>
      </c>
      <c r="Z64" s="106" t="s">
        <v>71</v>
      </c>
      <c r="AA64" s="201"/>
      <c r="AB64" s="202"/>
      <c r="AC64" s="202"/>
      <c r="AD64" s="202"/>
      <c r="AE64" s="200"/>
      <c r="AF64" s="80"/>
    </row>
    <row r="65" spans="1:33" ht="145.5" customHeight="1" x14ac:dyDescent="0.3">
      <c r="A65" s="200"/>
      <c r="B65" s="92" t="s">
        <v>306</v>
      </c>
      <c r="C65" s="106" t="s">
        <v>71</v>
      </c>
      <c r="D65" s="106" t="s">
        <v>71</v>
      </c>
      <c r="E65" s="106" t="s">
        <v>71</v>
      </c>
      <c r="F65" s="106" t="s">
        <v>71</v>
      </c>
      <c r="G65" s="106" t="s">
        <v>71</v>
      </c>
      <c r="H65" s="106" t="s">
        <v>71</v>
      </c>
      <c r="I65" s="106" t="s">
        <v>71</v>
      </c>
      <c r="J65" s="106" t="s">
        <v>71</v>
      </c>
      <c r="K65" s="106" t="s">
        <v>71</v>
      </c>
      <c r="L65" s="106" t="s">
        <v>71</v>
      </c>
      <c r="M65" s="106" t="s">
        <v>71</v>
      </c>
      <c r="N65" s="106" t="s">
        <v>71</v>
      </c>
      <c r="O65" s="106" t="s">
        <v>71</v>
      </c>
      <c r="P65" s="106" t="s">
        <v>71</v>
      </c>
      <c r="Q65" s="106" t="s">
        <v>71</v>
      </c>
      <c r="R65" s="106" t="s">
        <v>71</v>
      </c>
      <c r="S65" s="106" t="s">
        <v>71</v>
      </c>
      <c r="T65" s="106" t="s">
        <v>71</v>
      </c>
      <c r="U65" s="106" t="s">
        <v>71</v>
      </c>
      <c r="V65" s="106" t="s">
        <v>71</v>
      </c>
      <c r="W65" s="106" t="s">
        <v>71</v>
      </c>
      <c r="X65" s="106" t="s">
        <v>71</v>
      </c>
      <c r="Y65" s="106" t="s">
        <v>71</v>
      </c>
      <c r="Z65" s="106" t="s">
        <v>71</v>
      </c>
      <c r="AA65" s="201"/>
      <c r="AB65" s="202"/>
      <c r="AC65" s="202"/>
      <c r="AD65" s="202"/>
      <c r="AE65" s="200"/>
      <c r="AF65" s="80"/>
    </row>
    <row r="66" spans="1:33" ht="54.75" customHeight="1" x14ac:dyDescent="0.3">
      <c r="A66" s="200"/>
      <c r="B66" s="92" t="s">
        <v>408</v>
      </c>
      <c r="C66" s="106" t="s">
        <v>71</v>
      </c>
      <c r="D66" s="106" t="s">
        <v>71</v>
      </c>
      <c r="E66" s="106" t="s">
        <v>71</v>
      </c>
      <c r="F66" s="106" t="s">
        <v>71</v>
      </c>
      <c r="G66" s="106" t="s">
        <v>71</v>
      </c>
      <c r="H66" s="106" t="s">
        <v>71</v>
      </c>
      <c r="I66" s="106" t="s">
        <v>71</v>
      </c>
      <c r="J66" s="106" t="s">
        <v>71</v>
      </c>
      <c r="K66" s="106" t="s">
        <v>71</v>
      </c>
      <c r="L66" s="106" t="s">
        <v>71</v>
      </c>
      <c r="M66" s="106" t="s">
        <v>71</v>
      </c>
      <c r="N66" s="106" t="s">
        <v>71</v>
      </c>
      <c r="O66" s="106" t="s">
        <v>71</v>
      </c>
      <c r="P66" s="106" t="s">
        <v>71</v>
      </c>
      <c r="Q66" s="106" t="s">
        <v>71</v>
      </c>
      <c r="R66" s="106" t="s">
        <v>71</v>
      </c>
      <c r="S66" s="106" t="s">
        <v>71</v>
      </c>
      <c r="T66" s="106" t="s">
        <v>71</v>
      </c>
      <c r="U66" s="106" t="s">
        <v>71</v>
      </c>
      <c r="V66" s="106" t="s">
        <v>71</v>
      </c>
      <c r="W66" s="106" t="s">
        <v>71</v>
      </c>
      <c r="X66" s="207" t="s">
        <v>71</v>
      </c>
      <c r="Y66" s="106" t="s">
        <v>71</v>
      </c>
      <c r="Z66" s="106" t="s">
        <v>71</v>
      </c>
      <c r="AA66" s="201"/>
      <c r="AB66" s="202"/>
      <c r="AC66" s="202"/>
      <c r="AD66" s="202"/>
      <c r="AE66" s="200"/>
      <c r="AF66" s="80"/>
    </row>
    <row r="67" spans="1:33" ht="124.5" customHeight="1" x14ac:dyDescent="0.3">
      <c r="A67" s="200"/>
      <c r="B67" s="92" t="s">
        <v>395</v>
      </c>
      <c r="C67" s="106" t="s">
        <v>71</v>
      </c>
      <c r="D67" s="106" t="s">
        <v>71</v>
      </c>
      <c r="E67" s="106" t="s">
        <v>71</v>
      </c>
      <c r="F67" s="106" t="s">
        <v>71</v>
      </c>
      <c r="G67" s="106" t="s">
        <v>71</v>
      </c>
      <c r="H67" s="106" t="s">
        <v>71</v>
      </c>
      <c r="I67" s="106" t="s">
        <v>71</v>
      </c>
      <c r="J67" s="106" t="s">
        <v>71</v>
      </c>
      <c r="K67" s="106" t="s">
        <v>71</v>
      </c>
      <c r="L67" s="106" t="s">
        <v>71</v>
      </c>
      <c r="M67" s="106" t="s">
        <v>71</v>
      </c>
      <c r="N67" s="106" t="s">
        <v>71</v>
      </c>
      <c r="O67" s="106" t="s">
        <v>71</v>
      </c>
      <c r="P67" s="106" t="s">
        <v>71</v>
      </c>
      <c r="Q67" s="106" t="s">
        <v>71</v>
      </c>
      <c r="R67" s="106" t="s">
        <v>71</v>
      </c>
      <c r="S67" s="106" t="s">
        <v>71</v>
      </c>
      <c r="T67" s="106" t="s">
        <v>71</v>
      </c>
      <c r="U67" s="106" t="s">
        <v>71</v>
      </c>
      <c r="V67" s="106" t="s">
        <v>71</v>
      </c>
      <c r="W67" s="106" t="s">
        <v>71</v>
      </c>
      <c r="X67" s="207" t="s">
        <v>71</v>
      </c>
      <c r="Y67" s="106" t="s">
        <v>71</v>
      </c>
      <c r="Z67" s="106" t="s">
        <v>71</v>
      </c>
      <c r="AA67" s="201"/>
      <c r="AB67" s="202"/>
      <c r="AC67" s="202"/>
      <c r="AD67" s="202"/>
      <c r="AE67" s="200"/>
      <c r="AF67" s="80"/>
    </row>
    <row r="68" spans="1:33" ht="123" customHeight="1" x14ac:dyDescent="0.3">
      <c r="A68" s="200"/>
      <c r="B68" s="92" t="s">
        <v>394</v>
      </c>
      <c r="C68" s="106" t="s">
        <v>71</v>
      </c>
      <c r="D68" s="106" t="s">
        <v>71</v>
      </c>
      <c r="E68" s="106" t="s">
        <v>71</v>
      </c>
      <c r="F68" s="106">
        <v>0</v>
      </c>
      <c r="G68" s="106">
        <v>0</v>
      </c>
      <c r="H68" s="106">
        <v>948</v>
      </c>
      <c r="I68" s="106" t="s">
        <v>71</v>
      </c>
      <c r="J68" s="106" t="s">
        <v>71</v>
      </c>
      <c r="K68" s="106" t="s">
        <v>71</v>
      </c>
      <c r="L68" s="106" t="s">
        <v>71</v>
      </c>
      <c r="M68" s="106" t="s">
        <v>71</v>
      </c>
      <c r="N68" s="106" t="s">
        <v>71</v>
      </c>
      <c r="O68" s="106" t="s">
        <v>71</v>
      </c>
      <c r="P68" s="106" t="s">
        <v>71</v>
      </c>
      <c r="Q68" s="106" t="s">
        <v>71</v>
      </c>
      <c r="R68" s="106" t="s">
        <v>71</v>
      </c>
      <c r="S68" s="106" t="s">
        <v>71</v>
      </c>
      <c r="T68" s="106" t="s">
        <v>71</v>
      </c>
      <c r="U68" s="106" t="s">
        <v>71</v>
      </c>
      <c r="V68" s="106" t="s">
        <v>71</v>
      </c>
      <c r="W68" s="106" t="s">
        <v>71</v>
      </c>
      <c r="X68" s="106">
        <v>10502</v>
      </c>
      <c r="Y68" s="106" t="s">
        <v>71</v>
      </c>
      <c r="Z68" s="106" t="s">
        <v>71</v>
      </c>
      <c r="AA68" s="201"/>
      <c r="AB68" s="202"/>
      <c r="AC68" s="202"/>
      <c r="AD68" s="202"/>
      <c r="AE68" s="200"/>
      <c r="AF68" s="80"/>
    </row>
    <row r="69" spans="1:33" ht="48.75" customHeight="1" x14ac:dyDescent="0.3">
      <c r="A69" s="200"/>
      <c r="B69" s="92" t="s">
        <v>616</v>
      </c>
      <c r="C69" s="106" t="s">
        <v>71</v>
      </c>
      <c r="D69" s="106" t="s">
        <v>71</v>
      </c>
      <c r="E69" s="106" t="s">
        <v>71</v>
      </c>
      <c r="F69" s="106" t="s">
        <v>71</v>
      </c>
      <c r="G69" s="106" t="s">
        <v>71</v>
      </c>
      <c r="H69" s="106" t="s">
        <v>71</v>
      </c>
      <c r="I69" s="106" t="s">
        <v>71</v>
      </c>
      <c r="J69" s="106" t="s">
        <v>71</v>
      </c>
      <c r="K69" s="106" t="s">
        <v>71</v>
      </c>
      <c r="L69" s="106" t="s">
        <v>71</v>
      </c>
      <c r="M69" s="106" t="s">
        <v>71</v>
      </c>
      <c r="N69" s="106" t="s">
        <v>71</v>
      </c>
      <c r="O69" s="106" t="s">
        <v>71</v>
      </c>
      <c r="P69" s="106" t="s">
        <v>71</v>
      </c>
      <c r="Q69" s="106" t="s">
        <v>71</v>
      </c>
      <c r="R69" s="106" t="s">
        <v>71</v>
      </c>
      <c r="S69" s="106" t="s">
        <v>71</v>
      </c>
      <c r="T69" s="106" t="s">
        <v>71</v>
      </c>
      <c r="U69" s="106" t="s">
        <v>71</v>
      </c>
      <c r="V69" s="106" t="s">
        <v>71</v>
      </c>
      <c r="W69" s="106" t="s">
        <v>71</v>
      </c>
      <c r="X69" s="106" t="s">
        <v>71</v>
      </c>
      <c r="Y69" s="106" t="s">
        <v>71</v>
      </c>
      <c r="Z69" s="106" t="s">
        <v>71</v>
      </c>
      <c r="AA69" s="201"/>
      <c r="AB69" s="202"/>
      <c r="AC69" s="202"/>
      <c r="AD69" s="202"/>
      <c r="AE69" s="200"/>
      <c r="AF69" s="80"/>
    </row>
    <row r="70" spans="1:33" ht="68.25" customHeight="1" x14ac:dyDescent="0.3">
      <c r="A70" s="200"/>
      <c r="B70" s="92" t="s">
        <v>493</v>
      </c>
      <c r="C70" s="106" t="s">
        <v>71</v>
      </c>
      <c r="D70" s="106" t="s">
        <v>71</v>
      </c>
      <c r="E70" s="106" t="s">
        <v>71</v>
      </c>
      <c r="F70" s="106" t="s">
        <v>71</v>
      </c>
      <c r="G70" s="106" t="s">
        <v>71</v>
      </c>
      <c r="H70" s="106" t="s">
        <v>71</v>
      </c>
      <c r="I70" s="106" t="s">
        <v>71</v>
      </c>
      <c r="J70" s="106" t="s">
        <v>71</v>
      </c>
      <c r="K70" s="106" t="s">
        <v>71</v>
      </c>
      <c r="L70" s="106" t="s">
        <v>71</v>
      </c>
      <c r="M70" s="106" t="s">
        <v>71</v>
      </c>
      <c r="N70" s="106" t="s">
        <v>71</v>
      </c>
      <c r="O70" s="106" t="s">
        <v>71</v>
      </c>
      <c r="P70" s="106" t="s">
        <v>71</v>
      </c>
      <c r="Q70" s="106" t="s">
        <v>71</v>
      </c>
      <c r="R70" s="106" t="s">
        <v>71</v>
      </c>
      <c r="S70" s="106" t="s">
        <v>71</v>
      </c>
      <c r="T70" s="106" t="s">
        <v>71</v>
      </c>
      <c r="U70" s="106" t="s">
        <v>71</v>
      </c>
      <c r="V70" s="106" t="s">
        <v>71</v>
      </c>
      <c r="W70" s="106" t="s">
        <v>71</v>
      </c>
      <c r="X70" s="106" t="s">
        <v>71</v>
      </c>
      <c r="Y70" s="106" t="s">
        <v>71</v>
      </c>
      <c r="Z70" s="106" t="s">
        <v>71</v>
      </c>
      <c r="AA70" s="201"/>
      <c r="AB70" s="202"/>
      <c r="AC70" s="202"/>
      <c r="AD70" s="202"/>
      <c r="AE70" s="200"/>
      <c r="AF70" s="80"/>
    </row>
    <row r="71" spans="1:33" ht="15.6" x14ac:dyDescent="0.3">
      <c r="A71" s="260" t="s">
        <v>157</v>
      </c>
      <c r="B71" s="260"/>
      <c r="C71" s="260"/>
      <c r="D71" s="260"/>
      <c r="E71" s="260"/>
      <c r="F71" s="260"/>
      <c r="G71" s="260"/>
      <c r="H71" s="260"/>
      <c r="I71" s="260"/>
      <c r="J71" s="260"/>
      <c r="K71" s="260"/>
      <c r="L71" s="260"/>
      <c r="M71" s="260"/>
      <c r="N71" s="260"/>
      <c r="O71" s="260"/>
      <c r="P71" s="260"/>
      <c r="Q71" s="260"/>
      <c r="R71" s="260"/>
      <c r="S71" s="260"/>
      <c r="T71" s="260"/>
      <c r="U71" s="260"/>
      <c r="V71" s="260"/>
      <c r="W71" s="260"/>
      <c r="X71" s="260"/>
      <c r="Y71" s="260"/>
      <c r="Z71" s="260"/>
      <c r="AA71" s="260"/>
      <c r="AB71" s="260"/>
      <c r="AC71" s="260"/>
      <c r="AD71" s="260"/>
      <c r="AE71" s="260"/>
    </row>
    <row r="72" spans="1:33" ht="15.6" x14ac:dyDescent="0.3">
      <c r="A72" s="298" t="s">
        <v>712</v>
      </c>
      <c r="B72" s="499"/>
      <c r="C72" s="499"/>
      <c r="D72" s="499"/>
      <c r="E72" s="499"/>
      <c r="F72" s="499"/>
      <c r="G72" s="499"/>
      <c r="H72" s="499"/>
      <c r="I72" s="499"/>
      <c r="J72" s="499"/>
      <c r="K72" s="499"/>
      <c r="L72" s="499"/>
      <c r="M72" s="499"/>
      <c r="N72" s="499"/>
      <c r="O72" s="499"/>
      <c r="P72" s="499"/>
      <c r="Q72" s="499"/>
      <c r="R72" s="499"/>
      <c r="S72" s="499"/>
      <c r="T72" s="499"/>
      <c r="U72" s="499"/>
      <c r="V72" s="499"/>
      <c r="W72" s="499"/>
      <c r="X72" s="499"/>
      <c r="Y72" s="499"/>
      <c r="Z72" s="499"/>
      <c r="AA72" s="499"/>
      <c r="AB72" s="499"/>
      <c r="AC72" s="499"/>
      <c r="AD72" s="499"/>
      <c r="AE72" s="499"/>
    </row>
    <row r="73" spans="1:33" ht="15.6" x14ac:dyDescent="0.3">
      <c r="A73" s="260" t="s">
        <v>158</v>
      </c>
      <c r="B73" s="260"/>
      <c r="C73" s="260"/>
      <c r="D73" s="260"/>
      <c r="E73" s="260"/>
      <c r="F73" s="260"/>
      <c r="G73" s="260"/>
      <c r="H73" s="260"/>
      <c r="I73" s="260"/>
      <c r="J73" s="260"/>
      <c r="K73" s="260"/>
      <c r="L73" s="260"/>
      <c r="M73" s="260"/>
      <c r="N73" s="260"/>
      <c r="O73" s="260"/>
      <c r="P73" s="260"/>
      <c r="Q73" s="260"/>
      <c r="R73" s="260"/>
      <c r="S73" s="260"/>
      <c r="T73" s="260"/>
      <c r="U73" s="260"/>
      <c r="V73" s="260"/>
      <c r="W73" s="260"/>
      <c r="X73" s="260"/>
      <c r="Y73" s="260"/>
      <c r="Z73" s="260"/>
      <c r="AA73" s="260"/>
      <c r="AB73" s="260"/>
      <c r="AC73" s="260"/>
      <c r="AD73" s="260"/>
      <c r="AE73" s="260"/>
    </row>
    <row r="74" spans="1:33" ht="113.25" customHeight="1" x14ac:dyDescent="0.3">
      <c r="A74" s="298" t="s">
        <v>589</v>
      </c>
      <c r="B74" s="499"/>
      <c r="C74" s="499"/>
      <c r="D74" s="499"/>
      <c r="E74" s="499"/>
      <c r="F74" s="499"/>
      <c r="G74" s="499"/>
      <c r="H74" s="499"/>
      <c r="I74" s="499"/>
      <c r="J74" s="499"/>
      <c r="K74" s="499"/>
      <c r="L74" s="499"/>
      <c r="M74" s="499"/>
      <c r="N74" s="499"/>
      <c r="O74" s="499"/>
      <c r="P74" s="499"/>
      <c r="Q74" s="499"/>
      <c r="R74" s="499"/>
      <c r="S74" s="499"/>
      <c r="T74" s="499"/>
      <c r="U74" s="499"/>
      <c r="V74" s="499"/>
      <c r="W74" s="499"/>
      <c r="X74" s="499"/>
      <c r="Y74" s="499"/>
      <c r="Z74" s="499"/>
      <c r="AA74" s="499"/>
      <c r="AB74" s="499"/>
      <c r="AC74" s="499"/>
      <c r="AD74" s="499"/>
      <c r="AE74" s="499"/>
    </row>
    <row r="76" spans="1:33" ht="15.6" x14ac:dyDescent="0.3">
      <c r="A76" s="298" t="s">
        <v>282</v>
      </c>
      <c r="B76" s="298"/>
      <c r="C76" s="298"/>
      <c r="D76" s="298"/>
      <c r="E76" s="298"/>
      <c r="F76" s="298"/>
      <c r="G76" s="298"/>
      <c r="H76" s="298"/>
      <c r="I76" s="298"/>
      <c r="J76" s="298"/>
      <c r="K76" s="298"/>
      <c r="L76" s="298"/>
      <c r="M76" s="298"/>
      <c r="N76" s="298"/>
      <c r="O76" s="298"/>
      <c r="P76" s="298"/>
      <c r="Q76" s="298"/>
      <c r="R76" s="298"/>
      <c r="S76" s="298"/>
      <c r="T76" s="298"/>
      <c r="U76" s="298"/>
      <c r="V76" s="298"/>
      <c r="W76" s="298"/>
      <c r="X76" s="298"/>
      <c r="Y76" s="298"/>
      <c r="Z76" s="298"/>
      <c r="AA76" s="298"/>
      <c r="AB76" s="298"/>
      <c r="AC76" s="298"/>
      <c r="AD76" s="298"/>
      <c r="AE76" s="298"/>
    </row>
    <row r="77" spans="1:33" ht="33" customHeight="1" x14ac:dyDescent="0.3">
      <c r="A77" s="284" t="s">
        <v>160</v>
      </c>
      <c r="B77" s="284" t="s">
        <v>161</v>
      </c>
      <c r="C77" s="284"/>
      <c r="D77" s="285" t="s">
        <v>162</v>
      </c>
      <c r="E77" s="300"/>
      <c r="F77" s="300"/>
      <c r="G77" s="300"/>
      <c r="H77" s="300"/>
      <c r="I77" s="300"/>
      <c r="J77" s="300"/>
      <c r="K77" s="300"/>
      <c r="L77" s="285" t="s">
        <v>163</v>
      </c>
      <c r="M77" s="455"/>
      <c r="N77" s="455"/>
      <c r="O77" s="455"/>
      <c r="P77" s="455"/>
      <c r="Q77" s="455"/>
      <c r="R77" s="455"/>
      <c r="S77" s="284" t="s">
        <v>164</v>
      </c>
      <c r="T77" s="284"/>
      <c r="U77" s="284"/>
      <c r="V77" s="284"/>
      <c r="W77" s="284"/>
      <c r="X77" s="300"/>
      <c r="Y77" s="300"/>
      <c r="Z77" s="95"/>
      <c r="AA77" s="95"/>
      <c r="AB77" s="95"/>
      <c r="AC77" s="95"/>
      <c r="AD77" s="95"/>
      <c r="AE77" s="95"/>
      <c r="AF77" s="151"/>
      <c r="AG77" s="151"/>
    </row>
    <row r="78" spans="1:33" ht="57" customHeight="1" x14ac:dyDescent="0.3">
      <c r="A78" s="284"/>
      <c r="B78" s="284"/>
      <c r="C78" s="284"/>
      <c r="D78" s="40" t="s">
        <v>165</v>
      </c>
      <c r="E78" s="96" t="s">
        <v>22</v>
      </c>
      <c r="F78" s="96" t="s">
        <v>23</v>
      </c>
      <c r="G78" s="96" t="s">
        <v>24</v>
      </c>
      <c r="H78" s="96" t="s">
        <v>25</v>
      </c>
      <c r="I78" s="96" t="s">
        <v>26</v>
      </c>
      <c r="J78" s="96" t="s">
        <v>41</v>
      </c>
      <c r="K78" s="96" t="s">
        <v>28</v>
      </c>
      <c r="L78" s="96" t="s">
        <v>22</v>
      </c>
      <c r="M78" s="96" t="s">
        <v>23</v>
      </c>
      <c r="N78" s="96" t="s">
        <v>24</v>
      </c>
      <c r="O78" s="96" t="s">
        <v>25</v>
      </c>
      <c r="P78" s="96" t="s">
        <v>26</v>
      </c>
      <c r="Q78" s="96" t="s">
        <v>41</v>
      </c>
      <c r="R78" s="96" t="s">
        <v>28</v>
      </c>
      <c r="S78" s="96" t="s">
        <v>22</v>
      </c>
      <c r="T78" s="96" t="s">
        <v>23</v>
      </c>
      <c r="U78" s="96" t="s">
        <v>24</v>
      </c>
      <c r="V78" s="96" t="s">
        <v>25</v>
      </c>
      <c r="W78" s="96" t="s">
        <v>26</v>
      </c>
      <c r="X78" s="96" t="s">
        <v>41</v>
      </c>
      <c r="Y78" s="96" t="s">
        <v>28</v>
      </c>
      <c r="Z78" s="97"/>
      <c r="AA78" s="97"/>
      <c r="AB78" s="97"/>
      <c r="AC78" s="97"/>
      <c r="AD78" s="97"/>
      <c r="AE78" s="97"/>
    </row>
    <row r="79" spans="1:33" ht="35.25" customHeight="1" x14ac:dyDescent="0.3">
      <c r="A79" s="185">
        <v>1</v>
      </c>
      <c r="B79" s="304" t="s">
        <v>701</v>
      </c>
      <c r="C79" s="450"/>
      <c r="D79" s="450"/>
      <c r="E79" s="450"/>
      <c r="F79" s="450"/>
      <c r="G79" s="450"/>
      <c r="H79" s="450"/>
      <c r="I79" s="450"/>
      <c r="J79" s="450"/>
      <c r="K79" s="450"/>
      <c r="L79" s="450"/>
      <c r="M79" s="450"/>
      <c r="N79" s="450"/>
      <c r="O79" s="450"/>
      <c r="P79" s="450"/>
      <c r="Q79" s="450"/>
      <c r="R79" s="450"/>
      <c r="S79" s="450"/>
      <c r="T79" s="450"/>
      <c r="U79" s="450"/>
      <c r="V79" s="450"/>
      <c r="W79" s="450"/>
      <c r="X79" s="450"/>
      <c r="Y79" s="305"/>
      <c r="Z79" s="95"/>
      <c r="AA79" s="95"/>
      <c r="AB79" s="95"/>
      <c r="AC79" s="95"/>
      <c r="AD79" s="95"/>
      <c r="AE79" s="95"/>
    </row>
    <row r="80" spans="1:33" ht="123.75" customHeight="1" x14ac:dyDescent="0.3">
      <c r="A80" s="185" t="s">
        <v>83</v>
      </c>
      <c r="B80" s="299" t="s">
        <v>310</v>
      </c>
      <c r="C80" s="299"/>
      <c r="D80" s="40" t="s">
        <v>311</v>
      </c>
      <c r="E80" s="203">
        <f>'Пр. 1 к пп.4'!G14</f>
        <v>9</v>
      </c>
      <c r="F80" s="203">
        <f>'Пр. 1 к пп.4'!I14</f>
        <v>9</v>
      </c>
      <c r="G80" s="203">
        <f>'Пр. 1 к пп.4'!K14</f>
        <v>9</v>
      </c>
      <c r="H80" s="203">
        <f>'Пр. 1 к пп.4'!M14</f>
        <v>9</v>
      </c>
      <c r="I80" s="203">
        <f>'Пр. 1 к пп.4'!O14</f>
        <v>9</v>
      </c>
      <c r="J80" s="203">
        <f>'Пр. 1 к пп.4'!Q14</f>
        <v>9</v>
      </c>
      <c r="K80" s="203">
        <f>'Пр. 1 к пп.4'!S14</f>
        <v>9</v>
      </c>
      <c r="L80" s="42">
        <f>S80/E80</f>
        <v>1109.2666666666667</v>
      </c>
      <c r="M80" s="42">
        <f t="shared" ref="M80:R89" si="0">T80/F80</f>
        <v>1109.2666666666667</v>
      </c>
      <c r="N80" s="42">
        <f t="shared" si="0"/>
        <v>1109.2666666666667</v>
      </c>
      <c r="O80" s="42">
        <f t="shared" si="0"/>
        <v>1109.2666666666667</v>
      </c>
      <c r="P80" s="42">
        <f t="shared" si="0"/>
        <v>1109.2666666666667</v>
      </c>
      <c r="Q80" s="42">
        <f t="shared" si="0"/>
        <v>1109.2666666666667</v>
      </c>
      <c r="R80" s="42">
        <f t="shared" si="0"/>
        <v>1109.2666666666667</v>
      </c>
      <c r="S80" s="42">
        <f>'Пр. 2 к пп.4'!$G37</f>
        <v>9983.4</v>
      </c>
      <c r="T80" s="42">
        <f>'Пр. 2 к пп.4'!$G38</f>
        <v>9983.4</v>
      </c>
      <c r="U80" s="42">
        <f>'Пр. 2 к пп.4'!$G39</f>
        <v>9983.4</v>
      </c>
      <c r="V80" s="42">
        <f>'Пр. 2 к пп.4'!$G40</f>
        <v>9983.4</v>
      </c>
      <c r="W80" s="42">
        <f>'Пр. 2 к пп.4'!$G41</f>
        <v>9983.4</v>
      </c>
      <c r="X80" s="42">
        <f>'Пр. 2 к пп.4'!$G42</f>
        <v>9983.4</v>
      </c>
      <c r="Y80" s="42">
        <f>'Пр. 2 к пп.4'!$G43</f>
        <v>9983.4</v>
      </c>
      <c r="Z80" s="101"/>
      <c r="AA80" s="204"/>
      <c r="AB80" s="204"/>
      <c r="AC80" s="205"/>
      <c r="AD80" s="205"/>
      <c r="AE80" s="205"/>
    </row>
    <row r="81" spans="1:31" ht="92.25" customHeight="1" x14ac:dyDescent="0.3">
      <c r="A81" s="185" t="s">
        <v>85</v>
      </c>
      <c r="B81" s="299" t="s">
        <v>312</v>
      </c>
      <c r="C81" s="299"/>
      <c r="D81" s="40" t="s">
        <v>242</v>
      </c>
      <c r="E81" s="203">
        <f>'Пр. 1 к пп.4'!G16</f>
        <v>55</v>
      </c>
      <c r="F81" s="203">
        <f>'Пр. 1 к пп.4'!I16</f>
        <v>55</v>
      </c>
      <c r="G81" s="203">
        <f>'Пр. 1 к пп.4'!K16</f>
        <v>55</v>
      </c>
      <c r="H81" s="203">
        <f>'Пр. 1 к пп.4'!M16</f>
        <v>55</v>
      </c>
      <c r="I81" s="203">
        <f>'Пр. 1 к пп.4'!O16</f>
        <v>55</v>
      </c>
      <c r="J81" s="203">
        <f>'Пр. 1 к пп.4'!Q16</f>
        <v>55</v>
      </c>
      <c r="K81" s="203">
        <f>'Пр. 1 к пп.4'!S16</f>
        <v>55</v>
      </c>
      <c r="L81" s="186">
        <f>S81/E81</f>
        <v>10</v>
      </c>
      <c r="M81" s="186">
        <f t="shared" si="0"/>
        <v>10</v>
      </c>
      <c r="N81" s="186">
        <f t="shared" si="0"/>
        <v>10</v>
      </c>
      <c r="O81" s="186">
        <f t="shared" si="0"/>
        <v>10</v>
      </c>
      <c r="P81" s="186">
        <f t="shared" si="0"/>
        <v>10</v>
      </c>
      <c r="Q81" s="186">
        <f t="shared" si="0"/>
        <v>10</v>
      </c>
      <c r="R81" s="186">
        <f t="shared" si="0"/>
        <v>10</v>
      </c>
      <c r="S81" s="42">
        <f>'Пр. 2 к пп.4'!$G45</f>
        <v>550</v>
      </c>
      <c r="T81" s="42">
        <f>'Пр. 2 к пп.4'!$G46</f>
        <v>550</v>
      </c>
      <c r="U81" s="42">
        <f>'Пр. 2 к пп.4'!$G47</f>
        <v>550</v>
      </c>
      <c r="V81" s="42">
        <f>'Пр. 2 к пп.4'!$G48</f>
        <v>550</v>
      </c>
      <c r="W81" s="42">
        <f>'Пр. 2 к пп.4'!$G49</f>
        <v>550</v>
      </c>
      <c r="X81" s="42">
        <f>'Пр. 2 к пп.4'!$G50</f>
        <v>550</v>
      </c>
      <c r="Y81" s="42">
        <f>'Пр. 2 к пп.4'!$G51</f>
        <v>550</v>
      </c>
      <c r="Z81" s="206"/>
      <c r="AA81" s="187"/>
      <c r="AB81" s="204"/>
      <c r="AC81" s="205"/>
      <c r="AD81" s="205"/>
      <c r="AE81" s="205"/>
    </row>
    <row r="82" spans="1:31" ht="79.5" customHeight="1" x14ac:dyDescent="0.3">
      <c r="A82" s="185" t="s">
        <v>87</v>
      </c>
      <c r="B82" s="299" t="s">
        <v>313</v>
      </c>
      <c r="C82" s="299"/>
      <c r="D82" s="40" t="s">
        <v>314</v>
      </c>
      <c r="E82" s="203">
        <f>'Пр. 1 к пп.4'!G17</f>
        <v>9</v>
      </c>
      <c r="F82" s="203">
        <f>'Пр. 1 к пп.4'!I17</f>
        <v>9</v>
      </c>
      <c r="G82" s="203">
        <f>'Пр. 1 к пп.4'!K17</f>
        <v>9</v>
      </c>
      <c r="H82" s="203">
        <f>'Пр. 1 к пп.4'!M17</f>
        <v>9</v>
      </c>
      <c r="I82" s="203">
        <f>'Пр. 1 к пп.4'!O17</f>
        <v>9</v>
      </c>
      <c r="J82" s="203">
        <f>'Пр. 1 к пп.4'!Q17</f>
        <v>9</v>
      </c>
      <c r="K82" s="203">
        <f>'Пр. 1 к пп.4'!S17</f>
        <v>9</v>
      </c>
      <c r="L82" s="42">
        <f>S82/E82</f>
        <v>170.63333333333333</v>
      </c>
      <c r="M82" s="42">
        <f t="shared" si="0"/>
        <v>170.63333333333333</v>
      </c>
      <c r="N82" s="42">
        <f t="shared" si="0"/>
        <v>170.63333333333333</v>
      </c>
      <c r="O82" s="42">
        <f t="shared" si="0"/>
        <v>170.63333333333333</v>
      </c>
      <c r="P82" s="42">
        <f t="shared" si="0"/>
        <v>170.63333333333333</v>
      </c>
      <c r="Q82" s="42">
        <f t="shared" si="0"/>
        <v>170.63333333333333</v>
      </c>
      <c r="R82" s="42">
        <f t="shared" si="0"/>
        <v>170.63333333333333</v>
      </c>
      <c r="S82" s="42">
        <f>'Пр. 2 к пп.4'!$G53</f>
        <v>1535.7</v>
      </c>
      <c r="T82" s="42">
        <f>'Пр. 2 к пп.4'!$G54</f>
        <v>1535.7</v>
      </c>
      <c r="U82" s="42">
        <f>'Пр. 2 к пп.4'!$G55</f>
        <v>1535.7</v>
      </c>
      <c r="V82" s="42">
        <f>'Пр. 2 к пп.4'!$G56</f>
        <v>1535.7</v>
      </c>
      <c r="W82" s="42">
        <f>'Пр. 2 к пп.4'!$G57</f>
        <v>1535.7</v>
      </c>
      <c r="X82" s="42">
        <f>'Пр. 2 к пп.4'!$G58</f>
        <v>1535.7</v>
      </c>
      <c r="Y82" s="42">
        <f>'Пр. 2 к пп.4'!$G59</f>
        <v>1535.7</v>
      </c>
      <c r="Z82" s="206"/>
      <c r="AA82" s="204"/>
      <c r="AB82" s="204"/>
      <c r="AC82" s="205"/>
      <c r="AD82" s="205"/>
      <c r="AE82" s="205"/>
    </row>
    <row r="83" spans="1:31" ht="129" customHeight="1" x14ac:dyDescent="0.3">
      <c r="A83" s="185" t="s">
        <v>90</v>
      </c>
      <c r="B83" s="299" t="s">
        <v>315</v>
      </c>
      <c r="C83" s="299"/>
      <c r="D83" s="40" t="s">
        <v>169</v>
      </c>
      <c r="E83" s="186">
        <v>21</v>
      </c>
      <c r="F83" s="186">
        <v>21</v>
      </c>
      <c r="G83" s="186">
        <v>21</v>
      </c>
      <c r="H83" s="186">
        <v>21</v>
      </c>
      <c r="I83" s="186">
        <v>21</v>
      </c>
      <c r="J83" s="186">
        <v>21</v>
      </c>
      <c r="K83" s="186">
        <v>21</v>
      </c>
      <c r="L83" s="42">
        <f>S83/E83</f>
        <v>926.55714285714294</v>
      </c>
      <c r="M83" s="42">
        <f t="shared" si="0"/>
        <v>926.55714285714294</v>
      </c>
      <c r="N83" s="42">
        <f t="shared" si="0"/>
        <v>926.55714285714294</v>
      </c>
      <c r="O83" s="42">
        <f t="shared" si="0"/>
        <v>926.55714285714294</v>
      </c>
      <c r="P83" s="42">
        <f t="shared" si="0"/>
        <v>926.55714285714294</v>
      </c>
      <c r="Q83" s="42">
        <f t="shared" si="0"/>
        <v>926.55714285714294</v>
      </c>
      <c r="R83" s="42">
        <f t="shared" si="0"/>
        <v>926.55714285714294</v>
      </c>
      <c r="S83" s="42">
        <f>'Пр. 2 к пп.4'!$G61</f>
        <v>19457.7</v>
      </c>
      <c r="T83" s="42">
        <f>'Пр. 2 к пп.4'!$G62</f>
        <v>19457.7</v>
      </c>
      <c r="U83" s="42">
        <f>'Пр. 2 к пп.4'!$G63</f>
        <v>19457.7</v>
      </c>
      <c r="V83" s="42">
        <f>'Пр. 2 к пп.4'!$G64</f>
        <v>19457.7</v>
      </c>
      <c r="W83" s="42">
        <f>'Пр. 2 к пп.4'!$G65</f>
        <v>19457.7</v>
      </c>
      <c r="X83" s="42">
        <f>'Пр. 2 к пп.4'!$G66</f>
        <v>19457.7</v>
      </c>
      <c r="Y83" s="42">
        <f>'Пр. 2 к пп.4'!$G67</f>
        <v>19457.7</v>
      </c>
      <c r="Z83" s="206"/>
      <c r="AA83" s="204"/>
      <c r="AB83" s="204"/>
      <c r="AC83" s="205"/>
      <c r="AD83" s="205"/>
      <c r="AE83" s="205"/>
    </row>
    <row r="84" spans="1:31" ht="15.6" x14ac:dyDescent="0.3">
      <c r="A84" s="185" t="s">
        <v>113</v>
      </c>
      <c r="B84" s="304" t="s">
        <v>702</v>
      </c>
      <c r="C84" s="450"/>
      <c r="D84" s="450"/>
      <c r="E84" s="450"/>
      <c r="F84" s="450"/>
      <c r="G84" s="450"/>
      <c r="H84" s="450"/>
      <c r="I84" s="450"/>
      <c r="J84" s="450"/>
      <c r="K84" s="450"/>
      <c r="L84" s="450"/>
      <c r="M84" s="450"/>
      <c r="N84" s="450"/>
      <c r="O84" s="450"/>
      <c r="P84" s="450"/>
      <c r="Q84" s="450"/>
      <c r="R84" s="450"/>
      <c r="S84" s="450"/>
      <c r="T84" s="450"/>
      <c r="U84" s="450"/>
      <c r="V84" s="450"/>
      <c r="W84" s="450"/>
      <c r="X84" s="450"/>
      <c r="Y84" s="305"/>
      <c r="Z84" s="95"/>
      <c r="AA84" s="95"/>
      <c r="AB84" s="95"/>
      <c r="AC84" s="95"/>
      <c r="AD84" s="95"/>
      <c r="AE84" s="95"/>
    </row>
    <row r="85" spans="1:31" ht="103.5" customHeight="1" x14ac:dyDescent="0.3">
      <c r="A85" s="185" t="s">
        <v>170</v>
      </c>
      <c r="B85" s="299" t="s">
        <v>620</v>
      </c>
      <c r="C85" s="299"/>
      <c r="D85" s="40" t="s">
        <v>475</v>
      </c>
      <c r="E85" s="203" t="str">
        <f>'Пр. 1 к пп.4'!G22</f>
        <v>не менее 570</v>
      </c>
      <c r="F85" s="203" t="str">
        <f>'Пр. 1 к пп.4'!I22</f>
        <v>не менее 570</v>
      </c>
      <c r="G85" s="203" t="str">
        <f>'Пр. 1 к пп.4'!K22</f>
        <v>не менее 570</v>
      </c>
      <c r="H85" s="203" t="str">
        <f>'Пр. 1 к пп.4'!M22</f>
        <v>не менее 570</v>
      </c>
      <c r="I85" s="203" t="str">
        <f>'Пр. 1 к пп.4'!O22</f>
        <v>не менее 570</v>
      </c>
      <c r="J85" s="203" t="str">
        <f>'Пр. 1 к пп.4'!Q22</f>
        <v>не менее 570</v>
      </c>
      <c r="K85" s="203" t="str">
        <f>'Пр. 1 к пп.4'!S22</f>
        <v>не менее 570</v>
      </c>
      <c r="L85" s="42">
        <f>S85/570</f>
        <v>39.630701754385967</v>
      </c>
      <c r="M85" s="42">
        <f t="shared" ref="M85:R85" si="1">T85/570</f>
        <v>39.630701754385967</v>
      </c>
      <c r="N85" s="42">
        <f t="shared" si="1"/>
        <v>39.630701754385967</v>
      </c>
      <c r="O85" s="42">
        <f t="shared" si="1"/>
        <v>39.630701754385967</v>
      </c>
      <c r="P85" s="42">
        <f t="shared" si="1"/>
        <v>39.630701754385967</v>
      </c>
      <c r="Q85" s="42">
        <f t="shared" si="1"/>
        <v>39.630701754385967</v>
      </c>
      <c r="R85" s="42">
        <f t="shared" si="1"/>
        <v>39.630701754385967</v>
      </c>
      <c r="S85" s="42">
        <f>'Пр. 2 к пп.4'!$G78</f>
        <v>22589.5</v>
      </c>
      <c r="T85" s="42">
        <f>'Пр. 2 к пп.4'!$G79</f>
        <v>22589.5</v>
      </c>
      <c r="U85" s="42">
        <f>'Пр. 2 к пп.4'!$G80</f>
        <v>22589.5</v>
      </c>
      <c r="V85" s="42">
        <f>'Пр. 2 к пп.4'!$G81</f>
        <v>22589.5</v>
      </c>
      <c r="W85" s="42">
        <f>'Пр. 2 к пп.4'!$G82</f>
        <v>22589.5</v>
      </c>
      <c r="X85" s="42">
        <f>'Пр. 2 к пп.4'!$G83</f>
        <v>22589.5</v>
      </c>
      <c r="Y85" s="42">
        <f>'Пр. 2 к пп.4'!$G84</f>
        <v>22589.5</v>
      </c>
      <c r="Z85" s="206"/>
      <c r="AA85" s="204"/>
      <c r="AB85" s="204"/>
      <c r="AC85" s="205"/>
      <c r="AD85" s="205"/>
      <c r="AE85" s="205"/>
    </row>
    <row r="86" spans="1:31" ht="15.6" x14ac:dyDescent="0.3">
      <c r="A86" s="185" t="s">
        <v>115</v>
      </c>
      <c r="B86" s="304" t="s">
        <v>703</v>
      </c>
      <c r="C86" s="450"/>
      <c r="D86" s="450"/>
      <c r="E86" s="450"/>
      <c r="F86" s="450"/>
      <c r="G86" s="450"/>
      <c r="H86" s="450"/>
      <c r="I86" s="450"/>
      <c r="J86" s="450"/>
      <c r="K86" s="450"/>
      <c r="L86" s="450"/>
      <c r="M86" s="450"/>
      <c r="N86" s="450"/>
      <c r="O86" s="450"/>
      <c r="P86" s="450"/>
      <c r="Q86" s="450"/>
      <c r="R86" s="450"/>
      <c r="S86" s="450"/>
      <c r="T86" s="450"/>
      <c r="U86" s="450"/>
      <c r="V86" s="450"/>
      <c r="W86" s="450"/>
      <c r="X86" s="450"/>
      <c r="Y86" s="305"/>
      <c r="Z86" s="95"/>
      <c r="AA86" s="95"/>
      <c r="AB86" s="95"/>
      <c r="AC86" s="95"/>
      <c r="AD86" s="95"/>
      <c r="AE86" s="95"/>
    </row>
    <row r="87" spans="1:31" ht="108.75" customHeight="1" x14ac:dyDescent="0.3">
      <c r="A87" s="185" t="s">
        <v>178</v>
      </c>
      <c r="B87" s="299" t="s">
        <v>621</v>
      </c>
      <c r="C87" s="299"/>
      <c r="D87" s="40" t="s">
        <v>316</v>
      </c>
      <c r="E87" s="203">
        <f>'Пр. 1 к пп.4'!G23</f>
        <v>1000</v>
      </c>
      <c r="F87" s="203">
        <f>'Пр. 1 к пп.4'!I23</f>
        <v>1000</v>
      </c>
      <c r="G87" s="203">
        <f>'Пр. 1 к пп.4'!K23</f>
        <v>1000</v>
      </c>
      <c r="H87" s="203">
        <f>'Пр. 1 к пп.4'!M23</f>
        <v>1000</v>
      </c>
      <c r="I87" s="203">
        <f>'Пр. 1 к пп.4'!O23</f>
        <v>1000</v>
      </c>
      <c r="J87" s="203">
        <f>'Пр. 1 к пп.4'!Q23</f>
        <v>1000</v>
      </c>
      <c r="K87" s="203">
        <f>'Пр. 1 к пп.4'!S23</f>
        <v>1000</v>
      </c>
      <c r="L87" s="42">
        <f t="shared" ref="L87:L89" si="2">S87/E87</f>
        <v>13.7478</v>
      </c>
      <c r="M87" s="42">
        <f t="shared" si="0"/>
        <v>13.7478</v>
      </c>
      <c r="N87" s="42">
        <f t="shared" si="0"/>
        <v>13.7478</v>
      </c>
      <c r="O87" s="42">
        <f t="shared" si="0"/>
        <v>13.7478</v>
      </c>
      <c r="P87" s="42">
        <f t="shared" si="0"/>
        <v>13.7478</v>
      </c>
      <c r="Q87" s="42">
        <f t="shared" si="0"/>
        <v>13.7478</v>
      </c>
      <c r="R87" s="42">
        <f t="shared" si="0"/>
        <v>13.7478</v>
      </c>
      <c r="S87" s="42">
        <f>'Пр. 2 к пп.4'!$G86</f>
        <v>13747.8</v>
      </c>
      <c r="T87" s="42">
        <f>'Пр. 2 к пп.4'!$G87</f>
        <v>13747.8</v>
      </c>
      <c r="U87" s="42">
        <f>'Пр. 2 к пп.4'!$G88</f>
        <v>13747.8</v>
      </c>
      <c r="V87" s="42">
        <f>'Пр. 2 к пп.4'!$G89</f>
        <v>13747.8</v>
      </c>
      <c r="W87" s="42">
        <f>'Пр. 2 к пп.4'!$G90</f>
        <v>13747.8</v>
      </c>
      <c r="X87" s="42">
        <f>'Пр. 2 к пп.4'!$G91</f>
        <v>13747.8</v>
      </c>
      <c r="Y87" s="42">
        <f>'Пр. 2 к пп.4'!$G92</f>
        <v>13747.8</v>
      </c>
      <c r="Z87" s="101"/>
      <c r="AA87" s="204"/>
      <c r="AB87" s="204"/>
      <c r="AC87" s="205"/>
      <c r="AD87" s="205"/>
      <c r="AE87" s="205"/>
    </row>
    <row r="88" spans="1:31" ht="15.6" x14ac:dyDescent="0.3">
      <c r="A88" s="185" t="s">
        <v>118</v>
      </c>
      <c r="B88" s="304" t="s">
        <v>704</v>
      </c>
      <c r="C88" s="450"/>
      <c r="D88" s="450"/>
      <c r="E88" s="450"/>
      <c r="F88" s="450"/>
      <c r="G88" s="450"/>
      <c r="H88" s="450"/>
      <c r="I88" s="450"/>
      <c r="J88" s="450"/>
      <c r="K88" s="450"/>
      <c r="L88" s="450"/>
      <c r="M88" s="450"/>
      <c r="N88" s="450"/>
      <c r="O88" s="450"/>
      <c r="P88" s="450"/>
      <c r="Q88" s="450"/>
      <c r="R88" s="450"/>
      <c r="S88" s="450"/>
      <c r="T88" s="450"/>
      <c r="U88" s="450"/>
      <c r="V88" s="450"/>
      <c r="W88" s="450"/>
      <c r="X88" s="450"/>
      <c r="Y88" s="305"/>
      <c r="Z88" s="95"/>
      <c r="AA88" s="95"/>
      <c r="AB88" s="95"/>
      <c r="AC88" s="95"/>
      <c r="AD88" s="95"/>
      <c r="AE88" s="95"/>
    </row>
    <row r="89" spans="1:31" ht="95.25" customHeight="1" x14ac:dyDescent="0.3">
      <c r="A89" s="185" t="s">
        <v>247</v>
      </c>
      <c r="B89" s="299" t="s">
        <v>622</v>
      </c>
      <c r="C89" s="299"/>
      <c r="D89" s="40" t="s">
        <v>317</v>
      </c>
      <c r="E89" s="203">
        <f>'Пр. 1 к пп.4'!G13</f>
        <v>146</v>
      </c>
      <c r="F89" s="203">
        <f>'Пр. 1 к пп.4'!I13</f>
        <v>146</v>
      </c>
      <c r="G89" s="203">
        <f>'Пр. 1 к пп.4'!K13</f>
        <v>146</v>
      </c>
      <c r="H89" s="203">
        <f>'Пр. 1 к пп.4'!M13</f>
        <v>146</v>
      </c>
      <c r="I89" s="203">
        <f>'Пр. 1 к пп.4'!O13</f>
        <v>146</v>
      </c>
      <c r="J89" s="203">
        <f>'Пр. 1 к пп.4'!Q13</f>
        <v>146</v>
      </c>
      <c r="K89" s="203">
        <f>'Пр. 1 к пп.4'!S13</f>
        <v>146</v>
      </c>
      <c r="L89" s="42">
        <f t="shared" si="2"/>
        <v>1337.9260273972604</v>
      </c>
      <c r="M89" s="42">
        <f t="shared" si="0"/>
        <v>1337.9260273972604</v>
      </c>
      <c r="N89" s="42">
        <f t="shared" si="0"/>
        <v>1337.9260273972604</v>
      </c>
      <c r="O89" s="42">
        <f t="shared" si="0"/>
        <v>1337.9260273972604</v>
      </c>
      <c r="P89" s="42">
        <f t="shared" si="0"/>
        <v>1337.9260273972604</v>
      </c>
      <c r="Q89" s="42">
        <f t="shared" si="0"/>
        <v>1337.9260273972604</v>
      </c>
      <c r="R89" s="42">
        <f t="shared" si="0"/>
        <v>1337.9260273972604</v>
      </c>
      <c r="S89" s="42">
        <f>'Пр. 2 к пп.4'!$G111</f>
        <v>195337.2</v>
      </c>
      <c r="T89" s="42">
        <f>'Пр. 2 к пп.4'!$G112</f>
        <v>195337.2</v>
      </c>
      <c r="U89" s="42">
        <f>'Пр. 2 к пп.4'!$G113</f>
        <v>195337.2</v>
      </c>
      <c r="V89" s="42">
        <f>'Пр. 2 к пп.4'!$G114</f>
        <v>195337.2</v>
      </c>
      <c r="W89" s="42">
        <f>'Пр. 2 к пп.4'!$G115</f>
        <v>195337.2</v>
      </c>
      <c r="X89" s="42">
        <f>'Пр. 2 к пп.4'!$G116</f>
        <v>195337.2</v>
      </c>
      <c r="Y89" s="42">
        <f>'Пр. 2 к пп.4'!$G117</f>
        <v>195337.2</v>
      </c>
      <c r="Z89" s="101"/>
      <c r="AA89" s="204"/>
      <c r="AB89" s="204"/>
      <c r="AC89" s="205"/>
      <c r="AD89" s="205"/>
      <c r="AE89" s="205"/>
    </row>
    <row r="91" spans="1:31" ht="382.5" customHeight="1" x14ac:dyDescent="0.3">
      <c r="A91" s="306" t="s">
        <v>752</v>
      </c>
      <c r="B91" s="306"/>
      <c r="C91" s="306"/>
      <c r="D91" s="306"/>
      <c r="E91" s="306"/>
      <c r="F91" s="306"/>
      <c r="G91" s="306"/>
      <c r="H91" s="306"/>
      <c r="I91" s="306"/>
      <c r="J91" s="306"/>
      <c r="K91" s="306"/>
      <c r="L91" s="306"/>
      <c r="M91" s="306"/>
      <c r="N91" s="306"/>
      <c r="O91" s="306"/>
      <c r="P91" s="306"/>
      <c r="Q91" s="306"/>
      <c r="R91" s="306"/>
      <c r="S91" s="306"/>
      <c r="T91" s="306"/>
      <c r="U91" s="306"/>
      <c r="V91" s="306"/>
      <c r="W91" s="306"/>
      <c r="X91" s="306"/>
      <c r="Y91" s="306"/>
      <c r="Z91" s="306"/>
      <c r="AA91" s="306"/>
      <c r="AB91" s="306"/>
      <c r="AC91" s="306"/>
      <c r="AD91" s="306"/>
      <c r="AE91" s="306"/>
    </row>
    <row r="92" spans="1:31" ht="22.5" customHeight="1" x14ac:dyDescent="0.3">
      <c r="A92" s="497" t="s">
        <v>179</v>
      </c>
      <c r="B92" s="497"/>
      <c r="C92" s="497"/>
      <c r="D92" s="497"/>
      <c r="E92" s="497"/>
      <c r="F92" s="497"/>
      <c r="G92" s="497"/>
      <c r="H92" s="497"/>
      <c r="I92" s="497"/>
      <c r="J92" s="497"/>
      <c r="K92" s="497"/>
      <c r="L92" s="497"/>
      <c r="M92" s="497"/>
      <c r="N92" s="497"/>
      <c r="O92" s="497"/>
      <c r="P92" s="497"/>
      <c r="Q92" s="497"/>
      <c r="R92" s="497"/>
      <c r="S92" s="497"/>
      <c r="T92" s="497"/>
      <c r="U92" s="497"/>
      <c r="V92" s="497"/>
      <c r="W92" s="497"/>
      <c r="X92" s="497"/>
      <c r="Y92" s="497"/>
      <c r="Z92" s="497"/>
      <c r="AA92" s="497"/>
      <c r="AB92" s="497"/>
      <c r="AC92" s="497"/>
      <c r="AD92" s="497"/>
      <c r="AE92" s="497"/>
    </row>
    <row r="93" spans="1:31" ht="240" customHeight="1" x14ac:dyDescent="0.3">
      <c r="A93" s="313" t="s">
        <v>623</v>
      </c>
      <c r="B93" s="498"/>
      <c r="C93" s="498"/>
      <c r="D93" s="498"/>
      <c r="E93" s="498"/>
      <c r="F93" s="498"/>
      <c r="G93" s="498"/>
      <c r="H93" s="498"/>
      <c r="I93" s="498"/>
      <c r="J93" s="498"/>
      <c r="K93" s="498"/>
      <c r="L93" s="498"/>
      <c r="M93" s="498"/>
      <c r="N93" s="498"/>
      <c r="O93" s="498"/>
      <c r="P93" s="498"/>
      <c r="Q93" s="498"/>
      <c r="R93" s="498"/>
      <c r="S93" s="498"/>
      <c r="T93" s="498"/>
      <c r="U93" s="498"/>
      <c r="V93" s="498"/>
      <c r="W93" s="498"/>
      <c r="X93" s="498"/>
      <c r="Y93" s="498"/>
      <c r="Z93" s="498"/>
      <c r="AA93" s="498"/>
      <c r="AB93" s="498"/>
      <c r="AC93" s="498"/>
      <c r="AD93" s="498"/>
      <c r="AE93" s="498"/>
    </row>
  </sheetData>
  <mergeCells count="372">
    <mergeCell ref="A77:A78"/>
    <mergeCell ref="B77:C78"/>
    <mergeCell ref="D77:K77"/>
    <mergeCell ref="L77:R77"/>
    <mergeCell ref="S77:Y77"/>
    <mergeCell ref="B79:Y79"/>
    <mergeCell ref="B89:C89"/>
    <mergeCell ref="A91:AE91"/>
    <mergeCell ref="A92:AE92"/>
    <mergeCell ref="A93:AE93"/>
    <mergeCell ref="B80:C80"/>
    <mergeCell ref="B81:C81"/>
    <mergeCell ref="B82:C82"/>
    <mergeCell ref="B83:C83"/>
    <mergeCell ref="B85:C85"/>
    <mergeCell ref="B87:C87"/>
    <mergeCell ref="B84:Y84"/>
    <mergeCell ref="B86:Y86"/>
    <mergeCell ref="B88:Y88"/>
    <mergeCell ref="A50:AE50"/>
    <mergeCell ref="A71:AE71"/>
    <mergeCell ref="A72:AE72"/>
    <mergeCell ref="A73:AE73"/>
    <mergeCell ref="A74:AE74"/>
    <mergeCell ref="A76:AE76"/>
    <mergeCell ref="A51:AE51"/>
    <mergeCell ref="B52:Z52"/>
    <mergeCell ref="B53:B54"/>
    <mergeCell ref="C53:E53"/>
    <mergeCell ref="F53:H53"/>
    <mergeCell ref="I53:K53"/>
    <mergeCell ref="L53:N53"/>
    <mergeCell ref="O53:Q53"/>
    <mergeCell ref="R53:T53"/>
    <mergeCell ref="U53:W53"/>
    <mergeCell ref="X53:Z53"/>
    <mergeCell ref="U64:W64"/>
    <mergeCell ref="A46:B46"/>
    <mergeCell ref="C46:AE46"/>
    <mergeCell ref="A49:AE49"/>
    <mergeCell ref="A42:B43"/>
    <mergeCell ref="C42:AE42"/>
    <mergeCell ref="C43:AE43"/>
    <mergeCell ref="A44:B44"/>
    <mergeCell ref="C44:AE44"/>
    <mergeCell ref="A45:B45"/>
    <mergeCell ref="C45:AE45"/>
    <mergeCell ref="A47:AE48"/>
    <mergeCell ref="AB40:AC40"/>
    <mergeCell ref="AD40:AE40"/>
    <mergeCell ref="A41:B41"/>
    <mergeCell ref="C41:AE41"/>
    <mergeCell ref="V39:X39"/>
    <mergeCell ref="Y39:AA39"/>
    <mergeCell ref="AB39:AC39"/>
    <mergeCell ref="AD39:AE39"/>
    <mergeCell ref="C40:G40"/>
    <mergeCell ref="H40:J40"/>
    <mergeCell ref="K40:M40"/>
    <mergeCell ref="N40:O40"/>
    <mergeCell ref="P40:Q40"/>
    <mergeCell ref="R40:S40"/>
    <mergeCell ref="A31:B40"/>
    <mergeCell ref="C39:G39"/>
    <mergeCell ref="H39:J39"/>
    <mergeCell ref="K39:M39"/>
    <mergeCell ref="N39:O39"/>
    <mergeCell ref="P39:Q39"/>
    <mergeCell ref="R39:S39"/>
    <mergeCell ref="T39:U39"/>
    <mergeCell ref="T40:U40"/>
    <mergeCell ref="V40:X40"/>
    <mergeCell ref="AD37:AE37"/>
    <mergeCell ref="C38:G38"/>
    <mergeCell ref="H38:J38"/>
    <mergeCell ref="K38:M38"/>
    <mergeCell ref="N38:O38"/>
    <mergeCell ref="P38:Q38"/>
    <mergeCell ref="R38:S38"/>
    <mergeCell ref="T38:U38"/>
    <mergeCell ref="V38:X38"/>
    <mergeCell ref="Y38:AA38"/>
    <mergeCell ref="AB38:AC38"/>
    <mergeCell ref="AD38:AE38"/>
    <mergeCell ref="C37:G37"/>
    <mergeCell ref="H37:J37"/>
    <mergeCell ref="K37:M37"/>
    <mergeCell ref="N37:O37"/>
    <mergeCell ref="P37:Q37"/>
    <mergeCell ref="R37:S37"/>
    <mergeCell ref="T37:U37"/>
    <mergeCell ref="V37:X37"/>
    <mergeCell ref="Y37:AA37"/>
    <mergeCell ref="Y40:AA40"/>
    <mergeCell ref="AB35:AC35"/>
    <mergeCell ref="AD35:AE35"/>
    <mergeCell ref="C36:G36"/>
    <mergeCell ref="H36:J36"/>
    <mergeCell ref="K36:M36"/>
    <mergeCell ref="N36:O36"/>
    <mergeCell ref="P36:Q36"/>
    <mergeCell ref="R36:S36"/>
    <mergeCell ref="T36:U36"/>
    <mergeCell ref="V36:X36"/>
    <mergeCell ref="Y36:AA36"/>
    <mergeCell ref="AB36:AC36"/>
    <mergeCell ref="AD36:AE36"/>
    <mergeCell ref="C35:G35"/>
    <mergeCell ref="H35:J35"/>
    <mergeCell ref="K35:M35"/>
    <mergeCell ref="N35:O35"/>
    <mergeCell ref="P35:Q35"/>
    <mergeCell ref="R35:S35"/>
    <mergeCell ref="T35:U35"/>
    <mergeCell ref="V35:X35"/>
    <mergeCell ref="Y35:AA35"/>
    <mergeCell ref="AB37:AC37"/>
    <mergeCell ref="C31:G32"/>
    <mergeCell ref="AB33:AC33"/>
    <mergeCell ref="AD33:AE33"/>
    <mergeCell ref="C34:G34"/>
    <mergeCell ref="H34:J34"/>
    <mergeCell ref="K34:M34"/>
    <mergeCell ref="N34:O34"/>
    <mergeCell ref="P34:Q34"/>
    <mergeCell ref="R34:S34"/>
    <mergeCell ref="T34:U34"/>
    <mergeCell ref="V34:X34"/>
    <mergeCell ref="Y34:AA34"/>
    <mergeCell ref="AB34:AC34"/>
    <mergeCell ref="AD34:AE34"/>
    <mergeCell ref="C33:G33"/>
    <mergeCell ref="H33:J33"/>
    <mergeCell ref="K33:M33"/>
    <mergeCell ref="N33:O33"/>
    <mergeCell ref="P33:Q33"/>
    <mergeCell ref="R33:S33"/>
    <mergeCell ref="T33:U33"/>
    <mergeCell ref="V33:X33"/>
    <mergeCell ref="Y33:AA33"/>
    <mergeCell ref="AB31:AE31"/>
    <mergeCell ref="H31:M31"/>
    <mergeCell ref="N31:Q31"/>
    <mergeCell ref="R31:U31"/>
    <mergeCell ref="V31:AA31"/>
    <mergeCell ref="AD32:AE32"/>
    <mergeCell ref="T30:U30"/>
    <mergeCell ref="V30:W30"/>
    <mergeCell ref="X30:Y30"/>
    <mergeCell ref="Z30:AA30"/>
    <mergeCell ref="AB30:AC30"/>
    <mergeCell ref="AD30:AE30"/>
    <mergeCell ref="H32:J32"/>
    <mergeCell ref="K32:M32"/>
    <mergeCell ref="N32:O32"/>
    <mergeCell ref="P32:Q32"/>
    <mergeCell ref="R32:S32"/>
    <mergeCell ref="T32:U32"/>
    <mergeCell ref="V32:X32"/>
    <mergeCell ref="Y32:AA32"/>
    <mergeCell ref="AB32:AC32"/>
    <mergeCell ref="A29:AE29"/>
    <mergeCell ref="A30:B30"/>
    <mergeCell ref="D30:E30"/>
    <mergeCell ref="F30:G30"/>
    <mergeCell ref="H30:I30"/>
    <mergeCell ref="J30:K30"/>
    <mergeCell ref="L30:M30"/>
    <mergeCell ref="N30:O30"/>
    <mergeCell ref="P30:Q30"/>
    <mergeCell ref="R30:S30"/>
    <mergeCell ref="T28:U28"/>
    <mergeCell ref="V28:W28"/>
    <mergeCell ref="X28:Y28"/>
    <mergeCell ref="Z28:AA28"/>
    <mergeCell ref="AB28:AC28"/>
    <mergeCell ref="AD28:AE28"/>
    <mergeCell ref="AD27:AE27"/>
    <mergeCell ref="A28:B28"/>
    <mergeCell ref="D28:E28"/>
    <mergeCell ref="F28:G28"/>
    <mergeCell ref="H28:I28"/>
    <mergeCell ref="J28:K28"/>
    <mergeCell ref="L28:M28"/>
    <mergeCell ref="N28:O28"/>
    <mergeCell ref="P28:Q28"/>
    <mergeCell ref="R28:S28"/>
    <mergeCell ref="R27:S27"/>
    <mergeCell ref="T27:U27"/>
    <mergeCell ref="V27:W27"/>
    <mergeCell ref="X27:Y27"/>
    <mergeCell ref="Z27:AA27"/>
    <mergeCell ref="AB27:AC27"/>
    <mergeCell ref="A27:B27"/>
    <mergeCell ref="D27:E27"/>
    <mergeCell ref="F27:G27"/>
    <mergeCell ref="H27:I27"/>
    <mergeCell ref="J27:K27"/>
    <mergeCell ref="L27:M27"/>
    <mergeCell ref="N27:O27"/>
    <mergeCell ref="P27:Q27"/>
    <mergeCell ref="P26:Q26"/>
    <mergeCell ref="A25:AE25"/>
    <mergeCell ref="A26:B26"/>
    <mergeCell ref="D26:E26"/>
    <mergeCell ref="F26:G26"/>
    <mergeCell ref="H26:I26"/>
    <mergeCell ref="J26:K26"/>
    <mergeCell ref="L26:M26"/>
    <mergeCell ref="N26:O26"/>
    <mergeCell ref="P24:Q24"/>
    <mergeCell ref="R24:S24"/>
    <mergeCell ref="T24:U24"/>
    <mergeCell ref="V24:W24"/>
    <mergeCell ref="X24:Y24"/>
    <mergeCell ref="Z24:AA24"/>
    <mergeCell ref="AB26:AC26"/>
    <mergeCell ref="AD26:AE26"/>
    <mergeCell ref="R26:S26"/>
    <mergeCell ref="T26:U26"/>
    <mergeCell ref="V26:W26"/>
    <mergeCell ref="X26:Y26"/>
    <mergeCell ref="Z26:AA26"/>
    <mergeCell ref="Z23:AA23"/>
    <mergeCell ref="AB23:AC23"/>
    <mergeCell ref="AD23:AE23"/>
    <mergeCell ref="A24:B24"/>
    <mergeCell ref="D24:E24"/>
    <mergeCell ref="F24:G24"/>
    <mergeCell ref="H24:I24"/>
    <mergeCell ref="J24:K24"/>
    <mergeCell ref="L24:M24"/>
    <mergeCell ref="N24:O24"/>
    <mergeCell ref="N23:O23"/>
    <mergeCell ref="P23:Q23"/>
    <mergeCell ref="R23:S23"/>
    <mergeCell ref="T23:U23"/>
    <mergeCell ref="V23:W23"/>
    <mergeCell ref="X23:Y23"/>
    <mergeCell ref="A23:B23"/>
    <mergeCell ref="D23:E23"/>
    <mergeCell ref="F23:G23"/>
    <mergeCell ref="H23:I23"/>
    <mergeCell ref="J23:K23"/>
    <mergeCell ref="L23:M23"/>
    <mergeCell ref="AB24:AC24"/>
    <mergeCell ref="AD24:AE24"/>
    <mergeCell ref="A22:AE22"/>
    <mergeCell ref="AB20:AE20"/>
    <mergeCell ref="D21:E21"/>
    <mergeCell ref="F21:G21"/>
    <mergeCell ref="H21:I21"/>
    <mergeCell ref="J21:K21"/>
    <mergeCell ref="L21:M21"/>
    <mergeCell ref="N21:O21"/>
    <mergeCell ref="P21:Q21"/>
    <mergeCell ref="R21:S21"/>
    <mergeCell ref="T21:U21"/>
    <mergeCell ref="A20:B21"/>
    <mergeCell ref="C20:C21"/>
    <mergeCell ref="D20:G20"/>
    <mergeCell ref="H20:K20"/>
    <mergeCell ref="L20:O20"/>
    <mergeCell ref="P20:S20"/>
    <mergeCell ref="T20:W20"/>
    <mergeCell ref="X20:AA20"/>
    <mergeCell ref="T19:U19"/>
    <mergeCell ref="V19:W19"/>
    <mergeCell ref="X19:Y19"/>
    <mergeCell ref="Z19:AA19"/>
    <mergeCell ref="V21:W21"/>
    <mergeCell ref="X21:Y21"/>
    <mergeCell ref="Z21:AA21"/>
    <mergeCell ref="AB21:AC21"/>
    <mergeCell ref="AD21:AE21"/>
    <mergeCell ref="AD18:AE18"/>
    <mergeCell ref="A19:B19"/>
    <mergeCell ref="D19:E19"/>
    <mergeCell ref="F19:G19"/>
    <mergeCell ref="H19:I19"/>
    <mergeCell ref="J19:K19"/>
    <mergeCell ref="L19:M19"/>
    <mergeCell ref="N19:O19"/>
    <mergeCell ref="N18:O18"/>
    <mergeCell ref="P18:Q18"/>
    <mergeCell ref="R18:S18"/>
    <mergeCell ref="T18:U18"/>
    <mergeCell ref="V18:W18"/>
    <mergeCell ref="X18:Y18"/>
    <mergeCell ref="A18:B18"/>
    <mergeCell ref="D18:E18"/>
    <mergeCell ref="F18:G18"/>
    <mergeCell ref="H18:I18"/>
    <mergeCell ref="J18:K18"/>
    <mergeCell ref="L18:M18"/>
    <mergeCell ref="AB19:AC19"/>
    <mergeCell ref="AD19:AE19"/>
    <mergeCell ref="P19:Q19"/>
    <mergeCell ref="R19:S19"/>
    <mergeCell ref="A17:B17"/>
    <mergeCell ref="D17:E17"/>
    <mergeCell ref="F17:G17"/>
    <mergeCell ref="H17:I17"/>
    <mergeCell ref="J17:K17"/>
    <mergeCell ref="L17:M17"/>
    <mergeCell ref="N17:O17"/>
    <mergeCell ref="Z18:AA18"/>
    <mergeCell ref="AB18:AC18"/>
    <mergeCell ref="AD16:AE16"/>
    <mergeCell ref="T16:U16"/>
    <mergeCell ref="V16:W16"/>
    <mergeCell ref="X16:Y16"/>
    <mergeCell ref="Z16:AA16"/>
    <mergeCell ref="AB16:AC16"/>
    <mergeCell ref="A15:AE15"/>
    <mergeCell ref="A16:B16"/>
    <mergeCell ref="D16:E16"/>
    <mergeCell ref="F16:G16"/>
    <mergeCell ref="H16:I16"/>
    <mergeCell ref="J16:K16"/>
    <mergeCell ref="L16:M16"/>
    <mergeCell ref="N16:O16"/>
    <mergeCell ref="P16:Q16"/>
    <mergeCell ref="R16:S16"/>
    <mergeCell ref="X14:Y14"/>
    <mergeCell ref="Z14:AA14"/>
    <mergeCell ref="AB14:AC14"/>
    <mergeCell ref="A7:B7"/>
    <mergeCell ref="T17:U17"/>
    <mergeCell ref="V17:W17"/>
    <mergeCell ref="X17:Y17"/>
    <mergeCell ref="Z17:AA17"/>
    <mergeCell ref="AB17:AC17"/>
    <mergeCell ref="P17:Q17"/>
    <mergeCell ref="R17:S17"/>
    <mergeCell ref="A13:B14"/>
    <mergeCell ref="C13:C14"/>
    <mergeCell ref="D13:G13"/>
    <mergeCell ref="H13:K13"/>
    <mergeCell ref="L13:O13"/>
    <mergeCell ref="P13:S13"/>
    <mergeCell ref="T13:W13"/>
    <mergeCell ref="X13:AA13"/>
    <mergeCell ref="AB13:AE13"/>
    <mergeCell ref="D14:E14"/>
    <mergeCell ref="F14:G14"/>
    <mergeCell ref="H14:I14"/>
    <mergeCell ref="AD17:AE17"/>
    <mergeCell ref="J14:K14"/>
    <mergeCell ref="L14:M14"/>
    <mergeCell ref="N14:O14"/>
    <mergeCell ref="P14:Q14"/>
    <mergeCell ref="AD14:AE14"/>
    <mergeCell ref="R14:S14"/>
    <mergeCell ref="T14:U14"/>
    <mergeCell ref="A1:AE1"/>
    <mergeCell ref="A2:AE2"/>
    <mergeCell ref="A3:AE3"/>
    <mergeCell ref="A5:B5"/>
    <mergeCell ref="C5:AE5"/>
    <mergeCell ref="A6:B6"/>
    <mergeCell ref="C6:AE6"/>
    <mergeCell ref="A10:B12"/>
    <mergeCell ref="C10:AE10"/>
    <mergeCell ref="C11:AE11"/>
    <mergeCell ref="C12:AE12"/>
    <mergeCell ref="C7:AE7"/>
    <mergeCell ref="A8:B8"/>
    <mergeCell ref="C8:AE8"/>
    <mergeCell ref="A9:B9"/>
    <mergeCell ref="C9:AE9"/>
    <mergeCell ref="V14:W14"/>
  </mergeCells>
  <pageMargins left="0.7" right="0.7" top="0.75" bottom="0.75" header="0.3" footer="0.3"/>
  <pageSetup paperSize="9" scale="50" fitToHeight="0" orientation="landscape" r:id="rId1"/>
  <rowBreaks count="2" manualBreakCount="2">
    <brk id="51" max="30" man="1"/>
    <brk id="66" max="30"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pageSetUpPr fitToPage="1"/>
  </sheetPr>
  <dimension ref="A1:AG26"/>
  <sheetViews>
    <sheetView view="pageBreakPreview" topLeftCell="A10" zoomScale="70" zoomScaleNormal="80" zoomScaleSheetLayoutView="70" workbookViewId="0">
      <selection activeCell="A10" sqref="A1:XFD1048576"/>
    </sheetView>
  </sheetViews>
  <sheetFormatPr defaultRowHeight="14.4" x14ac:dyDescent="0.3"/>
  <cols>
    <col min="1" max="1" width="9.109375" style="19"/>
    <col min="2" max="2" width="46.88671875" style="2" customWidth="1"/>
    <col min="3" max="3" width="49.5546875" style="2" customWidth="1"/>
    <col min="4" max="4" width="17.5546875" style="2" customWidth="1"/>
    <col min="5" max="5" width="21.6640625" style="2" customWidth="1"/>
    <col min="6" max="6" width="14.5546875" style="2" customWidth="1"/>
    <col min="7" max="257" width="9.109375" style="2"/>
    <col min="258" max="258" width="46.88671875" style="2" customWidth="1"/>
    <col min="259" max="259" width="49.5546875" style="2" customWidth="1"/>
    <col min="260" max="260" width="17.5546875" style="2" customWidth="1"/>
    <col min="261" max="261" width="21.6640625" style="2" customWidth="1"/>
    <col min="262" max="262" width="14.5546875" style="2" customWidth="1"/>
    <col min="263" max="513" width="9.109375" style="2"/>
    <col min="514" max="514" width="46.88671875" style="2" customWidth="1"/>
    <col min="515" max="515" width="49.5546875" style="2" customWidth="1"/>
    <col min="516" max="516" width="17.5546875" style="2" customWidth="1"/>
    <col min="517" max="517" width="21.6640625" style="2" customWidth="1"/>
    <col min="518" max="518" width="14.5546875" style="2" customWidth="1"/>
    <col min="519" max="769" width="9.109375" style="2"/>
    <col min="770" max="770" width="46.88671875" style="2" customWidth="1"/>
    <col min="771" max="771" width="49.5546875" style="2" customWidth="1"/>
    <col min="772" max="772" width="17.5546875" style="2" customWidth="1"/>
    <col min="773" max="773" width="21.6640625" style="2" customWidth="1"/>
    <col min="774" max="774" width="14.5546875" style="2" customWidth="1"/>
    <col min="775" max="1025" width="9.109375" style="2"/>
    <col min="1026" max="1026" width="46.88671875" style="2" customWidth="1"/>
    <col min="1027" max="1027" width="49.5546875" style="2" customWidth="1"/>
    <col min="1028" max="1028" width="17.5546875" style="2" customWidth="1"/>
    <col min="1029" max="1029" width="21.6640625" style="2" customWidth="1"/>
    <col min="1030" max="1030" width="14.5546875" style="2" customWidth="1"/>
    <col min="1031" max="1281" width="9.109375" style="2"/>
    <col min="1282" max="1282" width="46.88671875" style="2" customWidth="1"/>
    <col min="1283" max="1283" width="49.5546875" style="2" customWidth="1"/>
    <col min="1284" max="1284" width="17.5546875" style="2" customWidth="1"/>
    <col min="1285" max="1285" width="21.6640625" style="2" customWidth="1"/>
    <col min="1286" max="1286" width="14.5546875" style="2" customWidth="1"/>
    <col min="1287" max="1537" width="9.109375" style="2"/>
    <col min="1538" max="1538" width="46.88671875" style="2" customWidth="1"/>
    <col min="1539" max="1539" width="49.5546875" style="2" customWidth="1"/>
    <col min="1540" max="1540" width="17.5546875" style="2" customWidth="1"/>
    <col min="1541" max="1541" width="21.6640625" style="2" customWidth="1"/>
    <col min="1542" max="1542" width="14.5546875" style="2" customWidth="1"/>
    <col min="1543" max="1793" width="9.109375" style="2"/>
    <col min="1794" max="1794" width="46.88671875" style="2" customWidth="1"/>
    <col min="1795" max="1795" width="49.5546875" style="2" customWidth="1"/>
    <col min="1796" max="1796" width="17.5546875" style="2" customWidth="1"/>
    <col min="1797" max="1797" width="21.6640625" style="2" customWidth="1"/>
    <col min="1798" max="1798" width="14.5546875" style="2" customWidth="1"/>
    <col min="1799" max="2049" width="9.109375" style="2"/>
    <col min="2050" max="2050" width="46.88671875" style="2" customWidth="1"/>
    <col min="2051" max="2051" width="49.5546875" style="2" customWidth="1"/>
    <col min="2052" max="2052" width="17.5546875" style="2" customWidth="1"/>
    <col min="2053" max="2053" width="21.6640625" style="2" customWidth="1"/>
    <col min="2054" max="2054" width="14.5546875" style="2" customWidth="1"/>
    <col min="2055" max="2305" width="9.109375" style="2"/>
    <col min="2306" max="2306" width="46.88671875" style="2" customWidth="1"/>
    <col min="2307" max="2307" width="49.5546875" style="2" customWidth="1"/>
    <col min="2308" max="2308" width="17.5546875" style="2" customWidth="1"/>
    <col min="2309" max="2309" width="21.6640625" style="2" customWidth="1"/>
    <col min="2310" max="2310" width="14.5546875" style="2" customWidth="1"/>
    <col min="2311" max="2561" width="9.109375" style="2"/>
    <col min="2562" max="2562" width="46.88671875" style="2" customWidth="1"/>
    <col min="2563" max="2563" width="49.5546875" style="2" customWidth="1"/>
    <col min="2564" max="2564" width="17.5546875" style="2" customWidth="1"/>
    <col min="2565" max="2565" width="21.6640625" style="2" customWidth="1"/>
    <col min="2566" max="2566" width="14.5546875" style="2" customWidth="1"/>
    <col min="2567" max="2817" width="9.109375" style="2"/>
    <col min="2818" max="2818" width="46.88671875" style="2" customWidth="1"/>
    <col min="2819" max="2819" width="49.5546875" style="2" customWidth="1"/>
    <col min="2820" max="2820" width="17.5546875" style="2" customWidth="1"/>
    <col min="2821" max="2821" width="21.6640625" style="2" customWidth="1"/>
    <col min="2822" max="2822" width="14.5546875" style="2" customWidth="1"/>
    <col min="2823" max="3073" width="9.109375" style="2"/>
    <col min="3074" max="3074" width="46.88671875" style="2" customWidth="1"/>
    <col min="3075" max="3075" width="49.5546875" style="2" customWidth="1"/>
    <col min="3076" max="3076" width="17.5546875" style="2" customWidth="1"/>
    <col min="3077" max="3077" width="21.6640625" style="2" customWidth="1"/>
    <col min="3078" max="3078" width="14.5546875" style="2" customWidth="1"/>
    <col min="3079" max="3329" width="9.109375" style="2"/>
    <col min="3330" max="3330" width="46.88671875" style="2" customWidth="1"/>
    <col min="3331" max="3331" width="49.5546875" style="2" customWidth="1"/>
    <col min="3332" max="3332" width="17.5546875" style="2" customWidth="1"/>
    <col min="3333" max="3333" width="21.6640625" style="2" customWidth="1"/>
    <col min="3334" max="3334" width="14.5546875" style="2" customWidth="1"/>
    <col min="3335" max="3585" width="9.109375" style="2"/>
    <col min="3586" max="3586" width="46.88671875" style="2" customWidth="1"/>
    <col min="3587" max="3587" width="49.5546875" style="2" customWidth="1"/>
    <col min="3588" max="3588" width="17.5546875" style="2" customWidth="1"/>
    <col min="3589" max="3589" width="21.6640625" style="2" customWidth="1"/>
    <col min="3590" max="3590" width="14.5546875" style="2" customWidth="1"/>
    <col min="3591" max="3841" width="9.109375" style="2"/>
    <col min="3842" max="3842" width="46.88671875" style="2" customWidth="1"/>
    <col min="3843" max="3843" width="49.5546875" style="2" customWidth="1"/>
    <col min="3844" max="3844" width="17.5546875" style="2" customWidth="1"/>
    <col min="3845" max="3845" width="21.6640625" style="2" customWidth="1"/>
    <col min="3846" max="3846" width="14.5546875" style="2" customWidth="1"/>
    <col min="3847" max="4097" width="9.109375" style="2"/>
    <col min="4098" max="4098" width="46.88671875" style="2" customWidth="1"/>
    <col min="4099" max="4099" width="49.5546875" style="2" customWidth="1"/>
    <col min="4100" max="4100" width="17.5546875" style="2" customWidth="1"/>
    <col min="4101" max="4101" width="21.6640625" style="2" customWidth="1"/>
    <col min="4102" max="4102" width="14.5546875" style="2" customWidth="1"/>
    <col min="4103" max="4353" width="9.109375" style="2"/>
    <col min="4354" max="4354" width="46.88671875" style="2" customWidth="1"/>
    <col min="4355" max="4355" width="49.5546875" style="2" customWidth="1"/>
    <col min="4356" max="4356" width="17.5546875" style="2" customWidth="1"/>
    <col min="4357" max="4357" width="21.6640625" style="2" customWidth="1"/>
    <col min="4358" max="4358" width="14.5546875" style="2" customWidth="1"/>
    <col min="4359" max="4609" width="9.109375" style="2"/>
    <col min="4610" max="4610" width="46.88671875" style="2" customWidth="1"/>
    <col min="4611" max="4611" width="49.5546875" style="2" customWidth="1"/>
    <col min="4612" max="4612" width="17.5546875" style="2" customWidth="1"/>
    <col min="4613" max="4613" width="21.6640625" style="2" customWidth="1"/>
    <col min="4614" max="4614" width="14.5546875" style="2" customWidth="1"/>
    <col min="4615" max="4865" width="9.109375" style="2"/>
    <col min="4866" max="4866" width="46.88671875" style="2" customWidth="1"/>
    <col min="4867" max="4867" width="49.5546875" style="2" customWidth="1"/>
    <col min="4868" max="4868" width="17.5546875" style="2" customWidth="1"/>
    <col min="4869" max="4869" width="21.6640625" style="2" customWidth="1"/>
    <col min="4870" max="4870" width="14.5546875" style="2" customWidth="1"/>
    <col min="4871" max="5121" width="9.109375" style="2"/>
    <col min="5122" max="5122" width="46.88671875" style="2" customWidth="1"/>
    <col min="5123" max="5123" width="49.5546875" style="2" customWidth="1"/>
    <col min="5124" max="5124" width="17.5546875" style="2" customWidth="1"/>
    <col min="5125" max="5125" width="21.6640625" style="2" customWidth="1"/>
    <col min="5126" max="5126" width="14.5546875" style="2" customWidth="1"/>
    <col min="5127" max="5377" width="9.109375" style="2"/>
    <col min="5378" max="5378" width="46.88671875" style="2" customWidth="1"/>
    <col min="5379" max="5379" width="49.5546875" style="2" customWidth="1"/>
    <col min="5380" max="5380" width="17.5546875" style="2" customWidth="1"/>
    <col min="5381" max="5381" width="21.6640625" style="2" customWidth="1"/>
    <col min="5382" max="5382" width="14.5546875" style="2" customWidth="1"/>
    <col min="5383" max="5633" width="9.109375" style="2"/>
    <col min="5634" max="5634" width="46.88671875" style="2" customWidth="1"/>
    <col min="5635" max="5635" width="49.5546875" style="2" customWidth="1"/>
    <col min="5636" max="5636" width="17.5546875" style="2" customWidth="1"/>
    <col min="5637" max="5637" width="21.6640625" style="2" customWidth="1"/>
    <col min="5638" max="5638" width="14.5546875" style="2" customWidth="1"/>
    <col min="5639" max="5889" width="9.109375" style="2"/>
    <col min="5890" max="5890" width="46.88671875" style="2" customWidth="1"/>
    <col min="5891" max="5891" width="49.5546875" style="2" customWidth="1"/>
    <col min="5892" max="5892" width="17.5546875" style="2" customWidth="1"/>
    <col min="5893" max="5893" width="21.6640625" style="2" customWidth="1"/>
    <col min="5894" max="5894" width="14.5546875" style="2" customWidth="1"/>
    <col min="5895" max="6145" width="9.109375" style="2"/>
    <col min="6146" max="6146" width="46.88671875" style="2" customWidth="1"/>
    <col min="6147" max="6147" width="49.5546875" style="2" customWidth="1"/>
    <col min="6148" max="6148" width="17.5546875" style="2" customWidth="1"/>
    <col min="6149" max="6149" width="21.6640625" style="2" customWidth="1"/>
    <col min="6150" max="6150" width="14.5546875" style="2" customWidth="1"/>
    <col min="6151" max="6401" width="9.109375" style="2"/>
    <col min="6402" max="6402" width="46.88671875" style="2" customWidth="1"/>
    <col min="6403" max="6403" width="49.5546875" style="2" customWidth="1"/>
    <col min="6404" max="6404" width="17.5546875" style="2" customWidth="1"/>
    <col min="6405" max="6405" width="21.6640625" style="2" customWidth="1"/>
    <col min="6406" max="6406" width="14.5546875" style="2" customWidth="1"/>
    <col min="6407" max="6657" width="9.109375" style="2"/>
    <col min="6658" max="6658" width="46.88671875" style="2" customWidth="1"/>
    <col min="6659" max="6659" width="49.5546875" style="2" customWidth="1"/>
    <col min="6660" max="6660" width="17.5546875" style="2" customWidth="1"/>
    <col min="6661" max="6661" width="21.6640625" style="2" customWidth="1"/>
    <col min="6662" max="6662" width="14.5546875" style="2" customWidth="1"/>
    <col min="6663" max="6913" width="9.109375" style="2"/>
    <col min="6914" max="6914" width="46.88671875" style="2" customWidth="1"/>
    <col min="6915" max="6915" width="49.5546875" style="2" customWidth="1"/>
    <col min="6916" max="6916" width="17.5546875" style="2" customWidth="1"/>
    <col min="6917" max="6917" width="21.6640625" style="2" customWidth="1"/>
    <col min="6918" max="6918" width="14.5546875" style="2" customWidth="1"/>
    <col min="6919" max="7169" width="9.109375" style="2"/>
    <col min="7170" max="7170" width="46.88671875" style="2" customWidth="1"/>
    <col min="7171" max="7171" width="49.5546875" style="2" customWidth="1"/>
    <col min="7172" max="7172" width="17.5546875" style="2" customWidth="1"/>
    <col min="7173" max="7173" width="21.6640625" style="2" customWidth="1"/>
    <col min="7174" max="7174" width="14.5546875" style="2" customWidth="1"/>
    <col min="7175" max="7425" width="9.109375" style="2"/>
    <col min="7426" max="7426" width="46.88671875" style="2" customWidth="1"/>
    <col min="7427" max="7427" width="49.5546875" style="2" customWidth="1"/>
    <col min="7428" max="7428" width="17.5546875" style="2" customWidth="1"/>
    <col min="7429" max="7429" width="21.6640625" style="2" customWidth="1"/>
    <col min="7430" max="7430" width="14.5546875" style="2" customWidth="1"/>
    <col min="7431" max="7681" width="9.109375" style="2"/>
    <col min="7682" max="7682" width="46.88671875" style="2" customWidth="1"/>
    <col min="7683" max="7683" width="49.5546875" style="2" customWidth="1"/>
    <col min="7684" max="7684" width="17.5546875" style="2" customWidth="1"/>
    <col min="7685" max="7685" width="21.6640625" style="2" customWidth="1"/>
    <col min="7686" max="7686" width="14.5546875" style="2" customWidth="1"/>
    <col min="7687" max="7937" width="9.109375" style="2"/>
    <col min="7938" max="7938" width="46.88671875" style="2" customWidth="1"/>
    <col min="7939" max="7939" width="49.5546875" style="2" customWidth="1"/>
    <col min="7940" max="7940" width="17.5546875" style="2" customWidth="1"/>
    <col min="7941" max="7941" width="21.6640625" style="2" customWidth="1"/>
    <col min="7942" max="7942" width="14.5546875" style="2" customWidth="1"/>
    <col min="7943" max="8193" width="9.109375" style="2"/>
    <col min="8194" max="8194" width="46.88671875" style="2" customWidth="1"/>
    <col min="8195" max="8195" width="49.5546875" style="2" customWidth="1"/>
    <col min="8196" max="8196" width="17.5546875" style="2" customWidth="1"/>
    <col min="8197" max="8197" width="21.6640625" style="2" customWidth="1"/>
    <col min="8198" max="8198" width="14.5546875" style="2" customWidth="1"/>
    <col min="8199" max="8449" width="9.109375" style="2"/>
    <col min="8450" max="8450" width="46.88671875" style="2" customWidth="1"/>
    <col min="8451" max="8451" width="49.5546875" style="2" customWidth="1"/>
    <col min="8452" max="8452" width="17.5546875" style="2" customWidth="1"/>
    <col min="8453" max="8453" width="21.6640625" style="2" customWidth="1"/>
    <col min="8454" max="8454" width="14.5546875" style="2" customWidth="1"/>
    <col min="8455" max="8705" width="9.109375" style="2"/>
    <col min="8706" max="8706" width="46.88671875" style="2" customWidth="1"/>
    <col min="8707" max="8707" width="49.5546875" style="2" customWidth="1"/>
    <col min="8708" max="8708" width="17.5546875" style="2" customWidth="1"/>
    <col min="8709" max="8709" width="21.6640625" style="2" customWidth="1"/>
    <col min="8710" max="8710" width="14.5546875" style="2" customWidth="1"/>
    <col min="8711" max="8961" width="9.109375" style="2"/>
    <col min="8962" max="8962" width="46.88671875" style="2" customWidth="1"/>
    <col min="8963" max="8963" width="49.5546875" style="2" customWidth="1"/>
    <col min="8964" max="8964" width="17.5546875" style="2" customWidth="1"/>
    <col min="8965" max="8965" width="21.6640625" style="2" customWidth="1"/>
    <col min="8966" max="8966" width="14.5546875" style="2" customWidth="1"/>
    <col min="8967" max="9217" width="9.109375" style="2"/>
    <col min="9218" max="9218" width="46.88671875" style="2" customWidth="1"/>
    <col min="9219" max="9219" width="49.5546875" style="2" customWidth="1"/>
    <col min="9220" max="9220" width="17.5546875" style="2" customWidth="1"/>
    <col min="9221" max="9221" width="21.6640625" style="2" customWidth="1"/>
    <col min="9222" max="9222" width="14.5546875" style="2" customWidth="1"/>
    <col min="9223" max="9473" width="9.109375" style="2"/>
    <col min="9474" max="9474" width="46.88671875" style="2" customWidth="1"/>
    <col min="9475" max="9475" width="49.5546875" style="2" customWidth="1"/>
    <col min="9476" max="9476" width="17.5546875" style="2" customWidth="1"/>
    <col min="9477" max="9477" width="21.6640625" style="2" customWidth="1"/>
    <col min="9478" max="9478" width="14.5546875" style="2" customWidth="1"/>
    <col min="9479" max="9729" width="9.109375" style="2"/>
    <col min="9730" max="9730" width="46.88671875" style="2" customWidth="1"/>
    <col min="9731" max="9731" width="49.5546875" style="2" customWidth="1"/>
    <col min="9732" max="9732" width="17.5546875" style="2" customWidth="1"/>
    <col min="9733" max="9733" width="21.6640625" style="2" customWidth="1"/>
    <col min="9734" max="9734" width="14.5546875" style="2" customWidth="1"/>
    <col min="9735" max="9985" width="9.109375" style="2"/>
    <col min="9986" max="9986" width="46.88671875" style="2" customWidth="1"/>
    <col min="9987" max="9987" width="49.5546875" style="2" customWidth="1"/>
    <col min="9988" max="9988" width="17.5546875" style="2" customWidth="1"/>
    <col min="9989" max="9989" width="21.6640625" style="2" customWidth="1"/>
    <col min="9990" max="9990" width="14.5546875" style="2" customWidth="1"/>
    <col min="9991" max="10241" width="9.109375" style="2"/>
    <col min="10242" max="10242" width="46.88671875" style="2" customWidth="1"/>
    <col min="10243" max="10243" width="49.5546875" style="2" customWidth="1"/>
    <col min="10244" max="10244" width="17.5546875" style="2" customWidth="1"/>
    <col min="10245" max="10245" width="21.6640625" style="2" customWidth="1"/>
    <col min="10246" max="10246" width="14.5546875" style="2" customWidth="1"/>
    <col min="10247" max="10497" width="9.109375" style="2"/>
    <col min="10498" max="10498" width="46.88671875" style="2" customWidth="1"/>
    <col min="10499" max="10499" width="49.5546875" style="2" customWidth="1"/>
    <col min="10500" max="10500" width="17.5546875" style="2" customWidth="1"/>
    <col min="10501" max="10501" width="21.6640625" style="2" customWidth="1"/>
    <col min="10502" max="10502" width="14.5546875" style="2" customWidth="1"/>
    <col min="10503" max="10753" width="9.109375" style="2"/>
    <col min="10754" max="10754" width="46.88671875" style="2" customWidth="1"/>
    <col min="10755" max="10755" width="49.5546875" style="2" customWidth="1"/>
    <col min="10756" max="10756" width="17.5546875" style="2" customWidth="1"/>
    <col min="10757" max="10757" width="21.6640625" style="2" customWidth="1"/>
    <col min="10758" max="10758" width="14.5546875" style="2" customWidth="1"/>
    <col min="10759" max="11009" width="9.109375" style="2"/>
    <col min="11010" max="11010" width="46.88671875" style="2" customWidth="1"/>
    <col min="11011" max="11011" width="49.5546875" style="2" customWidth="1"/>
    <col min="11012" max="11012" width="17.5546875" style="2" customWidth="1"/>
    <col min="11013" max="11013" width="21.6640625" style="2" customWidth="1"/>
    <col min="11014" max="11014" width="14.5546875" style="2" customWidth="1"/>
    <col min="11015" max="11265" width="9.109375" style="2"/>
    <col min="11266" max="11266" width="46.88671875" style="2" customWidth="1"/>
    <col min="11267" max="11267" width="49.5546875" style="2" customWidth="1"/>
    <col min="11268" max="11268" width="17.5546875" style="2" customWidth="1"/>
    <col min="11269" max="11269" width="21.6640625" style="2" customWidth="1"/>
    <col min="11270" max="11270" width="14.5546875" style="2" customWidth="1"/>
    <col min="11271" max="11521" width="9.109375" style="2"/>
    <col min="11522" max="11522" width="46.88671875" style="2" customWidth="1"/>
    <col min="11523" max="11523" width="49.5546875" style="2" customWidth="1"/>
    <col min="11524" max="11524" width="17.5546875" style="2" customWidth="1"/>
    <col min="11525" max="11525" width="21.6640625" style="2" customWidth="1"/>
    <col min="11526" max="11526" width="14.5546875" style="2" customWidth="1"/>
    <col min="11527" max="11777" width="9.109375" style="2"/>
    <col min="11778" max="11778" width="46.88671875" style="2" customWidth="1"/>
    <col min="11779" max="11779" width="49.5546875" style="2" customWidth="1"/>
    <col min="11780" max="11780" width="17.5546875" style="2" customWidth="1"/>
    <col min="11781" max="11781" width="21.6640625" style="2" customWidth="1"/>
    <col min="11782" max="11782" width="14.5546875" style="2" customWidth="1"/>
    <col min="11783" max="12033" width="9.109375" style="2"/>
    <col min="12034" max="12034" width="46.88671875" style="2" customWidth="1"/>
    <col min="12035" max="12035" width="49.5546875" style="2" customWidth="1"/>
    <col min="12036" max="12036" width="17.5546875" style="2" customWidth="1"/>
    <col min="12037" max="12037" width="21.6640625" style="2" customWidth="1"/>
    <col min="12038" max="12038" width="14.5546875" style="2" customWidth="1"/>
    <col min="12039" max="12289" width="9.109375" style="2"/>
    <col min="12290" max="12290" width="46.88671875" style="2" customWidth="1"/>
    <col min="12291" max="12291" width="49.5546875" style="2" customWidth="1"/>
    <col min="12292" max="12292" width="17.5546875" style="2" customWidth="1"/>
    <col min="12293" max="12293" width="21.6640625" style="2" customWidth="1"/>
    <col min="12294" max="12294" width="14.5546875" style="2" customWidth="1"/>
    <col min="12295" max="12545" width="9.109375" style="2"/>
    <col min="12546" max="12546" width="46.88671875" style="2" customWidth="1"/>
    <col min="12547" max="12547" width="49.5546875" style="2" customWidth="1"/>
    <col min="12548" max="12548" width="17.5546875" style="2" customWidth="1"/>
    <col min="12549" max="12549" width="21.6640625" style="2" customWidth="1"/>
    <col min="12550" max="12550" width="14.5546875" style="2" customWidth="1"/>
    <col min="12551" max="12801" width="9.109375" style="2"/>
    <col min="12802" max="12802" width="46.88671875" style="2" customWidth="1"/>
    <col min="12803" max="12803" width="49.5546875" style="2" customWidth="1"/>
    <col min="12804" max="12804" width="17.5546875" style="2" customWidth="1"/>
    <col min="12805" max="12805" width="21.6640625" style="2" customWidth="1"/>
    <col min="12806" max="12806" width="14.5546875" style="2" customWidth="1"/>
    <col min="12807" max="13057" width="9.109375" style="2"/>
    <col min="13058" max="13058" width="46.88671875" style="2" customWidth="1"/>
    <col min="13059" max="13059" width="49.5546875" style="2" customWidth="1"/>
    <col min="13060" max="13060" width="17.5546875" style="2" customWidth="1"/>
    <col min="13061" max="13061" width="21.6640625" style="2" customWidth="1"/>
    <col min="13062" max="13062" width="14.5546875" style="2" customWidth="1"/>
    <col min="13063" max="13313" width="9.109375" style="2"/>
    <col min="13314" max="13314" width="46.88671875" style="2" customWidth="1"/>
    <col min="13315" max="13315" width="49.5546875" style="2" customWidth="1"/>
    <col min="13316" max="13316" width="17.5546875" style="2" customWidth="1"/>
    <col min="13317" max="13317" width="21.6640625" style="2" customWidth="1"/>
    <col min="13318" max="13318" width="14.5546875" style="2" customWidth="1"/>
    <col min="13319" max="13569" width="9.109375" style="2"/>
    <col min="13570" max="13570" width="46.88671875" style="2" customWidth="1"/>
    <col min="13571" max="13571" width="49.5546875" style="2" customWidth="1"/>
    <col min="13572" max="13572" width="17.5546875" style="2" customWidth="1"/>
    <col min="13573" max="13573" width="21.6640625" style="2" customWidth="1"/>
    <col min="13574" max="13574" width="14.5546875" style="2" customWidth="1"/>
    <col min="13575" max="13825" width="9.109375" style="2"/>
    <col min="13826" max="13826" width="46.88671875" style="2" customWidth="1"/>
    <col min="13827" max="13827" width="49.5546875" style="2" customWidth="1"/>
    <col min="13828" max="13828" width="17.5546875" style="2" customWidth="1"/>
    <col min="13829" max="13829" width="21.6640625" style="2" customWidth="1"/>
    <col min="13830" max="13830" width="14.5546875" style="2" customWidth="1"/>
    <col min="13831" max="14081" width="9.109375" style="2"/>
    <col min="14082" max="14082" width="46.88671875" style="2" customWidth="1"/>
    <col min="14083" max="14083" width="49.5546875" style="2" customWidth="1"/>
    <col min="14084" max="14084" width="17.5546875" style="2" customWidth="1"/>
    <col min="14085" max="14085" width="21.6640625" style="2" customWidth="1"/>
    <col min="14086" max="14086" width="14.5546875" style="2" customWidth="1"/>
    <col min="14087" max="14337" width="9.109375" style="2"/>
    <col min="14338" max="14338" width="46.88671875" style="2" customWidth="1"/>
    <col min="14339" max="14339" width="49.5546875" style="2" customWidth="1"/>
    <col min="14340" max="14340" width="17.5546875" style="2" customWidth="1"/>
    <col min="14341" max="14341" width="21.6640625" style="2" customWidth="1"/>
    <col min="14342" max="14342" width="14.5546875" style="2" customWidth="1"/>
    <col min="14343" max="14593" width="9.109375" style="2"/>
    <col min="14594" max="14594" width="46.88671875" style="2" customWidth="1"/>
    <col min="14595" max="14595" width="49.5546875" style="2" customWidth="1"/>
    <col min="14596" max="14596" width="17.5546875" style="2" customWidth="1"/>
    <col min="14597" max="14597" width="21.6640625" style="2" customWidth="1"/>
    <col min="14598" max="14598" width="14.5546875" style="2" customWidth="1"/>
    <col min="14599" max="14849" width="9.109375" style="2"/>
    <col min="14850" max="14850" width="46.88671875" style="2" customWidth="1"/>
    <col min="14851" max="14851" width="49.5546875" style="2" customWidth="1"/>
    <col min="14852" max="14852" width="17.5546875" style="2" customWidth="1"/>
    <col min="14853" max="14853" width="21.6640625" style="2" customWidth="1"/>
    <col min="14854" max="14854" width="14.5546875" style="2" customWidth="1"/>
    <col min="14855" max="15105" width="9.109375" style="2"/>
    <col min="15106" max="15106" width="46.88671875" style="2" customWidth="1"/>
    <col min="15107" max="15107" width="49.5546875" style="2" customWidth="1"/>
    <col min="15108" max="15108" width="17.5546875" style="2" customWidth="1"/>
    <col min="15109" max="15109" width="21.6640625" style="2" customWidth="1"/>
    <col min="15110" max="15110" width="14.5546875" style="2" customWidth="1"/>
    <col min="15111" max="15361" width="9.109375" style="2"/>
    <col min="15362" max="15362" width="46.88671875" style="2" customWidth="1"/>
    <col min="15363" max="15363" width="49.5546875" style="2" customWidth="1"/>
    <col min="15364" max="15364" width="17.5546875" style="2" customWidth="1"/>
    <col min="15365" max="15365" width="21.6640625" style="2" customWidth="1"/>
    <col min="15366" max="15366" width="14.5546875" style="2" customWidth="1"/>
    <col min="15367" max="15617" width="9.109375" style="2"/>
    <col min="15618" max="15618" width="46.88671875" style="2" customWidth="1"/>
    <col min="15619" max="15619" width="49.5546875" style="2" customWidth="1"/>
    <col min="15620" max="15620" width="17.5546875" style="2" customWidth="1"/>
    <col min="15621" max="15621" width="21.6640625" style="2" customWidth="1"/>
    <col min="15622" max="15622" width="14.5546875" style="2" customWidth="1"/>
    <col min="15623" max="15873" width="9.109375" style="2"/>
    <col min="15874" max="15874" width="46.88671875" style="2" customWidth="1"/>
    <col min="15875" max="15875" width="49.5546875" style="2" customWidth="1"/>
    <col min="15876" max="15876" width="17.5546875" style="2" customWidth="1"/>
    <col min="15877" max="15877" width="21.6640625" style="2" customWidth="1"/>
    <col min="15878" max="15878" width="14.5546875" style="2" customWidth="1"/>
    <col min="15879" max="16129" width="9.109375" style="2"/>
    <col min="16130" max="16130" width="46.88671875" style="2" customWidth="1"/>
    <col min="16131" max="16131" width="49.5546875" style="2" customWidth="1"/>
    <col min="16132" max="16132" width="17.5546875" style="2" customWidth="1"/>
    <col min="16133" max="16133" width="21.6640625" style="2" customWidth="1"/>
    <col min="16134" max="16134" width="14.5546875" style="2" customWidth="1"/>
    <col min="16135" max="16384" width="9.109375" style="2"/>
  </cols>
  <sheetData>
    <row r="1" spans="1:24" s="22" customFormat="1" x14ac:dyDescent="0.3">
      <c r="A1" s="208"/>
    </row>
    <row r="2" spans="1:24" s="22" customFormat="1" ht="39" customHeight="1" x14ac:dyDescent="0.3">
      <c r="A2" s="208"/>
      <c r="P2" s="355" t="s">
        <v>559</v>
      </c>
      <c r="Q2" s="355"/>
      <c r="R2" s="355"/>
      <c r="S2" s="355"/>
      <c r="T2" s="355"/>
    </row>
    <row r="3" spans="1:24" x14ac:dyDescent="0.3">
      <c r="A3" s="356" t="s">
        <v>593</v>
      </c>
      <c r="B3" s="357"/>
      <c r="C3" s="357"/>
      <c r="D3" s="357"/>
      <c r="E3" s="357"/>
      <c r="F3" s="357"/>
      <c r="G3" s="357"/>
      <c r="H3" s="357"/>
      <c r="I3" s="357"/>
      <c r="J3" s="357"/>
      <c r="K3" s="357"/>
      <c r="L3" s="357"/>
      <c r="M3" s="357"/>
      <c r="N3" s="357"/>
      <c r="O3" s="357"/>
      <c r="P3" s="357"/>
      <c r="Q3" s="357"/>
      <c r="R3" s="357"/>
      <c r="S3" s="357"/>
      <c r="T3" s="357"/>
    </row>
    <row r="4" spans="1:24" ht="15" customHeight="1" x14ac:dyDescent="0.3">
      <c r="A4" s="358" t="s">
        <v>514</v>
      </c>
      <c r="B4" s="358"/>
      <c r="C4" s="358"/>
      <c r="D4" s="358"/>
      <c r="E4" s="358"/>
      <c r="F4" s="358"/>
      <c r="G4" s="358"/>
      <c r="H4" s="358"/>
      <c r="I4" s="358"/>
      <c r="J4" s="358"/>
      <c r="K4" s="358"/>
      <c r="L4" s="358"/>
      <c r="M4" s="358"/>
      <c r="N4" s="358"/>
      <c r="O4" s="358"/>
      <c r="P4" s="358"/>
      <c r="Q4" s="358"/>
      <c r="R4" s="358"/>
      <c r="S4" s="358"/>
      <c r="T4" s="358"/>
    </row>
    <row r="6" spans="1:24" ht="15" customHeight="1" x14ac:dyDescent="0.3">
      <c r="A6" s="359" t="s">
        <v>56</v>
      </c>
      <c r="B6" s="360" t="s">
        <v>213</v>
      </c>
      <c r="C6" s="360" t="s">
        <v>214</v>
      </c>
      <c r="D6" s="361" t="s">
        <v>59</v>
      </c>
      <c r="E6" s="360" t="s">
        <v>60</v>
      </c>
      <c r="F6" s="360" t="s">
        <v>215</v>
      </c>
      <c r="G6" s="360" t="s">
        <v>61</v>
      </c>
      <c r="H6" s="360"/>
      <c r="I6" s="360"/>
      <c r="J6" s="360"/>
      <c r="K6" s="360"/>
      <c r="L6" s="360"/>
      <c r="M6" s="360"/>
      <c r="N6" s="360"/>
      <c r="O6" s="360"/>
      <c r="P6" s="360"/>
      <c r="Q6" s="360"/>
      <c r="R6" s="360"/>
      <c r="S6" s="360"/>
      <c r="T6" s="360"/>
    </row>
    <row r="7" spans="1:24" x14ac:dyDescent="0.3">
      <c r="A7" s="359"/>
      <c r="B7" s="360"/>
      <c r="C7" s="360"/>
      <c r="D7" s="362"/>
      <c r="E7" s="360"/>
      <c r="F7" s="360"/>
      <c r="G7" s="360" t="s">
        <v>22</v>
      </c>
      <c r="H7" s="360"/>
      <c r="I7" s="360" t="s">
        <v>23</v>
      </c>
      <c r="J7" s="360"/>
      <c r="K7" s="360" t="s">
        <v>24</v>
      </c>
      <c r="L7" s="360"/>
      <c r="M7" s="360" t="s">
        <v>25</v>
      </c>
      <c r="N7" s="360"/>
      <c r="O7" s="360" t="s">
        <v>26</v>
      </c>
      <c r="P7" s="360"/>
      <c r="Q7" s="360" t="s">
        <v>41</v>
      </c>
      <c r="R7" s="360"/>
      <c r="S7" s="360" t="s">
        <v>28</v>
      </c>
      <c r="T7" s="360"/>
    </row>
    <row r="8" spans="1:24" ht="92.4" x14ac:dyDescent="0.3">
      <c r="A8" s="359"/>
      <c r="B8" s="360"/>
      <c r="C8" s="360"/>
      <c r="D8" s="363"/>
      <c r="E8" s="360"/>
      <c r="F8" s="360"/>
      <c r="G8" s="51" t="s">
        <v>29</v>
      </c>
      <c r="H8" s="51" t="s">
        <v>30</v>
      </c>
      <c r="I8" s="51" t="s">
        <v>29</v>
      </c>
      <c r="J8" s="51" t="s">
        <v>30</v>
      </c>
      <c r="K8" s="51" t="s">
        <v>29</v>
      </c>
      <c r="L8" s="51" t="s">
        <v>30</v>
      </c>
      <c r="M8" s="51" t="s">
        <v>29</v>
      </c>
      <c r="N8" s="51" t="s">
        <v>30</v>
      </c>
      <c r="O8" s="51" t="s">
        <v>29</v>
      </c>
      <c r="P8" s="51" t="s">
        <v>30</v>
      </c>
      <c r="Q8" s="51" t="s">
        <v>29</v>
      </c>
      <c r="R8" s="51" t="s">
        <v>30</v>
      </c>
      <c r="S8" s="51" t="s">
        <v>29</v>
      </c>
      <c r="T8" s="51" t="s">
        <v>30</v>
      </c>
    </row>
    <row r="9" spans="1:24" x14ac:dyDescent="0.3">
      <c r="A9" s="48">
        <v>1</v>
      </c>
      <c r="B9" s="51">
        <v>2</v>
      </c>
      <c r="C9" s="51">
        <v>3</v>
      </c>
      <c r="D9" s="51">
        <v>4</v>
      </c>
      <c r="E9" s="51">
        <v>5</v>
      </c>
      <c r="F9" s="51">
        <v>6</v>
      </c>
      <c r="G9" s="51">
        <v>7</v>
      </c>
      <c r="H9" s="51">
        <v>8</v>
      </c>
      <c r="I9" s="51">
        <v>9</v>
      </c>
      <c r="J9" s="51">
        <v>10</v>
      </c>
      <c r="K9" s="51">
        <v>11</v>
      </c>
      <c r="L9" s="51">
        <v>12</v>
      </c>
      <c r="M9" s="192">
        <v>13</v>
      </c>
      <c r="N9" s="51">
        <v>14</v>
      </c>
      <c r="O9" s="51">
        <v>15</v>
      </c>
      <c r="P9" s="51">
        <v>16</v>
      </c>
      <c r="Q9" s="51">
        <v>17</v>
      </c>
      <c r="R9" s="51">
        <v>18</v>
      </c>
      <c r="S9" s="51">
        <v>19</v>
      </c>
      <c r="T9" s="51">
        <v>20</v>
      </c>
    </row>
    <row r="10" spans="1:24" ht="95.25" customHeight="1" x14ac:dyDescent="0.3">
      <c r="A10" s="359">
        <v>1</v>
      </c>
      <c r="B10" s="368" t="s">
        <v>319</v>
      </c>
      <c r="C10" s="58" t="s">
        <v>627</v>
      </c>
      <c r="D10" s="51" t="s">
        <v>80</v>
      </c>
      <c r="E10" s="51" t="s">
        <v>386</v>
      </c>
      <c r="F10" s="28">
        <v>80</v>
      </c>
      <c r="G10" s="28">
        <v>90</v>
      </c>
      <c r="H10" s="28"/>
      <c r="I10" s="28">
        <v>95</v>
      </c>
      <c r="J10" s="28"/>
      <c r="K10" s="28">
        <v>100</v>
      </c>
      <c r="L10" s="28"/>
      <c r="M10" s="28">
        <v>100</v>
      </c>
      <c r="N10" s="28"/>
      <c r="O10" s="28">
        <v>100</v>
      </c>
      <c r="P10" s="28"/>
      <c r="Q10" s="28">
        <v>100</v>
      </c>
      <c r="R10" s="28"/>
      <c r="S10" s="28">
        <v>100</v>
      </c>
      <c r="T10" s="28"/>
      <c r="U10" s="33"/>
      <c r="V10" s="34"/>
    </row>
    <row r="11" spans="1:24" ht="60" customHeight="1" x14ac:dyDescent="0.3">
      <c r="A11" s="359"/>
      <c r="B11" s="369"/>
      <c r="C11" s="58" t="s">
        <v>489</v>
      </c>
      <c r="D11" s="51" t="s">
        <v>80</v>
      </c>
      <c r="E11" s="51" t="s">
        <v>92</v>
      </c>
      <c r="F11" s="28">
        <v>32</v>
      </c>
      <c r="G11" s="28">
        <v>32</v>
      </c>
      <c r="H11" s="28"/>
      <c r="I11" s="28">
        <v>33</v>
      </c>
      <c r="J11" s="28"/>
      <c r="K11" s="28">
        <v>33</v>
      </c>
      <c r="L11" s="28"/>
      <c r="M11" s="28">
        <v>34</v>
      </c>
      <c r="N11" s="28"/>
      <c r="O11" s="28">
        <v>34</v>
      </c>
      <c r="P11" s="28"/>
      <c r="Q11" s="28">
        <v>35</v>
      </c>
      <c r="R11" s="28"/>
      <c r="S11" s="28">
        <v>35</v>
      </c>
      <c r="T11" s="28"/>
      <c r="U11" s="36"/>
      <c r="V11" s="209"/>
      <c r="W11" s="209"/>
      <c r="X11" s="209"/>
    </row>
    <row r="12" spans="1:24" ht="55.5" customHeight="1" x14ac:dyDescent="0.3">
      <c r="A12" s="359"/>
      <c r="B12" s="369"/>
      <c r="C12" s="58" t="s">
        <v>423</v>
      </c>
      <c r="D12" s="51" t="s">
        <v>80</v>
      </c>
      <c r="E12" s="51" t="s">
        <v>93</v>
      </c>
      <c r="F12" s="28">
        <v>4000</v>
      </c>
      <c r="G12" s="28" t="s">
        <v>639</v>
      </c>
      <c r="H12" s="28"/>
      <c r="I12" s="28" t="s">
        <v>639</v>
      </c>
      <c r="J12" s="28"/>
      <c r="K12" s="28" t="s">
        <v>639</v>
      </c>
      <c r="L12" s="28"/>
      <c r="M12" s="28" t="s">
        <v>639</v>
      </c>
      <c r="N12" s="28"/>
      <c r="O12" s="28" t="s">
        <v>639</v>
      </c>
      <c r="P12" s="28"/>
      <c r="Q12" s="28" t="s">
        <v>639</v>
      </c>
      <c r="R12" s="28"/>
      <c r="S12" s="28" t="s">
        <v>639</v>
      </c>
      <c r="T12" s="28"/>
    </row>
    <row r="13" spans="1:24" ht="61.5" customHeight="1" x14ac:dyDescent="0.3">
      <c r="A13" s="359"/>
      <c r="B13" s="472"/>
      <c r="C13" s="58" t="s">
        <v>387</v>
      </c>
      <c r="D13" s="51" t="s">
        <v>80</v>
      </c>
      <c r="E13" s="51" t="s">
        <v>94</v>
      </c>
      <c r="F13" s="51">
        <v>146</v>
      </c>
      <c r="G13" s="51">
        <v>146</v>
      </c>
      <c r="H13" s="51"/>
      <c r="I13" s="28">
        <v>146</v>
      </c>
      <c r="J13" s="28"/>
      <c r="K13" s="28">
        <v>146</v>
      </c>
      <c r="L13" s="28"/>
      <c r="M13" s="28">
        <v>146</v>
      </c>
      <c r="N13" s="28"/>
      <c r="O13" s="28">
        <v>146</v>
      </c>
      <c r="P13" s="28"/>
      <c r="Q13" s="28">
        <v>146</v>
      </c>
      <c r="R13" s="28"/>
      <c r="S13" s="28">
        <v>146</v>
      </c>
      <c r="T13" s="28"/>
    </row>
    <row r="14" spans="1:24" ht="54" customHeight="1" x14ac:dyDescent="0.3">
      <c r="A14" s="364" t="s">
        <v>83</v>
      </c>
      <c r="B14" s="368" t="s">
        <v>323</v>
      </c>
      <c r="C14" s="58" t="s">
        <v>485</v>
      </c>
      <c r="D14" s="51" t="s">
        <v>218</v>
      </c>
      <c r="E14" s="361" t="s">
        <v>92</v>
      </c>
      <c r="F14" s="51">
        <f>F17</f>
        <v>9</v>
      </c>
      <c r="G14" s="51">
        <f t="shared" ref="G14:I14" si="0">G17</f>
        <v>9</v>
      </c>
      <c r="H14" s="51"/>
      <c r="I14" s="51">
        <f t="shared" si="0"/>
        <v>9</v>
      </c>
      <c r="J14" s="51"/>
      <c r="K14" s="28">
        <v>9</v>
      </c>
      <c r="L14" s="28"/>
      <c r="M14" s="28">
        <v>9</v>
      </c>
      <c r="N14" s="28"/>
      <c r="O14" s="28">
        <v>9</v>
      </c>
      <c r="P14" s="28"/>
      <c r="Q14" s="28">
        <v>9</v>
      </c>
      <c r="R14" s="28"/>
      <c r="S14" s="28">
        <v>9</v>
      </c>
      <c r="T14" s="28"/>
      <c r="U14" s="33"/>
      <c r="V14" s="34"/>
    </row>
    <row r="15" spans="1:24" ht="39.75" customHeight="1" x14ac:dyDescent="0.3">
      <c r="A15" s="366"/>
      <c r="B15" s="472"/>
      <c r="C15" s="58" t="s">
        <v>388</v>
      </c>
      <c r="D15" s="51" t="s">
        <v>218</v>
      </c>
      <c r="E15" s="363"/>
      <c r="F15" s="51">
        <f>F18</f>
        <v>0</v>
      </c>
      <c r="G15" s="51">
        <f t="shared" ref="G15:I15" si="1">G18</f>
        <v>0</v>
      </c>
      <c r="H15" s="51"/>
      <c r="I15" s="51">
        <f t="shared" si="1"/>
        <v>0</v>
      </c>
      <c r="J15" s="51"/>
      <c r="K15" s="28">
        <v>0</v>
      </c>
      <c r="L15" s="28"/>
      <c r="M15" s="28">
        <v>0</v>
      </c>
      <c r="N15" s="28"/>
      <c r="O15" s="28">
        <v>0</v>
      </c>
      <c r="P15" s="28"/>
      <c r="Q15" s="28">
        <v>0</v>
      </c>
      <c r="R15" s="28"/>
      <c r="S15" s="28">
        <v>0</v>
      </c>
      <c r="T15" s="28"/>
    </row>
    <row r="16" spans="1:24" ht="32.25" customHeight="1" x14ac:dyDescent="0.3">
      <c r="A16" s="364" t="s">
        <v>185</v>
      </c>
      <c r="B16" s="368" t="s">
        <v>701</v>
      </c>
      <c r="C16" s="58" t="s">
        <v>389</v>
      </c>
      <c r="D16" s="51" t="s">
        <v>218</v>
      </c>
      <c r="E16" s="51" t="s">
        <v>390</v>
      </c>
      <c r="F16" s="51">
        <v>55</v>
      </c>
      <c r="G16" s="28">
        <v>55</v>
      </c>
      <c r="H16" s="28"/>
      <c r="I16" s="28">
        <v>55</v>
      </c>
      <c r="J16" s="28"/>
      <c r="K16" s="28">
        <v>55</v>
      </c>
      <c r="L16" s="28"/>
      <c r="M16" s="28">
        <v>55</v>
      </c>
      <c r="N16" s="28"/>
      <c r="O16" s="28">
        <v>55</v>
      </c>
      <c r="P16" s="28"/>
      <c r="Q16" s="28">
        <v>55</v>
      </c>
      <c r="R16" s="28"/>
      <c r="S16" s="28">
        <v>55</v>
      </c>
      <c r="T16" s="28"/>
    </row>
    <row r="17" spans="1:33" ht="34.5" customHeight="1" x14ac:dyDescent="0.3">
      <c r="A17" s="365"/>
      <c r="B17" s="369"/>
      <c r="C17" s="58" t="s">
        <v>391</v>
      </c>
      <c r="D17" s="51" t="s">
        <v>218</v>
      </c>
      <c r="E17" s="361" t="s">
        <v>92</v>
      </c>
      <c r="F17" s="51">
        <v>9</v>
      </c>
      <c r="G17" s="28">
        <v>9</v>
      </c>
      <c r="H17" s="28"/>
      <c r="I17" s="28">
        <v>9</v>
      </c>
      <c r="J17" s="28"/>
      <c r="K17" s="28">
        <v>9</v>
      </c>
      <c r="L17" s="28"/>
      <c r="M17" s="28">
        <v>9</v>
      </c>
      <c r="N17" s="28"/>
      <c r="O17" s="28">
        <v>9</v>
      </c>
      <c r="P17" s="28"/>
      <c r="Q17" s="28">
        <v>9</v>
      </c>
      <c r="R17" s="28"/>
      <c r="S17" s="28">
        <v>9</v>
      </c>
      <c r="T17" s="28"/>
    </row>
    <row r="18" spans="1:33" ht="32.25" customHeight="1" x14ac:dyDescent="0.3">
      <c r="A18" s="366"/>
      <c r="B18" s="472"/>
      <c r="C18" s="58" t="s">
        <v>392</v>
      </c>
      <c r="D18" s="51" t="s">
        <v>80</v>
      </c>
      <c r="E18" s="363"/>
      <c r="F18" s="51">
        <v>0</v>
      </c>
      <c r="G18" s="28">
        <v>0</v>
      </c>
      <c r="H18" s="28"/>
      <c r="I18" s="28">
        <v>0</v>
      </c>
      <c r="J18" s="28"/>
      <c r="K18" s="28">
        <v>0</v>
      </c>
      <c r="L18" s="28"/>
      <c r="M18" s="28">
        <v>0</v>
      </c>
      <c r="N18" s="28"/>
      <c r="O18" s="28">
        <v>0</v>
      </c>
      <c r="P18" s="28"/>
      <c r="Q18" s="28">
        <v>0</v>
      </c>
      <c r="R18" s="28"/>
      <c r="S18" s="28">
        <v>0</v>
      </c>
      <c r="T18" s="28"/>
    </row>
    <row r="19" spans="1:33" ht="34.5" customHeight="1" x14ac:dyDescent="0.3">
      <c r="A19" s="364" t="s">
        <v>85</v>
      </c>
      <c r="B19" s="368" t="s">
        <v>329</v>
      </c>
      <c r="C19" s="58" t="s">
        <v>490</v>
      </c>
      <c r="D19" s="51" t="s">
        <v>80</v>
      </c>
      <c r="E19" s="51" t="s">
        <v>92</v>
      </c>
      <c r="F19" s="51">
        <v>5000</v>
      </c>
      <c r="G19" s="51">
        <v>5000</v>
      </c>
      <c r="H19" s="28"/>
      <c r="I19" s="51">
        <v>5000</v>
      </c>
      <c r="J19" s="28"/>
      <c r="K19" s="51">
        <v>5000</v>
      </c>
      <c r="L19" s="28"/>
      <c r="M19" s="51">
        <v>5000</v>
      </c>
      <c r="N19" s="28"/>
      <c r="O19" s="51">
        <v>5000</v>
      </c>
      <c r="P19" s="28"/>
      <c r="Q19" s="51">
        <v>5000</v>
      </c>
      <c r="R19" s="28"/>
      <c r="S19" s="51">
        <v>5000</v>
      </c>
      <c r="T19" s="28"/>
      <c r="U19" s="36"/>
      <c r="V19" s="209"/>
      <c r="W19" s="209"/>
    </row>
    <row r="20" spans="1:33" ht="81.75" customHeight="1" x14ac:dyDescent="0.3">
      <c r="A20" s="365"/>
      <c r="B20" s="369"/>
      <c r="C20" s="58" t="s">
        <v>306</v>
      </c>
      <c r="D20" s="51" t="s">
        <v>393</v>
      </c>
      <c r="E20" s="51" t="s">
        <v>92</v>
      </c>
      <c r="F20" s="51">
        <v>100</v>
      </c>
      <c r="G20" s="28">
        <v>100</v>
      </c>
      <c r="H20" s="28"/>
      <c r="I20" s="28">
        <v>100</v>
      </c>
      <c r="J20" s="28"/>
      <c r="K20" s="28">
        <v>100</v>
      </c>
      <c r="L20" s="28"/>
      <c r="M20" s="28">
        <v>100</v>
      </c>
      <c r="N20" s="28"/>
      <c r="O20" s="28">
        <v>100</v>
      </c>
      <c r="P20" s="28"/>
      <c r="Q20" s="28">
        <v>100</v>
      </c>
      <c r="R20" s="28"/>
      <c r="S20" s="28">
        <v>100</v>
      </c>
      <c r="T20" s="28"/>
      <c r="U20" s="210"/>
      <c r="V20" s="211"/>
    </row>
    <row r="21" spans="1:33" ht="32.25" customHeight="1" x14ac:dyDescent="0.3">
      <c r="A21" s="366"/>
      <c r="B21" s="472"/>
      <c r="C21" s="58" t="s">
        <v>408</v>
      </c>
      <c r="D21" s="51" t="s">
        <v>80</v>
      </c>
      <c r="E21" s="51" t="s">
        <v>93</v>
      </c>
      <c r="F21" s="28">
        <v>4000</v>
      </c>
      <c r="G21" s="28" t="s">
        <v>639</v>
      </c>
      <c r="H21" s="28"/>
      <c r="I21" s="28" t="s">
        <v>639</v>
      </c>
      <c r="J21" s="28"/>
      <c r="K21" s="28" t="s">
        <v>639</v>
      </c>
      <c r="L21" s="28"/>
      <c r="M21" s="28" t="s">
        <v>639</v>
      </c>
      <c r="N21" s="28"/>
      <c r="O21" s="28" t="s">
        <v>639</v>
      </c>
      <c r="P21" s="28"/>
      <c r="Q21" s="28" t="s">
        <v>639</v>
      </c>
      <c r="R21" s="28"/>
      <c r="S21" s="28" t="s">
        <v>639</v>
      </c>
      <c r="T21" s="28"/>
      <c r="U21" s="196"/>
      <c r="V21" s="197"/>
    </row>
    <row r="22" spans="1:33" ht="71.25" customHeight="1" x14ac:dyDescent="0.3">
      <c r="A22" s="47" t="s">
        <v>196</v>
      </c>
      <c r="B22" s="212" t="s">
        <v>702</v>
      </c>
      <c r="C22" s="58" t="s">
        <v>395</v>
      </c>
      <c r="D22" s="51" t="s">
        <v>80</v>
      </c>
      <c r="E22" s="51" t="s">
        <v>92</v>
      </c>
      <c r="F22" s="51">
        <v>570</v>
      </c>
      <c r="G22" s="28" t="s">
        <v>663</v>
      </c>
      <c r="H22" s="28"/>
      <c r="I22" s="28" t="s">
        <v>663</v>
      </c>
      <c r="J22" s="28"/>
      <c r="K22" s="28" t="s">
        <v>663</v>
      </c>
      <c r="L22" s="28"/>
      <c r="M22" s="28" t="s">
        <v>663</v>
      </c>
      <c r="N22" s="28"/>
      <c r="O22" s="28" t="s">
        <v>663</v>
      </c>
      <c r="P22" s="28"/>
      <c r="Q22" s="28" t="s">
        <v>663</v>
      </c>
      <c r="R22" s="28"/>
      <c r="S22" s="28" t="s">
        <v>663</v>
      </c>
      <c r="T22" s="28"/>
    </row>
    <row r="23" spans="1:33" ht="78.75" customHeight="1" x14ac:dyDescent="0.3">
      <c r="A23" s="48" t="s">
        <v>330</v>
      </c>
      <c r="B23" s="44" t="s">
        <v>703</v>
      </c>
      <c r="C23" s="58" t="s">
        <v>394</v>
      </c>
      <c r="D23" s="51" t="s">
        <v>80</v>
      </c>
      <c r="E23" s="51" t="s">
        <v>93</v>
      </c>
      <c r="F23" s="51">
        <v>1000</v>
      </c>
      <c r="G23" s="28">
        <v>1000</v>
      </c>
      <c r="H23" s="28"/>
      <c r="I23" s="28">
        <v>1000</v>
      </c>
      <c r="J23" s="28"/>
      <c r="K23" s="28">
        <v>1000</v>
      </c>
      <c r="L23" s="28"/>
      <c r="M23" s="28">
        <v>1000</v>
      </c>
      <c r="N23" s="28"/>
      <c r="O23" s="28">
        <v>1000</v>
      </c>
      <c r="P23" s="28"/>
      <c r="Q23" s="28">
        <v>1000</v>
      </c>
      <c r="R23" s="28"/>
      <c r="S23" s="28">
        <v>1000</v>
      </c>
      <c r="T23" s="28"/>
      <c r="U23" s="68"/>
      <c r="V23" s="68"/>
      <c r="W23" s="68"/>
      <c r="X23" s="68"/>
      <c r="Y23" s="68"/>
      <c r="Z23" s="68"/>
      <c r="AA23" s="68"/>
      <c r="AB23" s="68"/>
      <c r="AC23" s="68"/>
      <c r="AD23" s="68"/>
      <c r="AE23" s="68"/>
      <c r="AF23" s="68"/>
      <c r="AG23" s="68"/>
    </row>
    <row r="24" spans="1:33" ht="52.5" customHeight="1" x14ac:dyDescent="0.3">
      <c r="A24" s="48" t="s">
        <v>87</v>
      </c>
      <c r="B24" s="174" t="s">
        <v>331</v>
      </c>
      <c r="C24" s="58" t="s">
        <v>616</v>
      </c>
      <c r="D24" s="51" t="s">
        <v>73</v>
      </c>
      <c r="E24" s="360" t="s">
        <v>94</v>
      </c>
      <c r="F24" s="51">
        <v>141</v>
      </c>
      <c r="G24" s="28">
        <v>141</v>
      </c>
      <c r="H24" s="28"/>
      <c r="I24" s="28">
        <v>141</v>
      </c>
      <c r="J24" s="28"/>
      <c r="K24" s="28">
        <v>141</v>
      </c>
      <c r="L24" s="28"/>
      <c r="M24" s="28">
        <v>141</v>
      </c>
      <c r="N24" s="28"/>
      <c r="O24" s="28">
        <v>141</v>
      </c>
      <c r="P24" s="28"/>
      <c r="Q24" s="28">
        <v>141</v>
      </c>
      <c r="R24" s="28"/>
      <c r="S24" s="28">
        <v>141</v>
      </c>
      <c r="T24" s="28"/>
      <c r="U24" s="195"/>
      <c r="V24" s="66"/>
    </row>
    <row r="25" spans="1:33" ht="52.8" x14ac:dyDescent="0.3">
      <c r="A25" s="48" t="s">
        <v>221</v>
      </c>
      <c r="B25" s="174" t="s">
        <v>704</v>
      </c>
      <c r="C25" s="58" t="s">
        <v>493</v>
      </c>
      <c r="D25" s="51" t="s">
        <v>73</v>
      </c>
      <c r="E25" s="360"/>
      <c r="F25" s="51">
        <v>0</v>
      </c>
      <c r="G25" s="51">
        <v>0</v>
      </c>
      <c r="H25" s="51"/>
      <c r="I25" s="51">
        <v>0</v>
      </c>
      <c r="J25" s="51"/>
      <c r="K25" s="51">
        <v>0</v>
      </c>
      <c r="L25" s="51"/>
      <c r="M25" s="51">
        <v>0</v>
      </c>
      <c r="N25" s="51"/>
      <c r="O25" s="51">
        <v>0</v>
      </c>
      <c r="P25" s="51"/>
      <c r="Q25" s="51">
        <v>0</v>
      </c>
      <c r="R25" s="51"/>
      <c r="S25" s="51">
        <v>0</v>
      </c>
      <c r="T25" s="51"/>
    </row>
    <row r="26" spans="1:33" x14ac:dyDescent="0.3">
      <c r="A26" s="213" t="s">
        <v>492</v>
      </c>
    </row>
  </sheetData>
  <mergeCells count="28">
    <mergeCell ref="P2:T2"/>
    <mergeCell ref="A10:A13"/>
    <mergeCell ref="B10:B13"/>
    <mergeCell ref="A14:A15"/>
    <mergeCell ref="B14:B15"/>
    <mergeCell ref="E14:E15"/>
    <mergeCell ref="K7:L7"/>
    <mergeCell ref="M7:N7"/>
    <mergeCell ref="O7:P7"/>
    <mergeCell ref="Q7:R7"/>
    <mergeCell ref="A3:T3"/>
    <mergeCell ref="A4:T4"/>
    <mergeCell ref="A6:A8"/>
    <mergeCell ref="G6:T6"/>
    <mergeCell ref="S7:T7"/>
    <mergeCell ref="G7:H7"/>
    <mergeCell ref="E24:E25"/>
    <mergeCell ref="A16:A18"/>
    <mergeCell ref="B16:B18"/>
    <mergeCell ref="E17:E18"/>
    <mergeCell ref="A19:A21"/>
    <mergeCell ref="B19:B21"/>
    <mergeCell ref="I7:J7"/>
    <mergeCell ref="B6:B8"/>
    <mergeCell ref="C6:C8"/>
    <mergeCell ref="D6:D8"/>
    <mergeCell ref="E6:E8"/>
    <mergeCell ref="F6:F8"/>
  </mergeCells>
  <pageMargins left="0.7" right="0.7" top="0.75" bottom="0.75" header="0.3" footer="0.3"/>
  <pageSetup paperSize="9" scale="45" fitToHeight="0"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AE150"/>
  <sheetViews>
    <sheetView view="pageBreakPreview" zoomScale="70" zoomScaleNormal="100" zoomScaleSheetLayoutView="70" workbookViewId="0">
      <selection sqref="A1:XFD1048576"/>
    </sheetView>
  </sheetViews>
  <sheetFormatPr defaultRowHeight="14.4" x14ac:dyDescent="0.3"/>
  <cols>
    <col min="1" max="1" width="9.109375" style="25"/>
    <col min="2" max="2" width="42.6640625" style="25" customWidth="1"/>
    <col min="3" max="5" width="18.44140625" style="25" customWidth="1"/>
    <col min="6" max="6" width="9.109375" style="25"/>
    <col min="7" max="8" width="12.6640625" style="25" customWidth="1"/>
    <col min="9" max="11" width="11.6640625" style="25" customWidth="1"/>
    <col min="12" max="12" width="10.88671875" style="25" customWidth="1"/>
    <col min="13" max="13" width="11.33203125" style="25" customWidth="1"/>
    <col min="14" max="14" width="11.6640625" style="25" customWidth="1"/>
    <col min="15" max="15" width="12" style="25" customWidth="1"/>
    <col min="16" max="16" width="9.33203125" style="25" customWidth="1"/>
    <col min="17" max="18" width="9.109375" style="25"/>
    <col min="19" max="19" width="13" style="214" customWidth="1"/>
    <col min="20" max="20" width="9.109375" style="214" customWidth="1"/>
    <col min="21" max="30" width="10.33203125" style="25" customWidth="1"/>
    <col min="31" max="257" width="9.109375" style="25"/>
    <col min="258" max="258" width="42.6640625" style="25" customWidth="1"/>
    <col min="259" max="261" width="18.44140625" style="25" customWidth="1"/>
    <col min="262" max="262" width="9.109375" style="25"/>
    <col min="263" max="263" width="12.6640625" style="25" customWidth="1"/>
    <col min="264" max="264" width="12.6640625" style="25" bestFit="1" customWidth="1"/>
    <col min="265" max="267" width="11.6640625" style="25" bestFit="1" customWidth="1"/>
    <col min="268" max="268" width="10.88671875" style="25" customWidth="1"/>
    <col min="269" max="269" width="11.33203125" style="25" customWidth="1"/>
    <col min="270" max="270" width="9.88671875" style="25" customWidth="1"/>
    <col min="271" max="271" width="9.44140625" style="25" customWidth="1"/>
    <col min="272" max="272" width="9.33203125" style="25" bestFit="1" customWidth="1"/>
    <col min="273" max="274" width="9.109375" style="25"/>
    <col min="275" max="275" width="13" style="25" customWidth="1"/>
    <col min="276" max="276" width="9.109375" style="25" customWidth="1"/>
    <col min="277" max="286" width="10.33203125" style="25" customWidth="1"/>
    <col min="287" max="513" width="9.109375" style="25"/>
    <col min="514" max="514" width="42.6640625" style="25" customWidth="1"/>
    <col min="515" max="517" width="18.44140625" style="25" customWidth="1"/>
    <col min="518" max="518" width="9.109375" style="25"/>
    <col min="519" max="519" width="12.6640625" style="25" customWidth="1"/>
    <col min="520" max="520" width="12.6640625" style="25" bestFit="1" customWidth="1"/>
    <col min="521" max="523" width="11.6640625" style="25" bestFit="1" customWidth="1"/>
    <col min="524" max="524" width="10.88671875" style="25" customWidth="1"/>
    <col min="525" max="525" width="11.33203125" style="25" customWidth="1"/>
    <col min="526" max="526" width="9.88671875" style="25" customWidth="1"/>
    <col min="527" max="527" width="9.44140625" style="25" customWidth="1"/>
    <col min="528" max="528" width="9.33203125" style="25" bestFit="1" customWidth="1"/>
    <col min="529" max="530" width="9.109375" style="25"/>
    <col min="531" max="531" width="13" style="25" customWidth="1"/>
    <col min="532" max="532" width="9.109375" style="25" customWidth="1"/>
    <col min="533" max="542" width="10.33203125" style="25" customWidth="1"/>
    <col min="543" max="769" width="9.109375" style="25"/>
    <col min="770" max="770" width="42.6640625" style="25" customWidth="1"/>
    <col min="771" max="773" width="18.44140625" style="25" customWidth="1"/>
    <col min="774" max="774" width="9.109375" style="25"/>
    <col min="775" max="775" width="12.6640625" style="25" customWidth="1"/>
    <col min="776" max="776" width="12.6640625" style="25" bestFit="1" customWidth="1"/>
    <col min="777" max="779" width="11.6640625" style="25" bestFit="1" customWidth="1"/>
    <col min="780" max="780" width="10.88671875" style="25" customWidth="1"/>
    <col min="781" max="781" width="11.33203125" style="25" customWidth="1"/>
    <col min="782" max="782" width="9.88671875" style="25" customWidth="1"/>
    <col min="783" max="783" width="9.44140625" style="25" customWidth="1"/>
    <col min="784" max="784" width="9.33203125" style="25" bestFit="1" customWidth="1"/>
    <col min="785" max="786" width="9.109375" style="25"/>
    <col min="787" max="787" width="13" style="25" customWidth="1"/>
    <col min="788" max="788" width="9.109375" style="25" customWidth="1"/>
    <col min="789" max="798" width="10.33203125" style="25" customWidth="1"/>
    <col min="799" max="1025" width="9.109375" style="25"/>
    <col min="1026" max="1026" width="42.6640625" style="25" customWidth="1"/>
    <col min="1027" max="1029" width="18.44140625" style="25" customWidth="1"/>
    <col min="1030" max="1030" width="9.109375" style="25"/>
    <col min="1031" max="1031" width="12.6640625" style="25" customWidth="1"/>
    <col min="1032" max="1032" width="12.6640625" style="25" bestFit="1" customWidth="1"/>
    <col min="1033" max="1035" width="11.6640625" style="25" bestFit="1" customWidth="1"/>
    <col min="1036" max="1036" width="10.88671875" style="25" customWidth="1"/>
    <col min="1037" max="1037" width="11.33203125" style="25" customWidth="1"/>
    <col min="1038" max="1038" width="9.88671875" style="25" customWidth="1"/>
    <col min="1039" max="1039" width="9.44140625" style="25" customWidth="1"/>
    <col min="1040" max="1040" width="9.33203125" style="25" bestFit="1" customWidth="1"/>
    <col min="1041" max="1042" width="9.109375" style="25"/>
    <col min="1043" max="1043" width="13" style="25" customWidth="1"/>
    <col min="1044" max="1044" width="9.109375" style="25" customWidth="1"/>
    <col min="1045" max="1054" width="10.33203125" style="25" customWidth="1"/>
    <col min="1055" max="1281" width="9.109375" style="25"/>
    <col min="1282" max="1282" width="42.6640625" style="25" customWidth="1"/>
    <col min="1283" max="1285" width="18.44140625" style="25" customWidth="1"/>
    <col min="1286" max="1286" width="9.109375" style="25"/>
    <col min="1287" max="1287" width="12.6640625" style="25" customWidth="1"/>
    <col min="1288" max="1288" width="12.6640625" style="25" bestFit="1" customWidth="1"/>
    <col min="1289" max="1291" width="11.6640625" style="25" bestFit="1" customWidth="1"/>
    <col min="1292" max="1292" width="10.88671875" style="25" customWidth="1"/>
    <col min="1293" max="1293" width="11.33203125" style="25" customWidth="1"/>
    <col min="1294" max="1294" width="9.88671875" style="25" customWidth="1"/>
    <col min="1295" max="1295" width="9.44140625" style="25" customWidth="1"/>
    <col min="1296" max="1296" width="9.33203125" style="25" bestFit="1" customWidth="1"/>
    <col min="1297" max="1298" width="9.109375" style="25"/>
    <col min="1299" max="1299" width="13" style="25" customWidth="1"/>
    <col min="1300" max="1300" width="9.109375" style="25" customWidth="1"/>
    <col min="1301" max="1310" width="10.33203125" style="25" customWidth="1"/>
    <col min="1311" max="1537" width="9.109375" style="25"/>
    <col min="1538" max="1538" width="42.6640625" style="25" customWidth="1"/>
    <col min="1539" max="1541" width="18.44140625" style="25" customWidth="1"/>
    <col min="1542" max="1542" width="9.109375" style="25"/>
    <col min="1543" max="1543" width="12.6640625" style="25" customWidth="1"/>
    <col min="1544" max="1544" width="12.6640625" style="25" bestFit="1" customWidth="1"/>
    <col min="1545" max="1547" width="11.6640625" style="25" bestFit="1" customWidth="1"/>
    <col min="1548" max="1548" width="10.88671875" style="25" customWidth="1"/>
    <col min="1549" max="1549" width="11.33203125" style="25" customWidth="1"/>
    <col min="1550" max="1550" width="9.88671875" style="25" customWidth="1"/>
    <col min="1551" max="1551" width="9.44140625" style="25" customWidth="1"/>
    <col min="1552" max="1552" width="9.33203125" style="25" bestFit="1" customWidth="1"/>
    <col min="1553" max="1554" width="9.109375" style="25"/>
    <col min="1555" max="1555" width="13" style="25" customWidth="1"/>
    <col min="1556" max="1556" width="9.109375" style="25" customWidth="1"/>
    <col min="1557" max="1566" width="10.33203125" style="25" customWidth="1"/>
    <col min="1567" max="1793" width="9.109375" style="25"/>
    <col min="1794" max="1794" width="42.6640625" style="25" customWidth="1"/>
    <col min="1795" max="1797" width="18.44140625" style="25" customWidth="1"/>
    <col min="1798" max="1798" width="9.109375" style="25"/>
    <col min="1799" max="1799" width="12.6640625" style="25" customWidth="1"/>
    <col min="1800" max="1800" width="12.6640625" style="25" bestFit="1" customWidth="1"/>
    <col min="1801" max="1803" width="11.6640625" style="25" bestFit="1" customWidth="1"/>
    <col min="1804" max="1804" width="10.88671875" style="25" customWidth="1"/>
    <col min="1805" max="1805" width="11.33203125" style="25" customWidth="1"/>
    <col min="1806" max="1806" width="9.88671875" style="25" customWidth="1"/>
    <col min="1807" max="1807" width="9.44140625" style="25" customWidth="1"/>
    <col min="1808" max="1808" width="9.33203125" style="25" bestFit="1" customWidth="1"/>
    <col min="1809" max="1810" width="9.109375" style="25"/>
    <col min="1811" max="1811" width="13" style="25" customWidth="1"/>
    <col min="1812" max="1812" width="9.109375" style="25" customWidth="1"/>
    <col min="1813" max="1822" width="10.33203125" style="25" customWidth="1"/>
    <col min="1823" max="2049" width="9.109375" style="25"/>
    <col min="2050" max="2050" width="42.6640625" style="25" customWidth="1"/>
    <col min="2051" max="2053" width="18.44140625" style="25" customWidth="1"/>
    <col min="2054" max="2054" width="9.109375" style="25"/>
    <col min="2055" max="2055" width="12.6640625" style="25" customWidth="1"/>
    <col min="2056" max="2056" width="12.6640625" style="25" bestFit="1" customWidth="1"/>
    <col min="2057" max="2059" width="11.6640625" style="25" bestFit="1" customWidth="1"/>
    <col min="2060" max="2060" width="10.88671875" style="25" customWidth="1"/>
    <col min="2061" max="2061" width="11.33203125" style="25" customWidth="1"/>
    <col min="2062" max="2062" width="9.88671875" style="25" customWidth="1"/>
    <col min="2063" max="2063" width="9.44140625" style="25" customWidth="1"/>
    <col min="2064" max="2064" width="9.33203125" style="25" bestFit="1" customWidth="1"/>
    <col min="2065" max="2066" width="9.109375" style="25"/>
    <col min="2067" max="2067" width="13" style="25" customWidth="1"/>
    <col min="2068" max="2068" width="9.109375" style="25" customWidth="1"/>
    <col min="2069" max="2078" width="10.33203125" style="25" customWidth="1"/>
    <col min="2079" max="2305" width="9.109375" style="25"/>
    <col min="2306" max="2306" width="42.6640625" style="25" customWidth="1"/>
    <col min="2307" max="2309" width="18.44140625" style="25" customWidth="1"/>
    <col min="2310" max="2310" width="9.109375" style="25"/>
    <col min="2311" max="2311" width="12.6640625" style="25" customWidth="1"/>
    <col min="2312" max="2312" width="12.6640625" style="25" bestFit="1" customWidth="1"/>
    <col min="2313" max="2315" width="11.6640625" style="25" bestFit="1" customWidth="1"/>
    <col min="2316" max="2316" width="10.88671875" style="25" customWidth="1"/>
    <col min="2317" max="2317" width="11.33203125" style="25" customWidth="1"/>
    <col min="2318" max="2318" width="9.88671875" style="25" customWidth="1"/>
    <col min="2319" max="2319" width="9.44140625" style="25" customWidth="1"/>
    <col min="2320" max="2320" width="9.33203125" style="25" bestFit="1" customWidth="1"/>
    <col min="2321" max="2322" width="9.109375" style="25"/>
    <col min="2323" max="2323" width="13" style="25" customWidth="1"/>
    <col min="2324" max="2324" width="9.109375" style="25" customWidth="1"/>
    <col min="2325" max="2334" width="10.33203125" style="25" customWidth="1"/>
    <col min="2335" max="2561" width="9.109375" style="25"/>
    <col min="2562" max="2562" width="42.6640625" style="25" customWidth="1"/>
    <col min="2563" max="2565" width="18.44140625" style="25" customWidth="1"/>
    <col min="2566" max="2566" width="9.109375" style="25"/>
    <col min="2567" max="2567" width="12.6640625" style="25" customWidth="1"/>
    <col min="2568" max="2568" width="12.6640625" style="25" bestFit="1" customWidth="1"/>
    <col min="2569" max="2571" width="11.6640625" style="25" bestFit="1" customWidth="1"/>
    <col min="2572" max="2572" width="10.88671875" style="25" customWidth="1"/>
    <col min="2573" max="2573" width="11.33203125" style="25" customWidth="1"/>
    <col min="2574" max="2574" width="9.88671875" style="25" customWidth="1"/>
    <col min="2575" max="2575" width="9.44140625" style="25" customWidth="1"/>
    <col min="2576" max="2576" width="9.33203125" style="25" bestFit="1" customWidth="1"/>
    <col min="2577" max="2578" width="9.109375" style="25"/>
    <col min="2579" max="2579" width="13" style="25" customWidth="1"/>
    <col min="2580" max="2580" width="9.109375" style="25" customWidth="1"/>
    <col min="2581" max="2590" width="10.33203125" style="25" customWidth="1"/>
    <col min="2591" max="2817" width="9.109375" style="25"/>
    <col min="2818" max="2818" width="42.6640625" style="25" customWidth="1"/>
    <col min="2819" max="2821" width="18.44140625" style="25" customWidth="1"/>
    <col min="2822" max="2822" width="9.109375" style="25"/>
    <col min="2823" max="2823" width="12.6640625" style="25" customWidth="1"/>
    <col min="2824" max="2824" width="12.6640625" style="25" bestFit="1" customWidth="1"/>
    <col min="2825" max="2827" width="11.6640625" style="25" bestFit="1" customWidth="1"/>
    <col min="2828" max="2828" width="10.88671875" style="25" customWidth="1"/>
    <col min="2829" max="2829" width="11.33203125" style="25" customWidth="1"/>
    <col min="2830" max="2830" width="9.88671875" style="25" customWidth="1"/>
    <col min="2831" max="2831" width="9.44140625" style="25" customWidth="1"/>
    <col min="2832" max="2832" width="9.33203125" style="25" bestFit="1" customWidth="1"/>
    <col min="2833" max="2834" width="9.109375" style="25"/>
    <col min="2835" max="2835" width="13" style="25" customWidth="1"/>
    <col min="2836" max="2836" width="9.109375" style="25" customWidth="1"/>
    <col min="2837" max="2846" width="10.33203125" style="25" customWidth="1"/>
    <col min="2847" max="3073" width="9.109375" style="25"/>
    <col min="3074" max="3074" width="42.6640625" style="25" customWidth="1"/>
    <col min="3075" max="3077" width="18.44140625" style="25" customWidth="1"/>
    <col min="3078" max="3078" width="9.109375" style="25"/>
    <col min="3079" max="3079" width="12.6640625" style="25" customWidth="1"/>
    <col min="3080" max="3080" width="12.6640625" style="25" bestFit="1" customWidth="1"/>
    <col min="3081" max="3083" width="11.6640625" style="25" bestFit="1" customWidth="1"/>
    <col min="3084" max="3084" width="10.88671875" style="25" customWidth="1"/>
    <col min="3085" max="3085" width="11.33203125" style="25" customWidth="1"/>
    <col min="3086" max="3086" width="9.88671875" style="25" customWidth="1"/>
    <col min="3087" max="3087" width="9.44140625" style="25" customWidth="1"/>
    <col min="3088" max="3088" width="9.33203125" style="25" bestFit="1" customWidth="1"/>
    <col min="3089" max="3090" width="9.109375" style="25"/>
    <col min="3091" max="3091" width="13" style="25" customWidth="1"/>
    <col min="3092" max="3092" width="9.109375" style="25" customWidth="1"/>
    <col min="3093" max="3102" width="10.33203125" style="25" customWidth="1"/>
    <col min="3103" max="3329" width="9.109375" style="25"/>
    <col min="3330" max="3330" width="42.6640625" style="25" customWidth="1"/>
    <col min="3331" max="3333" width="18.44140625" style="25" customWidth="1"/>
    <col min="3334" max="3334" width="9.109375" style="25"/>
    <col min="3335" max="3335" width="12.6640625" style="25" customWidth="1"/>
    <col min="3336" max="3336" width="12.6640625" style="25" bestFit="1" customWidth="1"/>
    <col min="3337" max="3339" width="11.6640625" style="25" bestFit="1" customWidth="1"/>
    <col min="3340" max="3340" width="10.88671875" style="25" customWidth="1"/>
    <col min="3341" max="3341" width="11.33203125" style="25" customWidth="1"/>
    <col min="3342" max="3342" width="9.88671875" style="25" customWidth="1"/>
    <col min="3343" max="3343" width="9.44140625" style="25" customWidth="1"/>
    <col min="3344" max="3344" width="9.33203125" style="25" bestFit="1" customWidth="1"/>
    <col min="3345" max="3346" width="9.109375" style="25"/>
    <col min="3347" max="3347" width="13" style="25" customWidth="1"/>
    <col min="3348" max="3348" width="9.109375" style="25" customWidth="1"/>
    <col min="3349" max="3358" width="10.33203125" style="25" customWidth="1"/>
    <col min="3359" max="3585" width="9.109375" style="25"/>
    <col min="3586" max="3586" width="42.6640625" style="25" customWidth="1"/>
    <col min="3587" max="3589" width="18.44140625" style="25" customWidth="1"/>
    <col min="3590" max="3590" width="9.109375" style="25"/>
    <col min="3591" max="3591" width="12.6640625" style="25" customWidth="1"/>
    <col min="3592" max="3592" width="12.6640625" style="25" bestFit="1" customWidth="1"/>
    <col min="3593" max="3595" width="11.6640625" style="25" bestFit="1" customWidth="1"/>
    <col min="3596" max="3596" width="10.88671875" style="25" customWidth="1"/>
    <col min="3597" max="3597" width="11.33203125" style="25" customWidth="1"/>
    <col min="3598" max="3598" width="9.88671875" style="25" customWidth="1"/>
    <col min="3599" max="3599" width="9.44140625" style="25" customWidth="1"/>
    <col min="3600" max="3600" width="9.33203125" style="25" bestFit="1" customWidth="1"/>
    <col min="3601" max="3602" width="9.109375" style="25"/>
    <col min="3603" max="3603" width="13" style="25" customWidth="1"/>
    <col min="3604" max="3604" width="9.109375" style="25" customWidth="1"/>
    <col min="3605" max="3614" width="10.33203125" style="25" customWidth="1"/>
    <col min="3615" max="3841" width="9.109375" style="25"/>
    <col min="3842" max="3842" width="42.6640625" style="25" customWidth="1"/>
    <col min="3843" max="3845" width="18.44140625" style="25" customWidth="1"/>
    <col min="3846" max="3846" width="9.109375" style="25"/>
    <col min="3847" max="3847" width="12.6640625" style="25" customWidth="1"/>
    <col min="3848" max="3848" width="12.6640625" style="25" bestFit="1" customWidth="1"/>
    <col min="3849" max="3851" width="11.6640625" style="25" bestFit="1" customWidth="1"/>
    <col min="3852" max="3852" width="10.88671875" style="25" customWidth="1"/>
    <col min="3853" max="3853" width="11.33203125" style="25" customWidth="1"/>
    <col min="3854" max="3854" width="9.88671875" style="25" customWidth="1"/>
    <col min="3855" max="3855" width="9.44140625" style="25" customWidth="1"/>
    <col min="3856" max="3856" width="9.33203125" style="25" bestFit="1" customWidth="1"/>
    <col min="3857" max="3858" width="9.109375" style="25"/>
    <col min="3859" max="3859" width="13" style="25" customWidth="1"/>
    <col min="3860" max="3860" width="9.109375" style="25" customWidth="1"/>
    <col min="3861" max="3870" width="10.33203125" style="25" customWidth="1"/>
    <col min="3871" max="4097" width="9.109375" style="25"/>
    <col min="4098" max="4098" width="42.6640625" style="25" customWidth="1"/>
    <col min="4099" max="4101" width="18.44140625" style="25" customWidth="1"/>
    <col min="4102" max="4102" width="9.109375" style="25"/>
    <col min="4103" max="4103" width="12.6640625" style="25" customWidth="1"/>
    <col min="4104" max="4104" width="12.6640625" style="25" bestFit="1" customWidth="1"/>
    <col min="4105" max="4107" width="11.6640625" style="25" bestFit="1" customWidth="1"/>
    <col min="4108" max="4108" width="10.88671875" style="25" customWidth="1"/>
    <col min="4109" max="4109" width="11.33203125" style="25" customWidth="1"/>
    <col min="4110" max="4110" width="9.88671875" style="25" customWidth="1"/>
    <col min="4111" max="4111" width="9.44140625" style="25" customWidth="1"/>
    <col min="4112" max="4112" width="9.33203125" style="25" bestFit="1" customWidth="1"/>
    <col min="4113" max="4114" width="9.109375" style="25"/>
    <col min="4115" max="4115" width="13" style="25" customWidth="1"/>
    <col min="4116" max="4116" width="9.109375" style="25" customWidth="1"/>
    <col min="4117" max="4126" width="10.33203125" style="25" customWidth="1"/>
    <col min="4127" max="4353" width="9.109375" style="25"/>
    <col min="4354" max="4354" width="42.6640625" style="25" customWidth="1"/>
    <col min="4355" max="4357" width="18.44140625" style="25" customWidth="1"/>
    <col min="4358" max="4358" width="9.109375" style="25"/>
    <col min="4359" max="4359" width="12.6640625" style="25" customWidth="1"/>
    <col min="4360" max="4360" width="12.6640625" style="25" bestFit="1" customWidth="1"/>
    <col min="4361" max="4363" width="11.6640625" style="25" bestFit="1" customWidth="1"/>
    <col min="4364" max="4364" width="10.88671875" style="25" customWidth="1"/>
    <col min="4365" max="4365" width="11.33203125" style="25" customWidth="1"/>
    <col min="4366" max="4366" width="9.88671875" style="25" customWidth="1"/>
    <col min="4367" max="4367" width="9.44140625" style="25" customWidth="1"/>
    <col min="4368" max="4368" width="9.33203125" style="25" bestFit="1" customWidth="1"/>
    <col min="4369" max="4370" width="9.109375" style="25"/>
    <col min="4371" max="4371" width="13" style="25" customWidth="1"/>
    <col min="4372" max="4372" width="9.109375" style="25" customWidth="1"/>
    <col min="4373" max="4382" width="10.33203125" style="25" customWidth="1"/>
    <col min="4383" max="4609" width="9.109375" style="25"/>
    <col min="4610" max="4610" width="42.6640625" style="25" customWidth="1"/>
    <col min="4611" max="4613" width="18.44140625" style="25" customWidth="1"/>
    <col min="4614" max="4614" width="9.109375" style="25"/>
    <col min="4615" max="4615" width="12.6640625" style="25" customWidth="1"/>
    <col min="4616" max="4616" width="12.6640625" style="25" bestFit="1" customWidth="1"/>
    <col min="4617" max="4619" width="11.6640625" style="25" bestFit="1" customWidth="1"/>
    <col min="4620" max="4620" width="10.88671875" style="25" customWidth="1"/>
    <col min="4621" max="4621" width="11.33203125" style="25" customWidth="1"/>
    <col min="4622" max="4622" width="9.88671875" style="25" customWidth="1"/>
    <col min="4623" max="4623" width="9.44140625" style="25" customWidth="1"/>
    <col min="4624" max="4624" width="9.33203125" style="25" bestFit="1" customWidth="1"/>
    <col min="4625" max="4626" width="9.109375" style="25"/>
    <col min="4627" max="4627" width="13" style="25" customWidth="1"/>
    <col min="4628" max="4628" width="9.109375" style="25" customWidth="1"/>
    <col min="4629" max="4638" width="10.33203125" style="25" customWidth="1"/>
    <col min="4639" max="4865" width="9.109375" style="25"/>
    <col min="4866" max="4866" width="42.6640625" style="25" customWidth="1"/>
    <col min="4867" max="4869" width="18.44140625" style="25" customWidth="1"/>
    <col min="4870" max="4870" width="9.109375" style="25"/>
    <col min="4871" max="4871" width="12.6640625" style="25" customWidth="1"/>
    <col min="4872" max="4872" width="12.6640625" style="25" bestFit="1" customWidth="1"/>
    <col min="4873" max="4875" width="11.6640625" style="25" bestFit="1" customWidth="1"/>
    <col min="4876" max="4876" width="10.88671875" style="25" customWidth="1"/>
    <col min="4877" max="4877" width="11.33203125" style="25" customWidth="1"/>
    <col min="4878" max="4878" width="9.88671875" style="25" customWidth="1"/>
    <col min="4879" max="4879" width="9.44140625" style="25" customWidth="1"/>
    <col min="4880" max="4880" width="9.33203125" style="25" bestFit="1" customWidth="1"/>
    <col min="4881" max="4882" width="9.109375" style="25"/>
    <col min="4883" max="4883" width="13" style="25" customWidth="1"/>
    <col min="4884" max="4884" width="9.109375" style="25" customWidth="1"/>
    <col min="4885" max="4894" width="10.33203125" style="25" customWidth="1"/>
    <col min="4895" max="5121" width="9.109375" style="25"/>
    <col min="5122" max="5122" width="42.6640625" style="25" customWidth="1"/>
    <col min="5123" max="5125" width="18.44140625" style="25" customWidth="1"/>
    <col min="5126" max="5126" width="9.109375" style="25"/>
    <col min="5127" max="5127" width="12.6640625" style="25" customWidth="1"/>
    <col min="5128" max="5128" width="12.6640625" style="25" bestFit="1" customWidth="1"/>
    <col min="5129" max="5131" width="11.6640625" style="25" bestFit="1" customWidth="1"/>
    <col min="5132" max="5132" width="10.88671875" style="25" customWidth="1"/>
    <col min="5133" max="5133" width="11.33203125" style="25" customWidth="1"/>
    <col min="5134" max="5134" width="9.88671875" style="25" customWidth="1"/>
    <col min="5135" max="5135" width="9.44140625" style="25" customWidth="1"/>
    <col min="5136" max="5136" width="9.33203125" style="25" bestFit="1" customWidth="1"/>
    <col min="5137" max="5138" width="9.109375" style="25"/>
    <col min="5139" max="5139" width="13" style="25" customWidth="1"/>
    <col min="5140" max="5140" width="9.109375" style="25" customWidth="1"/>
    <col min="5141" max="5150" width="10.33203125" style="25" customWidth="1"/>
    <col min="5151" max="5377" width="9.109375" style="25"/>
    <col min="5378" max="5378" width="42.6640625" style="25" customWidth="1"/>
    <col min="5379" max="5381" width="18.44140625" style="25" customWidth="1"/>
    <col min="5382" max="5382" width="9.109375" style="25"/>
    <col min="5383" max="5383" width="12.6640625" style="25" customWidth="1"/>
    <col min="5384" max="5384" width="12.6640625" style="25" bestFit="1" customWidth="1"/>
    <col min="5385" max="5387" width="11.6640625" style="25" bestFit="1" customWidth="1"/>
    <col min="5388" max="5388" width="10.88671875" style="25" customWidth="1"/>
    <col min="5389" max="5389" width="11.33203125" style="25" customWidth="1"/>
    <col min="5390" max="5390" width="9.88671875" style="25" customWidth="1"/>
    <col min="5391" max="5391" width="9.44140625" style="25" customWidth="1"/>
    <col min="5392" max="5392" width="9.33203125" style="25" bestFit="1" customWidth="1"/>
    <col min="5393" max="5394" width="9.109375" style="25"/>
    <col min="5395" max="5395" width="13" style="25" customWidth="1"/>
    <col min="5396" max="5396" width="9.109375" style="25" customWidth="1"/>
    <col min="5397" max="5406" width="10.33203125" style="25" customWidth="1"/>
    <col min="5407" max="5633" width="9.109375" style="25"/>
    <col min="5634" max="5634" width="42.6640625" style="25" customWidth="1"/>
    <col min="5635" max="5637" width="18.44140625" style="25" customWidth="1"/>
    <col min="5638" max="5638" width="9.109375" style="25"/>
    <col min="5639" max="5639" width="12.6640625" style="25" customWidth="1"/>
    <col min="5640" max="5640" width="12.6640625" style="25" bestFit="1" customWidth="1"/>
    <col min="5641" max="5643" width="11.6640625" style="25" bestFit="1" customWidth="1"/>
    <col min="5644" max="5644" width="10.88671875" style="25" customWidth="1"/>
    <col min="5645" max="5645" width="11.33203125" style="25" customWidth="1"/>
    <col min="5646" max="5646" width="9.88671875" style="25" customWidth="1"/>
    <col min="5647" max="5647" width="9.44140625" style="25" customWidth="1"/>
    <col min="5648" max="5648" width="9.33203125" style="25" bestFit="1" customWidth="1"/>
    <col min="5649" max="5650" width="9.109375" style="25"/>
    <col min="5651" max="5651" width="13" style="25" customWidth="1"/>
    <col min="5652" max="5652" width="9.109375" style="25" customWidth="1"/>
    <col min="5653" max="5662" width="10.33203125" style="25" customWidth="1"/>
    <col min="5663" max="5889" width="9.109375" style="25"/>
    <col min="5890" max="5890" width="42.6640625" style="25" customWidth="1"/>
    <col min="5891" max="5893" width="18.44140625" style="25" customWidth="1"/>
    <col min="5894" max="5894" width="9.109375" style="25"/>
    <col min="5895" max="5895" width="12.6640625" style="25" customWidth="1"/>
    <col min="5896" max="5896" width="12.6640625" style="25" bestFit="1" customWidth="1"/>
    <col min="5897" max="5899" width="11.6640625" style="25" bestFit="1" customWidth="1"/>
    <col min="5900" max="5900" width="10.88671875" style="25" customWidth="1"/>
    <col min="5901" max="5901" width="11.33203125" style="25" customWidth="1"/>
    <col min="5902" max="5902" width="9.88671875" style="25" customWidth="1"/>
    <col min="5903" max="5903" width="9.44140625" style="25" customWidth="1"/>
    <col min="5904" max="5904" width="9.33203125" style="25" bestFit="1" customWidth="1"/>
    <col min="5905" max="5906" width="9.109375" style="25"/>
    <col min="5907" max="5907" width="13" style="25" customWidth="1"/>
    <col min="5908" max="5908" width="9.109375" style="25" customWidth="1"/>
    <col min="5909" max="5918" width="10.33203125" style="25" customWidth="1"/>
    <col min="5919" max="6145" width="9.109375" style="25"/>
    <col min="6146" max="6146" width="42.6640625" style="25" customWidth="1"/>
    <col min="6147" max="6149" width="18.44140625" style="25" customWidth="1"/>
    <col min="6150" max="6150" width="9.109375" style="25"/>
    <col min="6151" max="6151" width="12.6640625" style="25" customWidth="1"/>
    <col min="6152" max="6152" width="12.6640625" style="25" bestFit="1" customWidth="1"/>
    <col min="6153" max="6155" width="11.6640625" style="25" bestFit="1" customWidth="1"/>
    <col min="6156" max="6156" width="10.88671875" style="25" customWidth="1"/>
    <col min="6157" max="6157" width="11.33203125" style="25" customWidth="1"/>
    <col min="6158" max="6158" width="9.88671875" style="25" customWidth="1"/>
    <col min="6159" max="6159" width="9.44140625" style="25" customWidth="1"/>
    <col min="6160" max="6160" width="9.33203125" style="25" bestFit="1" customWidth="1"/>
    <col min="6161" max="6162" width="9.109375" style="25"/>
    <col min="6163" max="6163" width="13" style="25" customWidth="1"/>
    <col min="6164" max="6164" width="9.109375" style="25" customWidth="1"/>
    <col min="6165" max="6174" width="10.33203125" style="25" customWidth="1"/>
    <col min="6175" max="6401" width="9.109375" style="25"/>
    <col min="6402" max="6402" width="42.6640625" style="25" customWidth="1"/>
    <col min="6403" max="6405" width="18.44140625" style="25" customWidth="1"/>
    <col min="6406" max="6406" width="9.109375" style="25"/>
    <col min="6407" max="6407" width="12.6640625" style="25" customWidth="1"/>
    <col min="6408" max="6408" width="12.6640625" style="25" bestFit="1" customWidth="1"/>
    <col min="6409" max="6411" width="11.6640625" style="25" bestFit="1" customWidth="1"/>
    <col min="6412" max="6412" width="10.88671875" style="25" customWidth="1"/>
    <col min="6413" max="6413" width="11.33203125" style="25" customWidth="1"/>
    <col min="6414" max="6414" width="9.88671875" style="25" customWidth="1"/>
    <col min="6415" max="6415" width="9.44140625" style="25" customWidth="1"/>
    <col min="6416" max="6416" width="9.33203125" style="25" bestFit="1" customWidth="1"/>
    <col min="6417" max="6418" width="9.109375" style="25"/>
    <col min="6419" max="6419" width="13" style="25" customWidth="1"/>
    <col min="6420" max="6420" width="9.109375" style="25" customWidth="1"/>
    <col min="6421" max="6430" width="10.33203125" style="25" customWidth="1"/>
    <col min="6431" max="6657" width="9.109375" style="25"/>
    <col min="6658" max="6658" width="42.6640625" style="25" customWidth="1"/>
    <col min="6659" max="6661" width="18.44140625" style="25" customWidth="1"/>
    <col min="6662" max="6662" width="9.109375" style="25"/>
    <col min="6663" max="6663" width="12.6640625" style="25" customWidth="1"/>
    <col min="6664" max="6664" width="12.6640625" style="25" bestFit="1" customWidth="1"/>
    <col min="6665" max="6667" width="11.6640625" style="25" bestFit="1" customWidth="1"/>
    <col min="6668" max="6668" width="10.88671875" style="25" customWidth="1"/>
    <col min="6669" max="6669" width="11.33203125" style="25" customWidth="1"/>
    <col min="6670" max="6670" width="9.88671875" style="25" customWidth="1"/>
    <col min="6671" max="6671" width="9.44140625" style="25" customWidth="1"/>
    <col min="6672" max="6672" width="9.33203125" style="25" bestFit="1" customWidth="1"/>
    <col min="6673" max="6674" width="9.109375" style="25"/>
    <col min="6675" max="6675" width="13" style="25" customWidth="1"/>
    <col min="6676" max="6676" width="9.109375" style="25" customWidth="1"/>
    <col min="6677" max="6686" width="10.33203125" style="25" customWidth="1"/>
    <col min="6687" max="6913" width="9.109375" style="25"/>
    <col min="6914" max="6914" width="42.6640625" style="25" customWidth="1"/>
    <col min="6915" max="6917" width="18.44140625" style="25" customWidth="1"/>
    <col min="6918" max="6918" width="9.109375" style="25"/>
    <col min="6919" max="6919" width="12.6640625" style="25" customWidth="1"/>
    <col min="6920" max="6920" width="12.6640625" style="25" bestFit="1" customWidth="1"/>
    <col min="6921" max="6923" width="11.6640625" style="25" bestFit="1" customWidth="1"/>
    <col min="6924" max="6924" width="10.88671875" style="25" customWidth="1"/>
    <col min="6925" max="6925" width="11.33203125" style="25" customWidth="1"/>
    <col min="6926" max="6926" width="9.88671875" style="25" customWidth="1"/>
    <col min="6927" max="6927" width="9.44140625" style="25" customWidth="1"/>
    <col min="6928" max="6928" width="9.33203125" style="25" bestFit="1" customWidth="1"/>
    <col min="6929" max="6930" width="9.109375" style="25"/>
    <col min="6931" max="6931" width="13" style="25" customWidth="1"/>
    <col min="6932" max="6932" width="9.109375" style="25" customWidth="1"/>
    <col min="6933" max="6942" width="10.33203125" style="25" customWidth="1"/>
    <col min="6943" max="7169" width="9.109375" style="25"/>
    <col min="7170" max="7170" width="42.6640625" style="25" customWidth="1"/>
    <col min="7171" max="7173" width="18.44140625" style="25" customWidth="1"/>
    <col min="7174" max="7174" width="9.109375" style="25"/>
    <col min="7175" max="7175" width="12.6640625" style="25" customWidth="1"/>
    <col min="7176" max="7176" width="12.6640625" style="25" bestFit="1" customWidth="1"/>
    <col min="7177" max="7179" width="11.6640625" style="25" bestFit="1" customWidth="1"/>
    <col min="7180" max="7180" width="10.88671875" style="25" customWidth="1"/>
    <col min="7181" max="7181" width="11.33203125" style="25" customWidth="1"/>
    <col min="7182" max="7182" width="9.88671875" style="25" customWidth="1"/>
    <col min="7183" max="7183" width="9.44140625" style="25" customWidth="1"/>
    <col min="7184" max="7184" width="9.33203125" style="25" bestFit="1" customWidth="1"/>
    <col min="7185" max="7186" width="9.109375" style="25"/>
    <col min="7187" max="7187" width="13" style="25" customWidth="1"/>
    <col min="7188" max="7188" width="9.109375" style="25" customWidth="1"/>
    <col min="7189" max="7198" width="10.33203125" style="25" customWidth="1"/>
    <col min="7199" max="7425" width="9.109375" style="25"/>
    <col min="7426" max="7426" width="42.6640625" style="25" customWidth="1"/>
    <col min="7427" max="7429" width="18.44140625" style="25" customWidth="1"/>
    <col min="7430" max="7430" width="9.109375" style="25"/>
    <col min="7431" max="7431" width="12.6640625" style="25" customWidth="1"/>
    <col min="7432" max="7432" width="12.6640625" style="25" bestFit="1" customWidth="1"/>
    <col min="7433" max="7435" width="11.6640625" style="25" bestFit="1" customWidth="1"/>
    <col min="7436" max="7436" width="10.88671875" style="25" customWidth="1"/>
    <col min="7437" max="7437" width="11.33203125" style="25" customWidth="1"/>
    <col min="7438" max="7438" width="9.88671875" style="25" customWidth="1"/>
    <col min="7439" max="7439" width="9.44140625" style="25" customWidth="1"/>
    <col min="7440" max="7440" width="9.33203125" style="25" bestFit="1" customWidth="1"/>
    <col min="7441" max="7442" width="9.109375" style="25"/>
    <col min="7443" max="7443" width="13" style="25" customWidth="1"/>
    <col min="7444" max="7444" width="9.109375" style="25" customWidth="1"/>
    <col min="7445" max="7454" width="10.33203125" style="25" customWidth="1"/>
    <col min="7455" max="7681" width="9.109375" style="25"/>
    <col min="7682" max="7682" width="42.6640625" style="25" customWidth="1"/>
    <col min="7683" max="7685" width="18.44140625" style="25" customWidth="1"/>
    <col min="7686" max="7686" width="9.109375" style="25"/>
    <col min="7687" max="7687" width="12.6640625" style="25" customWidth="1"/>
    <col min="7688" max="7688" width="12.6640625" style="25" bestFit="1" customWidth="1"/>
    <col min="7689" max="7691" width="11.6640625" style="25" bestFit="1" customWidth="1"/>
    <col min="7692" max="7692" width="10.88671875" style="25" customWidth="1"/>
    <col min="7693" max="7693" width="11.33203125" style="25" customWidth="1"/>
    <col min="7694" max="7694" width="9.88671875" style="25" customWidth="1"/>
    <col min="7695" max="7695" width="9.44140625" style="25" customWidth="1"/>
    <col min="7696" max="7696" width="9.33203125" style="25" bestFit="1" customWidth="1"/>
    <col min="7697" max="7698" width="9.109375" style="25"/>
    <col min="7699" max="7699" width="13" style="25" customWidth="1"/>
    <col min="7700" max="7700" width="9.109375" style="25" customWidth="1"/>
    <col min="7701" max="7710" width="10.33203125" style="25" customWidth="1"/>
    <col min="7711" max="7937" width="9.109375" style="25"/>
    <col min="7938" max="7938" width="42.6640625" style="25" customWidth="1"/>
    <col min="7939" max="7941" width="18.44140625" style="25" customWidth="1"/>
    <col min="7942" max="7942" width="9.109375" style="25"/>
    <col min="7943" max="7943" width="12.6640625" style="25" customWidth="1"/>
    <col min="7944" max="7944" width="12.6640625" style="25" bestFit="1" customWidth="1"/>
    <col min="7945" max="7947" width="11.6640625" style="25" bestFit="1" customWidth="1"/>
    <col min="7948" max="7948" width="10.88671875" style="25" customWidth="1"/>
    <col min="7949" max="7949" width="11.33203125" style="25" customWidth="1"/>
    <col min="7950" max="7950" width="9.88671875" style="25" customWidth="1"/>
    <col min="7951" max="7951" width="9.44140625" style="25" customWidth="1"/>
    <col min="7952" max="7952" width="9.33203125" style="25" bestFit="1" customWidth="1"/>
    <col min="7953" max="7954" width="9.109375" style="25"/>
    <col min="7955" max="7955" width="13" style="25" customWidth="1"/>
    <col min="7956" max="7956" width="9.109375" style="25" customWidth="1"/>
    <col min="7957" max="7966" width="10.33203125" style="25" customWidth="1"/>
    <col min="7967" max="8193" width="9.109375" style="25"/>
    <col min="8194" max="8194" width="42.6640625" style="25" customWidth="1"/>
    <col min="8195" max="8197" width="18.44140625" style="25" customWidth="1"/>
    <col min="8198" max="8198" width="9.109375" style="25"/>
    <col min="8199" max="8199" width="12.6640625" style="25" customWidth="1"/>
    <col min="8200" max="8200" width="12.6640625" style="25" bestFit="1" customWidth="1"/>
    <col min="8201" max="8203" width="11.6640625" style="25" bestFit="1" customWidth="1"/>
    <col min="8204" max="8204" width="10.88671875" style="25" customWidth="1"/>
    <col min="8205" max="8205" width="11.33203125" style="25" customWidth="1"/>
    <col min="8206" max="8206" width="9.88671875" style="25" customWidth="1"/>
    <col min="8207" max="8207" width="9.44140625" style="25" customWidth="1"/>
    <col min="8208" max="8208" width="9.33203125" style="25" bestFit="1" customWidth="1"/>
    <col min="8209" max="8210" width="9.109375" style="25"/>
    <col min="8211" max="8211" width="13" style="25" customWidth="1"/>
    <col min="8212" max="8212" width="9.109375" style="25" customWidth="1"/>
    <col min="8213" max="8222" width="10.33203125" style="25" customWidth="1"/>
    <col min="8223" max="8449" width="9.109375" style="25"/>
    <col min="8450" max="8450" width="42.6640625" style="25" customWidth="1"/>
    <col min="8451" max="8453" width="18.44140625" style="25" customWidth="1"/>
    <col min="8454" max="8454" width="9.109375" style="25"/>
    <col min="8455" max="8455" width="12.6640625" style="25" customWidth="1"/>
    <col min="8456" max="8456" width="12.6640625" style="25" bestFit="1" customWidth="1"/>
    <col min="8457" max="8459" width="11.6640625" style="25" bestFit="1" customWidth="1"/>
    <col min="8460" max="8460" width="10.88671875" style="25" customWidth="1"/>
    <col min="8461" max="8461" width="11.33203125" style="25" customWidth="1"/>
    <col min="8462" max="8462" width="9.88671875" style="25" customWidth="1"/>
    <col min="8463" max="8463" width="9.44140625" style="25" customWidth="1"/>
    <col min="8464" max="8464" width="9.33203125" style="25" bestFit="1" customWidth="1"/>
    <col min="8465" max="8466" width="9.109375" style="25"/>
    <col min="8467" max="8467" width="13" style="25" customWidth="1"/>
    <col min="8468" max="8468" width="9.109375" style="25" customWidth="1"/>
    <col min="8469" max="8478" width="10.33203125" style="25" customWidth="1"/>
    <col min="8479" max="8705" width="9.109375" style="25"/>
    <col min="8706" max="8706" width="42.6640625" style="25" customWidth="1"/>
    <col min="8707" max="8709" width="18.44140625" style="25" customWidth="1"/>
    <col min="8710" max="8710" width="9.109375" style="25"/>
    <col min="8711" max="8711" width="12.6640625" style="25" customWidth="1"/>
    <col min="8712" max="8712" width="12.6640625" style="25" bestFit="1" customWidth="1"/>
    <col min="8713" max="8715" width="11.6640625" style="25" bestFit="1" customWidth="1"/>
    <col min="8716" max="8716" width="10.88671875" style="25" customWidth="1"/>
    <col min="8717" max="8717" width="11.33203125" style="25" customWidth="1"/>
    <col min="8718" max="8718" width="9.88671875" style="25" customWidth="1"/>
    <col min="8719" max="8719" width="9.44140625" style="25" customWidth="1"/>
    <col min="8720" max="8720" width="9.33203125" style="25" bestFit="1" customWidth="1"/>
    <col min="8721" max="8722" width="9.109375" style="25"/>
    <col min="8723" max="8723" width="13" style="25" customWidth="1"/>
    <col min="8724" max="8724" width="9.109375" style="25" customWidth="1"/>
    <col min="8725" max="8734" width="10.33203125" style="25" customWidth="1"/>
    <col min="8735" max="8961" width="9.109375" style="25"/>
    <col min="8962" max="8962" width="42.6640625" style="25" customWidth="1"/>
    <col min="8963" max="8965" width="18.44140625" style="25" customWidth="1"/>
    <col min="8966" max="8966" width="9.109375" style="25"/>
    <col min="8967" max="8967" width="12.6640625" style="25" customWidth="1"/>
    <col min="8968" max="8968" width="12.6640625" style="25" bestFit="1" customWidth="1"/>
    <col min="8969" max="8971" width="11.6640625" style="25" bestFit="1" customWidth="1"/>
    <col min="8972" max="8972" width="10.88671875" style="25" customWidth="1"/>
    <col min="8973" max="8973" width="11.33203125" style="25" customWidth="1"/>
    <col min="8974" max="8974" width="9.88671875" style="25" customWidth="1"/>
    <col min="8975" max="8975" width="9.44140625" style="25" customWidth="1"/>
    <col min="8976" max="8976" width="9.33203125" style="25" bestFit="1" customWidth="1"/>
    <col min="8977" max="8978" width="9.109375" style="25"/>
    <col min="8979" max="8979" width="13" style="25" customWidth="1"/>
    <col min="8980" max="8980" width="9.109375" style="25" customWidth="1"/>
    <col min="8981" max="8990" width="10.33203125" style="25" customWidth="1"/>
    <col min="8991" max="9217" width="9.109375" style="25"/>
    <col min="9218" max="9218" width="42.6640625" style="25" customWidth="1"/>
    <col min="9219" max="9221" width="18.44140625" style="25" customWidth="1"/>
    <col min="9222" max="9222" width="9.109375" style="25"/>
    <col min="9223" max="9223" width="12.6640625" style="25" customWidth="1"/>
    <col min="9224" max="9224" width="12.6640625" style="25" bestFit="1" customWidth="1"/>
    <col min="9225" max="9227" width="11.6640625" style="25" bestFit="1" customWidth="1"/>
    <col min="9228" max="9228" width="10.88671875" style="25" customWidth="1"/>
    <col min="9229" max="9229" width="11.33203125" style="25" customWidth="1"/>
    <col min="9230" max="9230" width="9.88671875" style="25" customWidth="1"/>
    <col min="9231" max="9231" width="9.44140625" style="25" customWidth="1"/>
    <col min="9232" max="9232" width="9.33203125" style="25" bestFit="1" customWidth="1"/>
    <col min="9233" max="9234" width="9.109375" style="25"/>
    <col min="9235" max="9235" width="13" style="25" customWidth="1"/>
    <col min="9236" max="9236" width="9.109375" style="25" customWidth="1"/>
    <col min="9237" max="9246" width="10.33203125" style="25" customWidth="1"/>
    <col min="9247" max="9473" width="9.109375" style="25"/>
    <col min="9474" max="9474" width="42.6640625" style="25" customWidth="1"/>
    <col min="9475" max="9477" width="18.44140625" style="25" customWidth="1"/>
    <col min="9478" max="9478" width="9.109375" style="25"/>
    <col min="9479" max="9479" width="12.6640625" style="25" customWidth="1"/>
    <col min="9480" max="9480" width="12.6640625" style="25" bestFit="1" customWidth="1"/>
    <col min="9481" max="9483" width="11.6640625" style="25" bestFit="1" customWidth="1"/>
    <col min="9484" max="9484" width="10.88671875" style="25" customWidth="1"/>
    <col min="9485" max="9485" width="11.33203125" style="25" customWidth="1"/>
    <col min="9486" max="9486" width="9.88671875" style="25" customWidth="1"/>
    <col min="9487" max="9487" width="9.44140625" style="25" customWidth="1"/>
    <col min="9488" max="9488" width="9.33203125" style="25" bestFit="1" customWidth="1"/>
    <col min="9489" max="9490" width="9.109375" style="25"/>
    <col min="9491" max="9491" width="13" style="25" customWidth="1"/>
    <col min="9492" max="9492" width="9.109375" style="25" customWidth="1"/>
    <col min="9493" max="9502" width="10.33203125" style="25" customWidth="1"/>
    <col min="9503" max="9729" width="9.109375" style="25"/>
    <col min="9730" max="9730" width="42.6640625" style="25" customWidth="1"/>
    <col min="9731" max="9733" width="18.44140625" style="25" customWidth="1"/>
    <col min="9734" max="9734" width="9.109375" style="25"/>
    <col min="9735" max="9735" width="12.6640625" style="25" customWidth="1"/>
    <col min="9736" max="9736" width="12.6640625" style="25" bestFit="1" customWidth="1"/>
    <col min="9737" max="9739" width="11.6640625" style="25" bestFit="1" customWidth="1"/>
    <col min="9740" max="9740" width="10.88671875" style="25" customWidth="1"/>
    <col min="9741" max="9741" width="11.33203125" style="25" customWidth="1"/>
    <col min="9742" max="9742" width="9.88671875" style="25" customWidth="1"/>
    <col min="9743" max="9743" width="9.44140625" style="25" customWidth="1"/>
    <col min="9744" max="9744" width="9.33203125" style="25" bestFit="1" customWidth="1"/>
    <col min="9745" max="9746" width="9.109375" style="25"/>
    <col min="9747" max="9747" width="13" style="25" customWidth="1"/>
    <col min="9748" max="9748" width="9.109375" style="25" customWidth="1"/>
    <col min="9749" max="9758" width="10.33203125" style="25" customWidth="1"/>
    <col min="9759" max="9985" width="9.109375" style="25"/>
    <col min="9986" max="9986" width="42.6640625" style="25" customWidth="1"/>
    <col min="9987" max="9989" width="18.44140625" style="25" customWidth="1"/>
    <col min="9990" max="9990" width="9.109375" style="25"/>
    <col min="9991" max="9991" width="12.6640625" style="25" customWidth="1"/>
    <col min="9992" max="9992" width="12.6640625" style="25" bestFit="1" customWidth="1"/>
    <col min="9993" max="9995" width="11.6640625" style="25" bestFit="1" customWidth="1"/>
    <col min="9996" max="9996" width="10.88671875" style="25" customWidth="1"/>
    <col min="9997" max="9997" width="11.33203125" style="25" customWidth="1"/>
    <col min="9998" max="9998" width="9.88671875" style="25" customWidth="1"/>
    <col min="9999" max="9999" width="9.44140625" style="25" customWidth="1"/>
    <col min="10000" max="10000" width="9.33203125" style="25" bestFit="1" customWidth="1"/>
    <col min="10001" max="10002" width="9.109375" style="25"/>
    <col min="10003" max="10003" width="13" style="25" customWidth="1"/>
    <col min="10004" max="10004" width="9.109375" style="25" customWidth="1"/>
    <col min="10005" max="10014" width="10.33203125" style="25" customWidth="1"/>
    <col min="10015" max="10241" width="9.109375" style="25"/>
    <col min="10242" max="10242" width="42.6640625" style="25" customWidth="1"/>
    <col min="10243" max="10245" width="18.44140625" style="25" customWidth="1"/>
    <col min="10246" max="10246" width="9.109375" style="25"/>
    <col min="10247" max="10247" width="12.6640625" style="25" customWidth="1"/>
    <col min="10248" max="10248" width="12.6640625" style="25" bestFit="1" customWidth="1"/>
    <col min="10249" max="10251" width="11.6640625" style="25" bestFit="1" customWidth="1"/>
    <col min="10252" max="10252" width="10.88671875" style="25" customWidth="1"/>
    <col min="10253" max="10253" width="11.33203125" style="25" customWidth="1"/>
    <col min="10254" max="10254" width="9.88671875" style="25" customWidth="1"/>
    <col min="10255" max="10255" width="9.44140625" style="25" customWidth="1"/>
    <col min="10256" max="10256" width="9.33203125" style="25" bestFit="1" customWidth="1"/>
    <col min="10257" max="10258" width="9.109375" style="25"/>
    <col min="10259" max="10259" width="13" style="25" customWidth="1"/>
    <col min="10260" max="10260" width="9.109375" style="25" customWidth="1"/>
    <col min="10261" max="10270" width="10.33203125" style="25" customWidth="1"/>
    <col min="10271" max="10497" width="9.109375" style="25"/>
    <col min="10498" max="10498" width="42.6640625" style="25" customWidth="1"/>
    <col min="10499" max="10501" width="18.44140625" style="25" customWidth="1"/>
    <col min="10502" max="10502" width="9.109375" style="25"/>
    <col min="10503" max="10503" width="12.6640625" style="25" customWidth="1"/>
    <col min="10504" max="10504" width="12.6640625" style="25" bestFit="1" customWidth="1"/>
    <col min="10505" max="10507" width="11.6640625" style="25" bestFit="1" customWidth="1"/>
    <col min="10508" max="10508" width="10.88671875" style="25" customWidth="1"/>
    <col min="10509" max="10509" width="11.33203125" style="25" customWidth="1"/>
    <col min="10510" max="10510" width="9.88671875" style="25" customWidth="1"/>
    <col min="10511" max="10511" width="9.44140625" style="25" customWidth="1"/>
    <col min="10512" max="10512" width="9.33203125" style="25" bestFit="1" customWidth="1"/>
    <col min="10513" max="10514" width="9.109375" style="25"/>
    <col min="10515" max="10515" width="13" style="25" customWidth="1"/>
    <col min="10516" max="10516" width="9.109375" style="25" customWidth="1"/>
    <col min="10517" max="10526" width="10.33203125" style="25" customWidth="1"/>
    <col min="10527" max="10753" width="9.109375" style="25"/>
    <col min="10754" max="10754" width="42.6640625" style="25" customWidth="1"/>
    <col min="10755" max="10757" width="18.44140625" style="25" customWidth="1"/>
    <col min="10758" max="10758" width="9.109375" style="25"/>
    <col min="10759" max="10759" width="12.6640625" style="25" customWidth="1"/>
    <col min="10760" max="10760" width="12.6640625" style="25" bestFit="1" customWidth="1"/>
    <col min="10761" max="10763" width="11.6640625" style="25" bestFit="1" customWidth="1"/>
    <col min="10764" max="10764" width="10.88671875" style="25" customWidth="1"/>
    <col min="10765" max="10765" width="11.33203125" style="25" customWidth="1"/>
    <col min="10766" max="10766" width="9.88671875" style="25" customWidth="1"/>
    <col min="10767" max="10767" width="9.44140625" style="25" customWidth="1"/>
    <col min="10768" max="10768" width="9.33203125" style="25" bestFit="1" customWidth="1"/>
    <col min="10769" max="10770" width="9.109375" style="25"/>
    <col min="10771" max="10771" width="13" style="25" customWidth="1"/>
    <col min="10772" max="10772" width="9.109375" style="25" customWidth="1"/>
    <col min="10773" max="10782" width="10.33203125" style="25" customWidth="1"/>
    <col min="10783" max="11009" width="9.109375" style="25"/>
    <col min="11010" max="11010" width="42.6640625" style="25" customWidth="1"/>
    <col min="11011" max="11013" width="18.44140625" style="25" customWidth="1"/>
    <col min="11014" max="11014" width="9.109375" style="25"/>
    <col min="11015" max="11015" width="12.6640625" style="25" customWidth="1"/>
    <col min="11016" max="11016" width="12.6640625" style="25" bestFit="1" customWidth="1"/>
    <col min="11017" max="11019" width="11.6640625" style="25" bestFit="1" customWidth="1"/>
    <col min="11020" max="11020" width="10.88671875" style="25" customWidth="1"/>
    <col min="11021" max="11021" width="11.33203125" style="25" customWidth="1"/>
    <col min="11022" max="11022" width="9.88671875" style="25" customWidth="1"/>
    <col min="11023" max="11023" width="9.44140625" style="25" customWidth="1"/>
    <col min="11024" max="11024" width="9.33203125" style="25" bestFit="1" customWidth="1"/>
    <col min="11025" max="11026" width="9.109375" style="25"/>
    <col min="11027" max="11027" width="13" style="25" customWidth="1"/>
    <col min="11028" max="11028" width="9.109375" style="25" customWidth="1"/>
    <col min="11029" max="11038" width="10.33203125" style="25" customWidth="1"/>
    <col min="11039" max="11265" width="9.109375" style="25"/>
    <col min="11266" max="11266" width="42.6640625" style="25" customWidth="1"/>
    <col min="11267" max="11269" width="18.44140625" style="25" customWidth="1"/>
    <col min="11270" max="11270" width="9.109375" style="25"/>
    <col min="11271" max="11271" width="12.6640625" style="25" customWidth="1"/>
    <col min="11272" max="11272" width="12.6640625" style="25" bestFit="1" customWidth="1"/>
    <col min="11273" max="11275" width="11.6640625" style="25" bestFit="1" customWidth="1"/>
    <col min="11276" max="11276" width="10.88671875" style="25" customWidth="1"/>
    <col min="11277" max="11277" width="11.33203125" style="25" customWidth="1"/>
    <col min="11278" max="11278" width="9.88671875" style="25" customWidth="1"/>
    <col min="11279" max="11279" width="9.44140625" style="25" customWidth="1"/>
    <col min="11280" max="11280" width="9.33203125" style="25" bestFit="1" customWidth="1"/>
    <col min="11281" max="11282" width="9.109375" style="25"/>
    <col min="11283" max="11283" width="13" style="25" customWidth="1"/>
    <col min="11284" max="11284" width="9.109375" style="25" customWidth="1"/>
    <col min="11285" max="11294" width="10.33203125" style="25" customWidth="1"/>
    <col min="11295" max="11521" width="9.109375" style="25"/>
    <col min="11522" max="11522" width="42.6640625" style="25" customWidth="1"/>
    <col min="11523" max="11525" width="18.44140625" style="25" customWidth="1"/>
    <col min="11526" max="11526" width="9.109375" style="25"/>
    <col min="11527" max="11527" width="12.6640625" style="25" customWidth="1"/>
    <col min="11528" max="11528" width="12.6640625" style="25" bestFit="1" customWidth="1"/>
    <col min="11529" max="11531" width="11.6640625" style="25" bestFit="1" customWidth="1"/>
    <col min="11532" max="11532" width="10.88671875" style="25" customWidth="1"/>
    <col min="11533" max="11533" width="11.33203125" style="25" customWidth="1"/>
    <col min="11534" max="11534" width="9.88671875" style="25" customWidth="1"/>
    <col min="11535" max="11535" width="9.44140625" style="25" customWidth="1"/>
    <col min="11536" max="11536" width="9.33203125" style="25" bestFit="1" customWidth="1"/>
    <col min="11537" max="11538" width="9.109375" style="25"/>
    <col min="11539" max="11539" width="13" style="25" customWidth="1"/>
    <col min="11540" max="11540" width="9.109375" style="25" customWidth="1"/>
    <col min="11541" max="11550" width="10.33203125" style="25" customWidth="1"/>
    <col min="11551" max="11777" width="9.109375" style="25"/>
    <col min="11778" max="11778" width="42.6640625" style="25" customWidth="1"/>
    <col min="11779" max="11781" width="18.44140625" style="25" customWidth="1"/>
    <col min="11782" max="11782" width="9.109375" style="25"/>
    <col min="11783" max="11783" width="12.6640625" style="25" customWidth="1"/>
    <col min="11784" max="11784" width="12.6640625" style="25" bestFit="1" customWidth="1"/>
    <col min="11785" max="11787" width="11.6640625" style="25" bestFit="1" customWidth="1"/>
    <col min="11788" max="11788" width="10.88671875" style="25" customWidth="1"/>
    <col min="11789" max="11789" width="11.33203125" style="25" customWidth="1"/>
    <col min="11790" max="11790" width="9.88671875" style="25" customWidth="1"/>
    <col min="11791" max="11791" width="9.44140625" style="25" customWidth="1"/>
    <col min="11792" max="11792" width="9.33203125" style="25" bestFit="1" customWidth="1"/>
    <col min="11793" max="11794" width="9.109375" style="25"/>
    <col min="11795" max="11795" width="13" style="25" customWidth="1"/>
    <col min="11796" max="11796" width="9.109375" style="25" customWidth="1"/>
    <col min="11797" max="11806" width="10.33203125" style="25" customWidth="1"/>
    <col min="11807" max="12033" width="9.109375" style="25"/>
    <col min="12034" max="12034" width="42.6640625" style="25" customWidth="1"/>
    <col min="12035" max="12037" width="18.44140625" style="25" customWidth="1"/>
    <col min="12038" max="12038" width="9.109375" style="25"/>
    <col min="12039" max="12039" width="12.6640625" style="25" customWidth="1"/>
    <col min="12040" max="12040" width="12.6640625" style="25" bestFit="1" customWidth="1"/>
    <col min="12041" max="12043" width="11.6640625" style="25" bestFit="1" customWidth="1"/>
    <col min="12044" max="12044" width="10.88671875" style="25" customWidth="1"/>
    <col min="12045" max="12045" width="11.33203125" style="25" customWidth="1"/>
    <col min="12046" max="12046" width="9.88671875" style="25" customWidth="1"/>
    <col min="12047" max="12047" width="9.44140625" style="25" customWidth="1"/>
    <col min="12048" max="12048" width="9.33203125" style="25" bestFit="1" customWidth="1"/>
    <col min="12049" max="12050" width="9.109375" style="25"/>
    <col min="12051" max="12051" width="13" style="25" customWidth="1"/>
    <col min="12052" max="12052" width="9.109375" style="25" customWidth="1"/>
    <col min="12053" max="12062" width="10.33203125" style="25" customWidth="1"/>
    <col min="12063" max="12289" width="9.109375" style="25"/>
    <col min="12290" max="12290" width="42.6640625" style="25" customWidth="1"/>
    <col min="12291" max="12293" width="18.44140625" style="25" customWidth="1"/>
    <col min="12294" max="12294" width="9.109375" style="25"/>
    <col min="12295" max="12295" width="12.6640625" style="25" customWidth="1"/>
    <col min="12296" max="12296" width="12.6640625" style="25" bestFit="1" customWidth="1"/>
    <col min="12297" max="12299" width="11.6640625" style="25" bestFit="1" customWidth="1"/>
    <col min="12300" max="12300" width="10.88671875" style="25" customWidth="1"/>
    <col min="12301" max="12301" width="11.33203125" style="25" customWidth="1"/>
    <col min="12302" max="12302" width="9.88671875" style="25" customWidth="1"/>
    <col min="12303" max="12303" width="9.44140625" style="25" customWidth="1"/>
    <col min="12304" max="12304" width="9.33203125" style="25" bestFit="1" customWidth="1"/>
    <col min="12305" max="12306" width="9.109375" style="25"/>
    <col min="12307" max="12307" width="13" style="25" customWidth="1"/>
    <col min="12308" max="12308" width="9.109375" style="25" customWidth="1"/>
    <col min="12309" max="12318" width="10.33203125" style="25" customWidth="1"/>
    <col min="12319" max="12545" width="9.109375" style="25"/>
    <col min="12546" max="12546" width="42.6640625" style="25" customWidth="1"/>
    <col min="12547" max="12549" width="18.44140625" style="25" customWidth="1"/>
    <col min="12550" max="12550" width="9.109375" style="25"/>
    <col min="12551" max="12551" width="12.6640625" style="25" customWidth="1"/>
    <col min="12552" max="12552" width="12.6640625" style="25" bestFit="1" customWidth="1"/>
    <col min="12553" max="12555" width="11.6640625" style="25" bestFit="1" customWidth="1"/>
    <col min="12556" max="12556" width="10.88671875" style="25" customWidth="1"/>
    <col min="12557" max="12557" width="11.33203125" style="25" customWidth="1"/>
    <col min="12558" max="12558" width="9.88671875" style="25" customWidth="1"/>
    <col min="12559" max="12559" width="9.44140625" style="25" customWidth="1"/>
    <col min="12560" max="12560" width="9.33203125" style="25" bestFit="1" customWidth="1"/>
    <col min="12561" max="12562" width="9.109375" style="25"/>
    <col min="12563" max="12563" width="13" style="25" customWidth="1"/>
    <col min="12564" max="12564" width="9.109375" style="25" customWidth="1"/>
    <col min="12565" max="12574" width="10.33203125" style="25" customWidth="1"/>
    <col min="12575" max="12801" width="9.109375" style="25"/>
    <col min="12802" max="12802" width="42.6640625" style="25" customWidth="1"/>
    <col min="12803" max="12805" width="18.44140625" style="25" customWidth="1"/>
    <col min="12806" max="12806" width="9.109375" style="25"/>
    <col min="12807" max="12807" width="12.6640625" style="25" customWidth="1"/>
    <col min="12808" max="12808" width="12.6640625" style="25" bestFit="1" customWidth="1"/>
    <col min="12809" max="12811" width="11.6640625" style="25" bestFit="1" customWidth="1"/>
    <col min="12812" max="12812" width="10.88671875" style="25" customWidth="1"/>
    <col min="12813" max="12813" width="11.33203125" style="25" customWidth="1"/>
    <col min="12814" max="12814" width="9.88671875" style="25" customWidth="1"/>
    <col min="12815" max="12815" width="9.44140625" style="25" customWidth="1"/>
    <col min="12816" max="12816" width="9.33203125" style="25" bestFit="1" customWidth="1"/>
    <col min="12817" max="12818" width="9.109375" style="25"/>
    <col min="12819" max="12819" width="13" style="25" customWidth="1"/>
    <col min="12820" max="12820" width="9.109375" style="25" customWidth="1"/>
    <col min="12821" max="12830" width="10.33203125" style="25" customWidth="1"/>
    <col min="12831" max="13057" width="9.109375" style="25"/>
    <col min="13058" max="13058" width="42.6640625" style="25" customWidth="1"/>
    <col min="13059" max="13061" width="18.44140625" style="25" customWidth="1"/>
    <col min="13062" max="13062" width="9.109375" style="25"/>
    <col min="13063" max="13063" width="12.6640625" style="25" customWidth="1"/>
    <col min="13064" max="13064" width="12.6640625" style="25" bestFit="1" customWidth="1"/>
    <col min="13065" max="13067" width="11.6640625" style="25" bestFit="1" customWidth="1"/>
    <col min="13068" max="13068" width="10.88671875" style="25" customWidth="1"/>
    <col min="13069" max="13069" width="11.33203125" style="25" customWidth="1"/>
    <col min="13070" max="13070" width="9.88671875" style="25" customWidth="1"/>
    <col min="13071" max="13071" width="9.44140625" style="25" customWidth="1"/>
    <col min="13072" max="13072" width="9.33203125" style="25" bestFit="1" customWidth="1"/>
    <col min="13073" max="13074" width="9.109375" style="25"/>
    <col min="13075" max="13075" width="13" style="25" customWidth="1"/>
    <col min="13076" max="13076" width="9.109375" style="25" customWidth="1"/>
    <col min="13077" max="13086" width="10.33203125" style="25" customWidth="1"/>
    <col min="13087" max="13313" width="9.109375" style="25"/>
    <col min="13314" max="13314" width="42.6640625" style="25" customWidth="1"/>
    <col min="13315" max="13317" width="18.44140625" style="25" customWidth="1"/>
    <col min="13318" max="13318" width="9.109375" style="25"/>
    <col min="13319" max="13319" width="12.6640625" style="25" customWidth="1"/>
    <col min="13320" max="13320" width="12.6640625" style="25" bestFit="1" customWidth="1"/>
    <col min="13321" max="13323" width="11.6640625" style="25" bestFit="1" customWidth="1"/>
    <col min="13324" max="13324" width="10.88671875" style="25" customWidth="1"/>
    <col min="13325" max="13325" width="11.33203125" style="25" customWidth="1"/>
    <col min="13326" max="13326" width="9.88671875" style="25" customWidth="1"/>
    <col min="13327" max="13327" width="9.44140625" style="25" customWidth="1"/>
    <col min="13328" max="13328" width="9.33203125" style="25" bestFit="1" customWidth="1"/>
    <col min="13329" max="13330" width="9.109375" style="25"/>
    <col min="13331" max="13331" width="13" style="25" customWidth="1"/>
    <col min="13332" max="13332" width="9.109375" style="25" customWidth="1"/>
    <col min="13333" max="13342" width="10.33203125" style="25" customWidth="1"/>
    <col min="13343" max="13569" width="9.109375" style="25"/>
    <col min="13570" max="13570" width="42.6640625" style="25" customWidth="1"/>
    <col min="13571" max="13573" width="18.44140625" style="25" customWidth="1"/>
    <col min="13574" max="13574" width="9.109375" style="25"/>
    <col min="13575" max="13575" width="12.6640625" style="25" customWidth="1"/>
    <col min="13576" max="13576" width="12.6640625" style="25" bestFit="1" customWidth="1"/>
    <col min="13577" max="13579" width="11.6640625" style="25" bestFit="1" customWidth="1"/>
    <col min="13580" max="13580" width="10.88671875" style="25" customWidth="1"/>
    <col min="13581" max="13581" width="11.33203125" style="25" customWidth="1"/>
    <col min="13582" max="13582" width="9.88671875" style="25" customWidth="1"/>
    <col min="13583" max="13583" width="9.44140625" style="25" customWidth="1"/>
    <col min="13584" max="13584" width="9.33203125" style="25" bestFit="1" customWidth="1"/>
    <col min="13585" max="13586" width="9.109375" style="25"/>
    <col min="13587" max="13587" width="13" style="25" customWidth="1"/>
    <col min="13588" max="13588" width="9.109375" style="25" customWidth="1"/>
    <col min="13589" max="13598" width="10.33203125" style="25" customWidth="1"/>
    <col min="13599" max="13825" width="9.109375" style="25"/>
    <col min="13826" max="13826" width="42.6640625" style="25" customWidth="1"/>
    <col min="13827" max="13829" width="18.44140625" style="25" customWidth="1"/>
    <col min="13830" max="13830" width="9.109375" style="25"/>
    <col min="13831" max="13831" width="12.6640625" style="25" customWidth="1"/>
    <col min="13832" max="13832" width="12.6640625" style="25" bestFit="1" customWidth="1"/>
    <col min="13833" max="13835" width="11.6640625" style="25" bestFit="1" customWidth="1"/>
    <col min="13836" max="13836" width="10.88671875" style="25" customWidth="1"/>
    <col min="13837" max="13837" width="11.33203125" style="25" customWidth="1"/>
    <col min="13838" max="13838" width="9.88671875" style="25" customWidth="1"/>
    <col min="13839" max="13839" width="9.44140625" style="25" customWidth="1"/>
    <col min="13840" max="13840" width="9.33203125" style="25" bestFit="1" customWidth="1"/>
    <col min="13841" max="13842" width="9.109375" style="25"/>
    <col min="13843" max="13843" width="13" style="25" customWidth="1"/>
    <col min="13844" max="13844" width="9.109375" style="25" customWidth="1"/>
    <col min="13845" max="13854" width="10.33203125" style="25" customWidth="1"/>
    <col min="13855" max="14081" width="9.109375" style="25"/>
    <col min="14082" max="14082" width="42.6640625" style="25" customWidth="1"/>
    <col min="14083" max="14085" width="18.44140625" style="25" customWidth="1"/>
    <col min="14086" max="14086" width="9.109375" style="25"/>
    <col min="14087" max="14087" width="12.6640625" style="25" customWidth="1"/>
    <col min="14088" max="14088" width="12.6640625" style="25" bestFit="1" customWidth="1"/>
    <col min="14089" max="14091" width="11.6640625" style="25" bestFit="1" customWidth="1"/>
    <col min="14092" max="14092" width="10.88671875" style="25" customWidth="1"/>
    <col min="14093" max="14093" width="11.33203125" style="25" customWidth="1"/>
    <col min="14094" max="14094" width="9.88671875" style="25" customWidth="1"/>
    <col min="14095" max="14095" width="9.44140625" style="25" customWidth="1"/>
    <col min="14096" max="14096" width="9.33203125" style="25" bestFit="1" customWidth="1"/>
    <col min="14097" max="14098" width="9.109375" style="25"/>
    <col min="14099" max="14099" width="13" style="25" customWidth="1"/>
    <col min="14100" max="14100" width="9.109375" style="25" customWidth="1"/>
    <col min="14101" max="14110" width="10.33203125" style="25" customWidth="1"/>
    <col min="14111" max="14337" width="9.109375" style="25"/>
    <col min="14338" max="14338" width="42.6640625" style="25" customWidth="1"/>
    <col min="14339" max="14341" width="18.44140625" style="25" customWidth="1"/>
    <col min="14342" max="14342" width="9.109375" style="25"/>
    <col min="14343" max="14343" width="12.6640625" style="25" customWidth="1"/>
    <col min="14344" max="14344" width="12.6640625" style="25" bestFit="1" customWidth="1"/>
    <col min="14345" max="14347" width="11.6640625" style="25" bestFit="1" customWidth="1"/>
    <col min="14348" max="14348" width="10.88671875" style="25" customWidth="1"/>
    <col min="14349" max="14349" width="11.33203125" style="25" customWidth="1"/>
    <col min="14350" max="14350" width="9.88671875" style="25" customWidth="1"/>
    <col min="14351" max="14351" width="9.44140625" style="25" customWidth="1"/>
    <col min="14352" max="14352" width="9.33203125" style="25" bestFit="1" customWidth="1"/>
    <col min="14353" max="14354" width="9.109375" style="25"/>
    <col min="14355" max="14355" width="13" style="25" customWidth="1"/>
    <col min="14356" max="14356" width="9.109375" style="25" customWidth="1"/>
    <col min="14357" max="14366" width="10.33203125" style="25" customWidth="1"/>
    <col min="14367" max="14593" width="9.109375" style="25"/>
    <col min="14594" max="14594" width="42.6640625" style="25" customWidth="1"/>
    <col min="14595" max="14597" width="18.44140625" style="25" customWidth="1"/>
    <col min="14598" max="14598" width="9.109375" style="25"/>
    <col min="14599" max="14599" width="12.6640625" style="25" customWidth="1"/>
    <col min="14600" max="14600" width="12.6640625" style="25" bestFit="1" customWidth="1"/>
    <col min="14601" max="14603" width="11.6640625" style="25" bestFit="1" customWidth="1"/>
    <col min="14604" max="14604" width="10.88671875" style="25" customWidth="1"/>
    <col min="14605" max="14605" width="11.33203125" style="25" customWidth="1"/>
    <col min="14606" max="14606" width="9.88671875" style="25" customWidth="1"/>
    <col min="14607" max="14607" width="9.44140625" style="25" customWidth="1"/>
    <col min="14608" max="14608" width="9.33203125" style="25" bestFit="1" customWidth="1"/>
    <col min="14609" max="14610" width="9.109375" style="25"/>
    <col min="14611" max="14611" width="13" style="25" customWidth="1"/>
    <col min="14612" max="14612" width="9.109375" style="25" customWidth="1"/>
    <col min="14613" max="14622" width="10.33203125" style="25" customWidth="1"/>
    <col min="14623" max="14849" width="9.109375" style="25"/>
    <col min="14850" max="14850" width="42.6640625" style="25" customWidth="1"/>
    <col min="14851" max="14853" width="18.44140625" style="25" customWidth="1"/>
    <col min="14854" max="14854" width="9.109375" style="25"/>
    <col min="14855" max="14855" width="12.6640625" style="25" customWidth="1"/>
    <col min="14856" max="14856" width="12.6640625" style="25" bestFit="1" customWidth="1"/>
    <col min="14857" max="14859" width="11.6640625" style="25" bestFit="1" customWidth="1"/>
    <col min="14860" max="14860" width="10.88671875" style="25" customWidth="1"/>
    <col min="14861" max="14861" width="11.33203125" style="25" customWidth="1"/>
    <col min="14862" max="14862" width="9.88671875" style="25" customWidth="1"/>
    <col min="14863" max="14863" width="9.44140625" style="25" customWidth="1"/>
    <col min="14864" max="14864" width="9.33203125" style="25" bestFit="1" customWidth="1"/>
    <col min="14865" max="14866" width="9.109375" style="25"/>
    <col min="14867" max="14867" width="13" style="25" customWidth="1"/>
    <col min="14868" max="14868" width="9.109375" style="25" customWidth="1"/>
    <col min="14869" max="14878" width="10.33203125" style="25" customWidth="1"/>
    <col min="14879" max="15105" width="9.109375" style="25"/>
    <col min="15106" max="15106" width="42.6640625" style="25" customWidth="1"/>
    <col min="15107" max="15109" width="18.44140625" style="25" customWidth="1"/>
    <col min="15110" max="15110" width="9.109375" style="25"/>
    <col min="15111" max="15111" width="12.6640625" style="25" customWidth="1"/>
    <col min="15112" max="15112" width="12.6640625" style="25" bestFit="1" customWidth="1"/>
    <col min="15113" max="15115" width="11.6640625" style="25" bestFit="1" customWidth="1"/>
    <col min="15116" max="15116" width="10.88671875" style="25" customWidth="1"/>
    <col min="15117" max="15117" width="11.33203125" style="25" customWidth="1"/>
    <col min="15118" max="15118" width="9.88671875" style="25" customWidth="1"/>
    <col min="15119" max="15119" width="9.44140625" style="25" customWidth="1"/>
    <col min="15120" max="15120" width="9.33203125" style="25" bestFit="1" customWidth="1"/>
    <col min="15121" max="15122" width="9.109375" style="25"/>
    <col min="15123" max="15123" width="13" style="25" customWidth="1"/>
    <col min="15124" max="15124" width="9.109375" style="25" customWidth="1"/>
    <col min="15125" max="15134" width="10.33203125" style="25" customWidth="1"/>
    <col min="15135" max="15361" width="9.109375" style="25"/>
    <col min="15362" max="15362" width="42.6640625" style="25" customWidth="1"/>
    <col min="15363" max="15365" width="18.44140625" style="25" customWidth="1"/>
    <col min="15366" max="15366" width="9.109375" style="25"/>
    <col min="15367" max="15367" width="12.6640625" style="25" customWidth="1"/>
    <col min="15368" max="15368" width="12.6640625" style="25" bestFit="1" customWidth="1"/>
    <col min="15369" max="15371" width="11.6640625" style="25" bestFit="1" customWidth="1"/>
    <col min="15372" max="15372" width="10.88671875" style="25" customWidth="1"/>
    <col min="15373" max="15373" width="11.33203125" style="25" customWidth="1"/>
    <col min="15374" max="15374" width="9.88671875" style="25" customWidth="1"/>
    <col min="15375" max="15375" width="9.44140625" style="25" customWidth="1"/>
    <col min="15376" max="15376" width="9.33203125" style="25" bestFit="1" customWidth="1"/>
    <col min="15377" max="15378" width="9.109375" style="25"/>
    <col min="15379" max="15379" width="13" style="25" customWidth="1"/>
    <col min="15380" max="15380" width="9.109375" style="25" customWidth="1"/>
    <col min="15381" max="15390" width="10.33203125" style="25" customWidth="1"/>
    <col min="15391" max="15617" width="9.109375" style="25"/>
    <col min="15618" max="15618" width="42.6640625" style="25" customWidth="1"/>
    <col min="15619" max="15621" width="18.44140625" style="25" customWidth="1"/>
    <col min="15622" max="15622" width="9.109375" style="25"/>
    <col min="15623" max="15623" width="12.6640625" style="25" customWidth="1"/>
    <col min="15624" max="15624" width="12.6640625" style="25" bestFit="1" customWidth="1"/>
    <col min="15625" max="15627" width="11.6640625" style="25" bestFit="1" customWidth="1"/>
    <col min="15628" max="15628" width="10.88671875" style="25" customWidth="1"/>
    <col min="15629" max="15629" width="11.33203125" style="25" customWidth="1"/>
    <col min="15630" max="15630" width="9.88671875" style="25" customWidth="1"/>
    <col min="15631" max="15631" width="9.44140625" style="25" customWidth="1"/>
    <col min="15632" max="15632" width="9.33203125" style="25" bestFit="1" customWidth="1"/>
    <col min="15633" max="15634" width="9.109375" style="25"/>
    <col min="15635" max="15635" width="13" style="25" customWidth="1"/>
    <col min="15636" max="15636" width="9.109375" style="25" customWidth="1"/>
    <col min="15637" max="15646" width="10.33203125" style="25" customWidth="1"/>
    <col min="15647" max="15873" width="9.109375" style="25"/>
    <col min="15874" max="15874" width="42.6640625" style="25" customWidth="1"/>
    <col min="15875" max="15877" width="18.44140625" style="25" customWidth="1"/>
    <col min="15878" max="15878" width="9.109375" style="25"/>
    <col min="15879" max="15879" width="12.6640625" style="25" customWidth="1"/>
    <col min="15880" max="15880" width="12.6640625" style="25" bestFit="1" customWidth="1"/>
    <col min="15881" max="15883" width="11.6640625" style="25" bestFit="1" customWidth="1"/>
    <col min="15884" max="15884" width="10.88671875" style="25" customWidth="1"/>
    <col min="15885" max="15885" width="11.33203125" style="25" customWidth="1"/>
    <col min="15886" max="15886" width="9.88671875" style="25" customWidth="1"/>
    <col min="15887" max="15887" width="9.44140625" style="25" customWidth="1"/>
    <col min="15888" max="15888" width="9.33203125" style="25" bestFit="1" customWidth="1"/>
    <col min="15889" max="15890" width="9.109375" style="25"/>
    <col min="15891" max="15891" width="13" style="25" customWidth="1"/>
    <col min="15892" max="15892" width="9.109375" style="25" customWidth="1"/>
    <col min="15893" max="15902" width="10.33203125" style="25" customWidth="1"/>
    <col min="15903" max="16129" width="9.109375" style="25"/>
    <col min="16130" max="16130" width="42.6640625" style="25" customWidth="1"/>
    <col min="16131" max="16133" width="18.44140625" style="25" customWidth="1"/>
    <col min="16134" max="16134" width="9.109375" style="25"/>
    <col min="16135" max="16135" width="12.6640625" style="25" customWidth="1"/>
    <col min="16136" max="16136" width="12.6640625" style="25" bestFit="1" customWidth="1"/>
    <col min="16137" max="16139" width="11.6640625" style="25" bestFit="1" customWidth="1"/>
    <col min="16140" max="16140" width="10.88671875" style="25" customWidth="1"/>
    <col min="16141" max="16141" width="11.33203125" style="25" customWidth="1"/>
    <col min="16142" max="16142" width="9.88671875" style="25" customWidth="1"/>
    <col min="16143" max="16143" width="9.44140625" style="25" customWidth="1"/>
    <col min="16144" max="16144" width="9.33203125" style="25" bestFit="1" customWidth="1"/>
    <col min="16145" max="16146" width="9.109375" style="25"/>
    <col min="16147" max="16147" width="13" style="25" customWidth="1"/>
    <col min="16148" max="16148" width="9.109375" style="25" customWidth="1"/>
    <col min="16149" max="16158" width="10.33203125" style="25" customWidth="1"/>
    <col min="16159" max="16384" width="9.109375" style="25"/>
  </cols>
  <sheetData>
    <row r="1" spans="1:31" s="21" customFormat="1" x14ac:dyDescent="0.3">
      <c r="A1" s="20"/>
      <c r="C1" s="22"/>
      <c r="D1" s="22"/>
      <c r="E1" s="22"/>
      <c r="N1" s="5"/>
    </row>
    <row r="2" spans="1:31" ht="34.5" customHeight="1" x14ac:dyDescent="0.3">
      <c r="A2" s="23"/>
      <c r="B2" s="24"/>
      <c r="C2" s="24"/>
      <c r="D2" s="24"/>
      <c r="E2" s="24"/>
      <c r="F2" s="24"/>
      <c r="G2" s="24"/>
      <c r="H2" s="24"/>
      <c r="I2" s="24"/>
      <c r="J2" s="24"/>
      <c r="K2" s="24"/>
      <c r="L2" s="24"/>
      <c r="M2" s="24"/>
      <c r="N2" s="355" t="s">
        <v>560</v>
      </c>
      <c r="O2" s="355"/>
      <c r="P2" s="355"/>
      <c r="Q2" s="355"/>
      <c r="R2" s="355"/>
    </row>
    <row r="3" spans="1:31" x14ac:dyDescent="0.3">
      <c r="A3" s="514" t="s">
        <v>318</v>
      </c>
      <c r="B3" s="514"/>
      <c r="C3" s="514"/>
      <c r="D3" s="514"/>
      <c r="E3" s="514"/>
      <c r="F3" s="514"/>
      <c r="G3" s="514"/>
      <c r="H3" s="514"/>
      <c r="I3" s="514"/>
      <c r="J3" s="514"/>
      <c r="K3" s="514"/>
      <c r="L3" s="514"/>
      <c r="M3" s="514"/>
      <c r="N3" s="514"/>
      <c r="O3" s="514"/>
      <c r="P3" s="514"/>
      <c r="Q3" s="514"/>
      <c r="R3" s="514"/>
    </row>
    <row r="4" spans="1:31" x14ac:dyDescent="0.3">
      <c r="A4" s="514" t="s">
        <v>514</v>
      </c>
      <c r="B4" s="514"/>
      <c r="C4" s="514"/>
      <c r="D4" s="514"/>
      <c r="E4" s="514"/>
      <c r="F4" s="514"/>
      <c r="G4" s="514"/>
      <c r="H4" s="514"/>
      <c r="I4" s="514"/>
      <c r="J4" s="514"/>
      <c r="K4" s="514"/>
      <c r="L4" s="514"/>
      <c r="M4" s="514"/>
      <c r="N4" s="514"/>
      <c r="O4" s="514"/>
      <c r="P4" s="514"/>
      <c r="Q4" s="514"/>
      <c r="R4" s="514"/>
    </row>
    <row r="5" spans="1:31" x14ac:dyDescent="0.3">
      <c r="A5" s="23"/>
      <c r="B5" s="24"/>
      <c r="C5" s="24"/>
      <c r="D5" s="24"/>
      <c r="E5" s="24"/>
      <c r="F5" s="24"/>
      <c r="G5" s="24"/>
      <c r="H5" s="24"/>
      <c r="I5" s="24"/>
      <c r="J5" s="24"/>
      <c r="K5" s="24"/>
      <c r="L5" s="24"/>
      <c r="M5" s="24"/>
      <c r="N5" s="24"/>
      <c r="O5" s="24"/>
      <c r="P5" s="24"/>
      <c r="Q5" s="24"/>
      <c r="R5" s="24"/>
    </row>
    <row r="6" spans="1:31" ht="15" customHeight="1" x14ac:dyDescent="0.3">
      <c r="A6" s="359" t="s">
        <v>56</v>
      </c>
      <c r="B6" s="360" t="s">
        <v>181</v>
      </c>
      <c r="C6" s="360" t="s">
        <v>101</v>
      </c>
      <c r="D6" s="361" t="s">
        <v>183</v>
      </c>
      <c r="E6" s="361" t="s">
        <v>184</v>
      </c>
      <c r="F6" s="360" t="s">
        <v>102</v>
      </c>
      <c r="G6" s="360" t="s">
        <v>103</v>
      </c>
      <c r="H6" s="360"/>
      <c r="I6" s="360" t="s">
        <v>104</v>
      </c>
      <c r="J6" s="360"/>
      <c r="K6" s="360"/>
      <c r="L6" s="360"/>
      <c r="M6" s="360"/>
      <c r="N6" s="360"/>
      <c r="O6" s="360"/>
      <c r="P6" s="360"/>
      <c r="Q6" s="360" t="s">
        <v>597</v>
      </c>
      <c r="R6" s="360"/>
    </row>
    <row r="7" spans="1:31" ht="38.25" customHeight="1" x14ac:dyDescent="0.3">
      <c r="A7" s="359"/>
      <c r="B7" s="360"/>
      <c r="C7" s="360"/>
      <c r="D7" s="362"/>
      <c r="E7" s="362"/>
      <c r="F7" s="360"/>
      <c r="G7" s="360"/>
      <c r="H7" s="360"/>
      <c r="I7" s="360" t="s">
        <v>105</v>
      </c>
      <c r="J7" s="360"/>
      <c r="K7" s="360" t="s">
        <v>106</v>
      </c>
      <c r="L7" s="360"/>
      <c r="M7" s="360" t="s">
        <v>107</v>
      </c>
      <c r="N7" s="360"/>
      <c r="O7" s="360" t="s">
        <v>108</v>
      </c>
      <c r="P7" s="360"/>
      <c r="Q7" s="360"/>
      <c r="R7" s="360"/>
    </row>
    <row r="8" spans="1:31" x14ac:dyDescent="0.3">
      <c r="A8" s="359"/>
      <c r="B8" s="360"/>
      <c r="C8" s="360"/>
      <c r="D8" s="363"/>
      <c r="E8" s="363"/>
      <c r="F8" s="360"/>
      <c r="G8" s="51" t="s">
        <v>39</v>
      </c>
      <c r="H8" s="51" t="s">
        <v>40</v>
      </c>
      <c r="I8" s="51" t="s">
        <v>39</v>
      </c>
      <c r="J8" s="51" t="s">
        <v>40</v>
      </c>
      <c r="K8" s="51" t="s">
        <v>39</v>
      </c>
      <c r="L8" s="51" t="s">
        <v>40</v>
      </c>
      <c r="M8" s="51" t="s">
        <v>39</v>
      </c>
      <c r="N8" s="51" t="s">
        <v>40</v>
      </c>
      <c r="O8" s="51" t="s">
        <v>39</v>
      </c>
      <c r="P8" s="51" t="s">
        <v>109</v>
      </c>
      <c r="Q8" s="360"/>
      <c r="R8" s="360"/>
    </row>
    <row r="9" spans="1:31" x14ac:dyDescent="0.3">
      <c r="A9" s="48">
        <v>1</v>
      </c>
      <c r="B9" s="51">
        <v>2</v>
      </c>
      <c r="C9" s="51">
        <v>3</v>
      </c>
      <c r="D9" s="51">
        <v>4</v>
      </c>
      <c r="E9" s="51">
        <v>5</v>
      </c>
      <c r="F9" s="51">
        <v>4</v>
      </c>
      <c r="G9" s="51">
        <v>5</v>
      </c>
      <c r="H9" s="51">
        <v>6</v>
      </c>
      <c r="I9" s="51">
        <v>7</v>
      </c>
      <c r="J9" s="51">
        <v>8</v>
      </c>
      <c r="K9" s="51">
        <v>9</v>
      </c>
      <c r="L9" s="51">
        <v>10</v>
      </c>
      <c r="M9" s="51">
        <v>11</v>
      </c>
      <c r="N9" s="51">
        <v>12</v>
      </c>
      <c r="O9" s="51">
        <v>13</v>
      </c>
      <c r="P9" s="51">
        <v>14</v>
      </c>
      <c r="Q9" s="360">
        <v>15</v>
      </c>
      <c r="R9" s="360"/>
    </row>
    <row r="10" spans="1:31" ht="15" customHeight="1" x14ac:dyDescent="0.3">
      <c r="A10" s="48" t="s">
        <v>110</v>
      </c>
      <c r="B10" s="475" t="s">
        <v>319</v>
      </c>
      <c r="C10" s="476"/>
      <c r="D10" s="476"/>
      <c r="E10" s="476"/>
      <c r="F10" s="476"/>
      <c r="G10" s="476"/>
      <c r="H10" s="476"/>
      <c r="I10" s="476"/>
      <c r="J10" s="476"/>
      <c r="K10" s="476"/>
      <c r="L10" s="476"/>
      <c r="M10" s="476"/>
      <c r="N10" s="476"/>
      <c r="O10" s="476"/>
      <c r="P10" s="476"/>
      <c r="Q10" s="476"/>
      <c r="R10" s="477"/>
    </row>
    <row r="11" spans="1:31" ht="21" customHeight="1" x14ac:dyDescent="0.3">
      <c r="A11" s="359"/>
      <c r="B11" s="487" t="s">
        <v>320</v>
      </c>
      <c r="C11" s="478"/>
      <c r="D11" s="385"/>
      <c r="E11" s="385"/>
      <c r="F11" s="51" t="s">
        <v>112</v>
      </c>
      <c r="G11" s="10">
        <f t="shared" ref="G11:P11" si="0">SUM(G12:G18)</f>
        <v>220687.59999999998</v>
      </c>
      <c r="H11" s="10">
        <f t="shared" si="0"/>
        <v>0</v>
      </c>
      <c r="I11" s="10">
        <f t="shared" si="0"/>
        <v>220687.59999999998</v>
      </c>
      <c r="J11" s="10">
        <f t="shared" si="0"/>
        <v>0</v>
      </c>
      <c r="K11" s="10">
        <f t="shared" si="0"/>
        <v>0</v>
      </c>
      <c r="L11" s="10">
        <f t="shared" si="0"/>
        <v>0</v>
      </c>
      <c r="M11" s="10">
        <f t="shared" si="0"/>
        <v>0</v>
      </c>
      <c r="N11" s="10">
        <f t="shared" si="0"/>
        <v>0</v>
      </c>
      <c r="O11" s="10">
        <f t="shared" si="0"/>
        <v>0</v>
      </c>
      <c r="P11" s="10">
        <f t="shared" si="0"/>
        <v>0</v>
      </c>
      <c r="Q11" s="360" t="s">
        <v>321</v>
      </c>
      <c r="R11" s="360"/>
      <c r="S11" s="27"/>
      <c r="X11" s="26"/>
      <c r="Y11" s="26"/>
      <c r="Z11" s="26"/>
      <c r="AA11" s="26"/>
    </row>
    <row r="12" spans="1:31" ht="21" customHeight="1" x14ac:dyDescent="0.3">
      <c r="A12" s="359"/>
      <c r="B12" s="487"/>
      <c r="C12" s="479"/>
      <c r="D12" s="381"/>
      <c r="E12" s="381"/>
      <c r="F12" s="51" t="s">
        <v>22</v>
      </c>
      <c r="G12" s="10">
        <f t="shared" ref="G12:H26" si="1">I12+K12+M12+O12</f>
        <v>31526.800000000003</v>
      </c>
      <c r="H12" s="10">
        <f t="shared" si="1"/>
        <v>0</v>
      </c>
      <c r="I12" s="10">
        <f>I69</f>
        <v>31526.800000000003</v>
      </c>
      <c r="J12" s="10">
        <f t="shared" ref="J12:P13" si="2">J69</f>
        <v>0</v>
      </c>
      <c r="K12" s="10">
        <f t="shared" si="2"/>
        <v>0</v>
      </c>
      <c r="L12" s="10">
        <f t="shared" si="2"/>
        <v>0</v>
      </c>
      <c r="M12" s="10">
        <f t="shared" si="2"/>
        <v>0</v>
      </c>
      <c r="N12" s="10">
        <f t="shared" si="2"/>
        <v>0</v>
      </c>
      <c r="O12" s="10">
        <f t="shared" si="2"/>
        <v>0</v>
      </c>
      <c r="P12" s="10">
        <f t="shared" si="2"/>
        <v>0</v>
      </c>
      <c r="Q12" s="360"/>
      <c r="R12" s="360"/>
      <c r="S12" s="27"/>
      <c r="T12" s="27"/>
      <c r="U12" s="26"/>
      <c r="V12" s="26"/>
      <c r="W12" s="26"/>
      <c r="X12" s="26"/>
      <c r="Y12" s="26"/>
      <c r="Z12" s="26"/>
      <c r="AA12" s="26"/>
      <c r="AB12" s="26"/>
      <c r="AC12" s="26"/>
      <c r="AD12" s="26"/>
      <c r="AE12" s="26"/>
    </row>
    <row r="13" spans="1:31" ht="21" customHeight="1" x14ac:dyDescent="0.3">
      <c r="A13" s="359"/>
      <c r="B13" s="487"/>
      <c r="C13" s="479"/>
      <c r="D13" s="381"/>
      <c r="E13" s="381"/>
      <c r="F13" s="51" t="s">
        <v>23</v>
      </c>
      <c r="G13" s="10">
        <f t="shared" si="1"/>
        <v>31526.800000000003</v>
      </c>
      <c r="H13" s="10">
        <f t="shared" si="1"/>
        <v>0</v>
      </c>
      <c r="I13" s="10">
        <f>I70</f>
        <v>31526.800000000003</v>
      </c>
      <c r="J13" s="10">
        <f>J70</f>
        <v>0</v>
      </c>
      <c r="K13" s="10">
        <f t="shared" si="2"/>
        <v>0</v>
      </c>
      <c r="L13" s="10">
        <f t="shared" si="2"/>
        <v>0</v>
      </c>
      <c r="M13" s="10">
        <f t="shared" si="2"/>
        <v>0</v>
      </c>
      <c r="N13" s="10">
        <f t="shared" si="2"/>
        <v>0</v>
      </c>
      <c r="O13" s="10">
        <f t="shared" si="2"/>
        <v>0</v>
      </c>
      <c r="P13" s="10">
        <f t="shared" si="2"/>
        <v>0</v>
      </c>
      <c r="Q13" s="360"/>
      <c r="R13" s="360"/>
      <c r="S13" s="27"/>
      <c r="T13" s="27"/>
      <c r="U13" s="26"/>
      <c r="V13" s="26"/>
      <c r="W13" s="26"/>
      <c r="X13" s="26"/>
      <c r="Y13" s="26"/>
      <c r="Z13" s="26"/>
      <c r="AA13" s="26"/>
      <c r="AB13" s="26"/>
      <c r="AC13" s="26"/>
      <c r="AD13" s="26"/>
      <c r="AE13" s="26"/>
    </row>
    <row r="14" spans="1:31" ht="21" customHeight="1" x14ac:dyDescent="0.3">
      <c r="A14" s="359"/>
      <c r="B14" s="487"/>
      <c r="C14" s="479"/>
      <c r="D14" s="381"/>
      <c r="E14" s="381"/>
      <c r="F14" s="51" t="s">
        <v>24</v>
      </c>
      <c r="G14" s="10">
        <f t="shared" si="1"/>
        <v>31526.800000000003</v>
      </c>
      <c r="H14" s="10">
        <f t="shared" si="1"/>
        <v>0</v>
      </c>
      <c r="I14" s="10">
        <f t="shared" ref="I14:P18" si="3">I71</f>
        <v>31526.800000000003</v>
      </c>
      <c r="J14" s="10">
        <f t="shared" si="3"/>
        <v>0</v>
      </c>
      <c r="K14" s="10">
        <f t="shared" si="3"/>
        <v>0</v>
      </c>
      <c r="L14" s="10">
        <f t="shared" si="3"/>
        <v>0</v>
      </c>
      <c r="M14" s="10">
        <f t="shared" si="3"/>
        <v>0</v>
      </c>
      <c r="N14" s="10">
        <f t="shared" si="3"/>
        <v>0</v>
      </c>
      <c r="O14" s="10">
        <f t="shared" si="3"/>
        <v>0</v>
      </c>
      <c r="P14" s="10">
        <f t="shared" si="3"/>
        <v>0</v>
      </c>
      <c r="Q14" s="360"/>
      <c r="R14" s="360"/>
      <c r="S14" s="27"/>
      <c r="T14" s="27"/>
      <c r="U14" s="26"/>
      <c r="V14" s="26"/>
      <c r="W14" s="26"/>
      <c r="X14" s="26"/>
      <c r="Y14" s="26"/>
      <c r="Z14" s="26"/>
      <c r="AA14" s="26"/>
      <c r="AB14" s="26"/>
      <c r="AC14" s="26"/>
      <c r="AD14" s="26"/>
      <c r="AE14" s="26"/>
    </row>
    <row r="15" spans="1:31" ht="21" customHeight="1" x14ac:dyDescent="0.3">
      <c r="A15" s="359"/>
      <c r="B15" s="487"/>
      <c r="C15" s="479"/>
      <c r="D15" s="381"/>
      <c r="E15" s="381"/>
      <c r="F15" s="51" t="s">
        <v>25</v>
      </c>
      <c r="G15" s="10">
        <f t="shared" si="1"/>
        <v>31526.800000000003</v>
      </c>
      <c r="H15" s="10">
        <f t="shared" si="1"/>
        <v>0</v>
      </c>
      <c r="I15" s="10">
        <f t="shared" si="3"/>
        <v>31526.800000000003</v>
      </c>
      <c r="J15" s="10">
        <f t="shared" si="3"/>
        <v>0</v>
      </c>
      <c r="K15" s="10">
        <f t="shared" si="3"/>
        <v>0</v>
      </c>
      <c r="L15" s="10">
        <f t="shared" si="3"/>
        <v>0</v>
      </c>
      <c r="M15" s="10">
        <f t="shared" si="3"/>
        <v>0</v>
      </c>
      <c r="N15" s="10">
        <f t="shared" si="3"/>
        <v>0</v>
      </c>
      <c r="O15" s="10">
        <f t="shared" si="3"/>
        <v>0</v>
      </c>
      <c r="P15" s="10">
        <f t="shared" si="3"/>
        <v>0</v>
      </c>
      <c r="Q15" s="360"/>
      <c r="R15" s="360"/>
      <c r="S15" s="27"/>
      <c r="T15" s="27"/>
      <c r="U15" s="26"/>
      <c r="V15" s="26"/>
      <c r="W15" s="26"/>
      <c r="X15" s="26"/>
      <c r="Y15" s="26"/>
      <c r="Z15" s="26"/>
      <c r="AA15" s="26"/>
      <c r="AB15" s="26"/>
      <c r="AC15" s="26"/>
      <c r="AD15" s="26"/>
      <c r="AE15" s="26"/>
    </row>
    <row r="16" spans="1:31" ht="21" customHeight="1" x14ac:dyDescent="0.3">
      <c r="A16" s="359"/>
      <c r="B16" s="487"/>
      <c r="C16" s="479"/>
      <c r="D16" s="381"/>
      <c r="E16" s="381"/>
      <c r="F16" s="51" t="s">
        <v>26</v>
      </c>
      <c r="G16" s="10">
        <f t="shared" si="1"/>
        <v>31526.800000000003</v>
      </c>
      <c r="H16" s="10">
        <f t="shared" si="1"/>
        <v>0</v>
      </c>
      <c r="I16" s="10">
        <f t="shared" si="3"/>
        <v>31526.800000000003</v>
      </c>
      <c r="J16" s="10">
        <f t="shared" si="3"/>
        <v>0</v>
      </c>
      <c r="K16" s="10">
        <f t="shared" si="3"/>
        <v>0</v>
      </c>
      <c r="L16" s="10">
        <f t="shared" si="3"/>
        <v>0</v>
      </c>
      <c r="M16" s="10">
        <f t="shared" si="3"/>
        <v>0</v>
      </c>
      <c r="N16" s="10">
        <f t="shared" si="3"/>
        <v>0</v>
      </c>
      <c r="O16" s="10">
        <f t="shared" si="3"/>
        <v>0</v>
      </c>
      <c r="P16" s="10">
        <f t="shared" si="3"/>
        <v>0</v>
      </c>
      <c r="Q16" s="360"/>
      <c r="R16" s="360"/>
      <c r="S16" s="27"/>
      <c r="T16" s="27"/>
      <c r="U16" s="26"/>
      <c r="V16" s="26"/>
      <c r="W16" s="26"/>
      <c r="X16" s="26"/>
      <c r="Y16" s="26"/>
      <c r="Z16" s="26"/>
      <c r="AA16" s="26"/>
      <c r="AB16" s="26"/>
      <c r="AC16" s="26"/>
      <c r="AD16" s="26"/>
      <c r="AE16" s="26"/>
    </row>
    <row r="17" spans="1:31" ht="21" customHeight="1" x14ac:dyDescent="0.3">
      <c r="A17" s="359"/>
      <c r="B17" s="487"/>
      <c r="C17" s="479"/>
      <c r="D17" s="381"/>
      <c r="E17" s="381"/>
      <c r="F17" s="51" t="s">
        <v>41</v>
      </c>
      <c r="G17" s="10">
        <f t="shared" si="1"/>
        <v>31526.800000000003</v>
      </c>
      <c r="H17" s="10">
        <f t="shared" si="1"/>
        <v>0</v>
      </c>
      <c r="I17" s="10">
        <f t="shared" si="3"/>
        <v>31526.800000000003</v>
      </c>
      <c r="J17" s="10">
        <f t="shared" si="3"/>
        <v>0</v>
      </c>
      <c r="K17" s="10">
        <f t="shared" si="3"/>
        <v>0</v>
      </c>
      <c r="L17" s="10">
        <f t="shared" si="3"/>
        <v>0</v>
      </c>
      <c r="M17" s="10">
        <f t="shared" si="3"/>
        <v>0</v>
      </c>
      <c r="N17" s="10">
        <f t="shared" si="3"/>
        <v>0</v>
      </c>
      <c r="O17" s="10">
        <f t="shared" si="3"/>
        <v>0</v>
      </c>
      <c r="P17" s="10">
        <f t="shared" si="3"/>
        <v>0</v>
      </c>
      <c r="Q17" s="360"/>
      <c r="R17" s="360"/>
      <c r="S17" s="27"/>
      <c r="T17" s="27"/>
      <c r="U17" s="26"/>
      <c r="V17" s="26"/>
      <c r="W17" s="26"/>
      <c r="X17" s="26"/>
      <c r="Y17" s="26"/>
      <c r="Z17" s="26"/>
      <c r="AA17" s="26"/>
      <c r="AB17" s="26"/>
      <c r="AC17" s="26"/>
      <c r="AD17" s="26"/>
      <c r="AE17" s="26"/>
    </row>
    <row r="18" spans="1:31" ht="21" customHeight="1" x14ac:dyDescent="0.3">
      <c r="A18" s="359"/>
      <c r="B18" s="487"/>
      <c r="C18" s="479"/>
      <c r="D18" s="381"/>
      <c r="E18" s="381"/>
      <c r="F18" s="51" t="s">
        <v>28</v>
      </c>
      <c r="G18" s="10">
        <f t="shared" si="1"/>
        <v>31526.800000000003</v>
      </c>
      <c r="H18" s="10">
        <f t="shared" si="1"/>
        <v>0</v>
      </c>
      <c r="I18" s="10">
        <f t="shared" si="3"/>
        <v>31526.800000000003</v>
      </c>
      <c r="J18" s="10">
        <f t="shared" si="3"/>
        <v>0</v>
      </c>
      <c r="K18" s="10">
        <f t="shared" si="3"/>
        <v>0</v>
      </c>
      <c r="L18" s="10">
        <f t="shared" si="3"/>
        <v>0</v>
      </c>
      <c r="M18" s="10">
        <f t="shared" si="3"/>
        <v>0</v>
      </c>
      <c r="N18" s="10">
        <f t="shared" si="3"/>
        <v>0</v>
      </c>
      <c r="O18" s="10">
        <f t="shared" si="3"/>
        <v>0</v>
      </c>
      <c r="P18" s="10">
        <f t="shared" si="3"/>
        <v>0</v>
      </c>
      <c r="Q18" s="360"/>
      <c r="R18" s="360"/>
      <c r="S18" s="27"/>
      <c r="T18" s="27"/>
      <c r="U18" s="26"/>
      <c r="V18" s="26"/>
      <c r="W18" s="26"/>
      <c r="X18" s="26"/>
      <c r="Y18" s="26"/>
      <c r="Z18" s="26"/>
      <c r="AA18" s="26"/>
      <c r="AB18" s="26"/>
      <c r="AC18" s="26"/>
      <c r="AD18" s="26"/>
      <c r="AE18" s="26"/>
    </row>
    <row r="19" spans="1:31" ht="15" customHeight="1" x14ac:dyDescent="0.3">
      <c r="A19" s="359"/>
      <c r="B19" s="487" t="s">
        <v>322</v>
      </c>
      <c r="C19" s="478"/>
      <c r="D19" s="385"/>
      <c r="E19" s="385"/>
      <c r="F19" s="51" t="s">
        <v>112</v>
      </c>
      <c r="G19" s="10">
        <f t="shared" si="1"/>
        <v>1621721.4999999998</v>
      </c>
      <c r="H19" s="10">
        <f t="shared" si="1"/>
        <v>0</v>
      </c>
      <c r="I19" s="10">
        <f t="shared" ref="I19:P19" si="4">SUM(I20:I26)</f>
        <v>1536443.2999999998</v>
      </c>
      <c r="J19" s="10">
        <f t="shared" si="4"/>
        <v>0</v>
      </c>
      <c r="K19" s="10">
        <f t="shared" si="4"/>
        <v>0</v>
      </c>
      <c r="L19" s="10">
        <f t="shared" si="4"/>
        <v>0</v>
      </c>
      <c r="M19" s="10">
        <f t="shared" si="4"/>
        <v>0</v>
      </c>
      <c r="N19" s="10">
        <f t="shared" si="4"/>
        <v>0</v>
      </c>
      <c r="O19" s="10">
        <f t="shared" si="4"/>
        <v>85278.200000000012</v>
      </c>
      <c r="P19" s="10">
        <f t="shared" si="4"/>
        <v>0</v>
      </c>
      <c r="Q19" s="360" t="s">
        <v>7</v>
      </c>
      <c r="R19" s="360"/>
      <c r="S19" s="27"/>
      <c r="T19" s="27"/>
      <c r="U19" s="26"/>
      <c r="V19" s="26"/>
      <c r="W19" s="26"/>
      <c r="X19" s="26"/>
      <c r="Y19" s="26"/>
      <c r="Z19" s="26"/>
      <c r="AA19" s="26"/>
      <c r="AB19" s="26"/>
      <c r="AC19" s="26"/>
      <c r="AD19" s="26"/>
      <c r="AE19" s="26"/>
    </row>
    <row r="20" spans="1:31" ht="15" customHeight="1" x14ac:dyDescent="0.3">
      <c r="A20" s="359"/>
      <c r="B20" s="487"/>
      <c r="C20" s="479"/>
      <c r="D20" s="381"/>
      <c r="E20" s="381"/>
      <c r="F20" s="51" t="s">
        <v>22</v>
      </c>
      <c r="G20" s="10">
        <f t="shared" si="1"/>
        <v>231674.50000000003</v>
      </c>
      <c r="H20" s="10">
        <f t="shared" si="1"/>
        <v>0</v>
      </c>
      <c r="I20" s="10">
        <f>I94+I111</f>
        <v>219491.90000000002</v>
      </c>
      <c r="J20" s="10">
        <f t="shared" ref="J20:P21" si="5">J94+J111</f>
        <v>0</v>
      </c>
      <c r="K20" s="10">
        <f t="shared" si="5"/>
        <v>0</v>
      </c>
      <c r="L20" s="10">
        <f t="shared" si="5"/>
        <v>0</v>
      </c>
      <c r="M20" s="10">
        <f t="shared" si="5"/>
        <v>0</v>
      </c>
      <c r="N20" s="10">
        <f t="shared" si="5"/>
        <v>0</v>
      </c>
      <c r="O20" s="10">
        <f t="shared" si="5"/>
        <v>12182.6</v>
      </c>
      <c r="P20" s="10">
        <f t="shared" si="5"/>
        <v>0</v>
      </c>
      <c r="Q20" s="360"/>
      <c r="R20" s="360"/>
      <c r="S20" s="27"/>
      <c r="T20" s="27"/>
      <c r="U20" s="26"/>
      <c r="V20" s="26"/>
      <c r="W20" s="26"/>
      <c r="X20" s="26"/>
      <c r="Y20" s="26"/>
      <c r="Z20" s="26"/>
      <c r="AA20" s="26"/>
      <c r="AB20" s="26"/>
      <c r="AC20" s="26"/>
      <c r="AD20" s="26"/>
      <c r="AE20" s="26"/>
    </row>
    <row r="21" spans="1:31" x14ac:dyDescent="0.3">
      <c r="A21" s="359"/>
      <c r="B21" s="487"/>
      <c r="C21" s="479"/>
      <c r="D21" s="381"/>
      <c r="E21" s="381"/>
      <c r="F21" s="51" t="s">
        <v>23</v>
      </c>
      <c r="G21" s="10">
        <f t="shared" si="1"/>
        <v>231674.50000000003</v>
      </c>
      <c r="H21" s="10">
        <f t="shared" si="1"/>
        <v>0</v>
      </c>
      <c r="I21" s="10">
        <f>I95+I112</f>
        <v>219491.90000000002</v>
      </c>
      <c r="J21" s="10">
        <f t="shared" si="5"/>
        <v>0</v>
      </c>
      <c r="K21" s="10">
        <f t="shared" si="5"/>
        <v>0</v>
      </c>
      <c r="L21" s="10">
        <f t="shared" si="5"/>
        <v>0</v>
      </c>
      <c r="M21" s="10">
        <f t="shared" si="5"/>
        <v>0</v>
      </c>
      <c r="N21" s="10">
        <f t="shared" si="5"/>
        <v>0</v>
      </c>
      <c r="O21" s="10">
        <f t="shared" si="5"/>
        <v>12182.6</v>
      </c>
      <c r="P21" s="10">
        <f t="shared" si="5"/>
        <v>0</v>
      </c>
      <c r="Q21" s="360"/>
      <c r="R21" s="360"/>
      <c r="S21" s="27"/>
      <c r="T21" s="27"/>
      <c r="U21" s="26"/>
      <c r="V21" s="26"/>
      <c r="W21" s="26"/>
      <c r="X21" s="26"/>
      <c r="Y21" s="26"/>
      <c r="Z21" s="26"/>
      <c r="AA21" s="26"/>
      <c r="AB21" s="26"/>
      <c r="AC21" s="26"/>
      <c r="AD21" s="26"/>
      <c r="AE21" s="26"/>
    </row>
    <row r="22" spans="1:31" x14ac:dyDescent="0.3">
      <c r="A22" s="359"/>
      <c r="B22" s="487"/>
      <c r="C22" s="479"/>
      <c r="D22" s="381"/>
      <c r="E22" s="381"/>
      <c r="F22" s="51" t="s">
        <v>24</v>
      </c>
      <c r="G22" s="10">
        <f t="shared" si="1"/>
        <v>231674.50000000003</v>
      </c>
      <c r="H22" s="10">
        <f t="shared" si="1"/>
        <v>0</v>
      </c>
      <c r="I22" s="10">
        <f t="shared" ref="I22:P26" si="6">I96+I113</f>
        <v>219491.90000000002</v>
      </c>
      <c r="J22" s="10">
        <f t="shared" si="6"/>
        <v>0</v>
      </c>
      <c r="K22" s="10">
        <f t="shared" si="6"/>
        <v>0</v>
      </c>
      <c r="L22" s="10">
        <f t="shared" si="6"/>
        <v>0</v>
      </c>
      <c r="M22" s="10">
        <f t="shared" si="6"/>
        <v>0</v>
      </c>
      <c r="N22" s="10">
        <f t="shared" si="6"/>
        <v>0</v>
      </c>
      <c r="O22" s="10">
        <f t="shared" si="6"/>
        <v>12182.6</v>
      </c>
      <c r="P22" s="10">
        <f t="shared" si="6"/>
        <v>0</v>
      </c>
      <c r="Q22" s="360"/>
      <c r="R22" s="360"/>
      <c r="S22" s="27"/>
      <c r="T22" s="27"/>
      <c r="U22" s="26"/>
      <c r="V22" s="26"/>
      <c r="W22" s="26"/>
      <c r="X22" s="26"/>
      <c r="Y22" s="26"/>
      <c r="Z22" s="26"/>
      <c r="AA22" s="26"/>
      <c r="AB22" s="26"/>
      <c r="AC22" s="26"/>
      <c r="AD22" s="26"/>
      <c r="AE22" s="26"/>
    </row>
    <row r="23" spans="1:31" x14ac:dyDescent="0.3">
      <c r="A23" s="359"/>
      <c r="B23" s="487"/>
      <c r="C23" s="479"/>
      <c r="D23" s="381"/>
      <c r="E23" s="381"/>
      <c r="F23" s="51" t="s">
        <v>25</v>
      </c>
      <c r="G23" s="10">
        <f t="shared" si="1"/>
        <v>231674.50000000003</v>
      </c>
      <c r="H23" s="10">
        <f t="shared" si="1"/>
        <v>0</v>
      </c>
      <c r="I23" s="10">
        <f t="shared" si="6"/>
        <v>219491.90000000002</v>
      </c>
      <c r="J23" s="10">
        <f t="shared" si="6"/>
        <v>0</v>
      </c>
      <c r="K23" s="10">
        <f t="shared" si="6"/>
        <v>0</v>
      </c>
      <c r="L23" s="10">
        <f t="shared" si="6"/>
        <v>0</v>
      </c>
      <c r="M23" s="10">
        <f t="shared" si="6"/>
        <v>0</v>
      </c>
      <c r="N23" s="10">
        <f t="shared" si="6"/>
        <v>0</v>
      </c>
      <c r="O23" s="10">
        <f t="shared" si="6"/>
        <v>12182.6</v>
      </c>
      <c r="P23" s="10">
        <f t="shared" si="6"/>
        <v>0</v>
      </c>
      <c r="Q23" s="360"/>
      <c r="R23" s="360"/>
      <c r="S23" s="27"/>
      <c r="T23" s="27"/>
      <c r="U23" s="26"/>
      <c r="V23" s="26"/>
      <c r="W23" s="26"/>
      <c r="X23" s="26"/>
      <c r="Y23" s="26"/>
      <c r="Z23" s="26"/>
      <c r="AA23" s="26"/>
      <c r="AB23" s="26"/>
      <c r="AC23" s="26"/>
      <c r="AD23" s="26"/>
      <c r="AE23" s="26"/>
    </row>
    <row r="24" spans="1:31" ht="15" customHeight="1" x14ac:dyDescent="0.3">
      <c r="A24" s="359"/>
      <c r="B24" s="487"/>
      <c r="C24" s="479"/>
      <c r="D24" s="381"/>
      <c r="E24" s="381"/>
      <c r="F24" s="51" t="s">
        <v>26</v>
      </c>
      <c r="G24" s="10">
        <f t="shared" si="1"/>
        <v>231674.50000000003</v>
      </c>
      <c r="H24" s="10">
        <f t="shared" si="1"/>
        <v>0</v>
      </c>
      <c r="I24" s="10">
        <f t="shared" si="6"/>
        <v>219491.90000000002</v>
      </c>
      <c r="J24" s="10">
        <f t="shared" si="6"/>
        <v>0</v>
      </c>
      <c r="K24" s="10">
        <f t="shared" si="6"/>
        <v>0</v>
      </c>
      <c r="L24" s="10">
        <f t="shared" si="6"/>
        <v>0</v>
      </c>
      <c r="M24" s="10">
        <f t="shared" si="6"/>
        <v>0</v>
      </c>
      <c r="N24" s="10">
        <f t="shared" si="6"/>
        <v>0</v>
      </c>
      <c r="O24" s="10">
        <f t="shared" si="6"/>
        <v>12182.6</v>
      </c>
      <c r="P24" s="10">
        <f t="shared" si="6"/>
        <v>0</v>
      </c>
      <c r="Q24" s="360"/>
      <c r="R24" s="360"/>
      <c r="S24" s="27"/>
      <c r="T24" s="27"/>
      <c r="U24" s="26"/>
      <c r="V24" s="26"/>
      <c r="W24" s="26"/>
      <c r="X24" s="26"/>
      <c r="Y24" s="26"/>
      <c r="Z24" s="26"/>
      <c r="AA24" s="26"/>
      <c r="AB24" s="26"/>
      <c r="AC24" s="26"/>
      <c r="AD24" s="26"/>
      <c r="AE24" s="26"/>
    </row>
    <row r="25" spans="1:31" ht="18.75" customHeight="1" x14ac:dyDescent="0.3">
      <c r="A25" s="359"/>
      <c r="B25" s="487"/>
      <c r="C25" s="479"/>
      <c r="D25" s="381"/>
      <c r="E25" s="381"/>
      <c r="F25" s="51" t="s">
        <v>41</v>
      </c>
      <c r="G25" s="10">
        <f t="shared" si="1"/>
        <v>231674.50000000003</v>
      </c>
      <c r="H25" s="10">
        <f t="shared" si="1"/>
        <v>0</v>
      </c>
      <c r="I25" s="10">
        <f t="shared" si="6"/>
        <v>219491.90000000002</v>
      </c>
      <c r="J25" s="10">
        <f t="shared" si="6"/>
        <v>0</v>
      </c>
      <c r="K25" s="10">
        <f t="shared" si="6"/>
        <v>0</v>
      </c>
      <c r="L25" s="10">
        <f t="shared" si="6"/>
        <v>0</v>
      </c>
      <c r="M25" s="10">
        <f t="shared" si="6"/>
        <v>0</v>
      </c>
      <c r="N25" s="10">
        <f t="shared" si="6"/>
        <v>0</v>
      </c>
      <c r="O25" s="10">
        <f t="shared" si="6"/>
        <v>12182.6</v>
      </c>
      <c r="P25" s="10">
        <f t="shared" si="6"/>
        <v>0</v>
      </c>
      <c r="Q25" s="360"/>
      <c r="R25" s="360"/>
      <c r="S25" s="27"/>
      <c r="T25" s="27"/>
      <c r="U25" s="26"/>
      <c r="V25" s="26"/>
      <c r="W25" s="26"/>
      <c r="X25" s="26"/>
      <c r="Y25" s="26"/>
      <c r="Z25" s="26"/>
      <c r="AA25" s="26"/>
      <c r="AB25" s="26"/>
      <c r="AC25" s="26"/>
      <c r="AD25" s="26"/>
      <c r="AE25" s="26"/>
    </row>
    <row r="26" spans="1:31" x14ac:dyDescent="0.3">
      <c r="A26" s="359"/>
      <c r="B26" s="487"/>
      <c r="C26" s="479"/>
      <c r="D26" s="381"/>
      <c r="E26" s="381"/>
      <c r="F26" s="51" t="s">
        <v>28</v>
      </c>
      <c r="G26" s="10">
        <f t="shared" si="1"/>
        <v>231674.50000000003</v>
      </c>
      <c r="H26" s="10">
        <f t="shared" si="1"/>
        <v>0</v>
      </c>
      <c r="I26" s="10">
        <f t="shared" si="6"/>
        <v>219491.90000000002</v>
      </c>
      <c r="J26" s="10">
        <f t="shared" si="6"/>
        <v>0</v>
      </c>
      <c r="K26" s="10">
        <f t="shared" si="6"/>
        <v>0</v>
      </c>
      <c r="L26" s="10">
        <f t="shared" si="6"/>
        <v>0</v>
      </c>
      <c r="M26" s="10">
        <f t="shared" si="6"/>
        <v>0</v>
      </c>
      <c r="N26" s="10">
        <f t="shared" si="6"/>
        <v>0</v>
      </c>
      <c r="O26" s="10">
        <f t="shared" si="6"/>
        <v>12182.6</v>
      </c>
      <c r="P26" s="10">
        <f t="shared" si="6"/>
        <v>0</v>
      </c>
      <c r="Q26" s="360"/>
      <c r="R26" s="360"/>
      <c r="S26" s="27"/>
      <c r="T26" s="27"/>
      <c r="U26" s="26"/>
      <c r="V26" s="26"/>
      <c r="W26" s="26"/>
      <c r="X26" s="26"/>
      <c r="Y26" s="26"/>
      <c r="Z26" s="26"/>
      <c r="AA26" s="26"/>
      <c r="AB26" s="26"/>
      <c r="AC26" s="26"/>
      <c r="AD26" s="26"/>
      <c r="AE26" s="26"/>
    </row>
    <row r="27" spans="1:31" ht="31.5" customHeight="1" x14ac:dyDescent="0.3">
      <c r="A27" s="48" t="s">
        <v>83</v>
      </c>
      <c r="B27" s="475" t="s">
        <v>323</v>
      </c>
      <c r="C27" s="476"/>
      <c r="D27" s="476"/>
      <c r="E27" s="476"/>
      <c r="F27" s="476"/>
      <c r="G27" s="476"/>
      <c r="H27" s="476"/>
      <c r="I27" s="476"/>
      <c r="J27" s="476"/>
      <c r="K27" s="476"/>
      <c r="L27" s="476"/>
      <c r="M27" s="476"/>
      <c r="N27" s="476"/>
      <c r="O27" s="476"/>
      <c r="P27" s="476"/>
      <c r="Q27" s="476"/>
      <c r="R27" s="477"/>
      <c r="S27" s="27"/>
      <c r="T27" s="27"/>
      <c r="U27" s="26"/>
      <c r="V27" s="26"/>
      <c r="W27" s="26"/>
      <c r="X27" s="26"/>
      <c r="Y27" s="26"/>
      <c r="Z27" s="26"/>
      <c r="AA27" s="26"/>
      <c r="AB27" s="26"/>
      <c r="AC27" s="26"/>
      <c r="AD27" s="26"/>
      <c r="AE27" s="26"/>
    </row>
    <row r="28" spans="1:31" ht="22.5" customHeight="1" x14ac:dyDescent="0.3">
      <c r="A28" s="359" t="s">
        <v>185</v>
      </c>
      <c r="B28" s="487" t="s">
        <v>792</v>
      </c>
      <c r="C28" s="478" t="s">
        <v>71</v>
      </c>
      <c r="D28" s="385" t="s">
        <v>186</v>
      </c>
      <c r="E28" s="385" t="s">
        <v>190</v>
      </c>
      <c r="F28" s="51" t="s">
        <v>112</v>
      </c>
      <c r="G28" s="10">
        <f t="shared" ref="G28:H43" si="7">I28+K28+M28+O28</f>
        <v>220687.59999999998</v>
      </c>
      <c r="H28" s="10">
        <f t="shared" si="7"/>
        <v>0</v>
      </c>
      <c r="I28" s="10">
        <f t="shared" ref="I28:P28" si="8">SUM(I29:I35)</f>
        <v>220687.59999999998</v>
      </c>
      <c r="J28" s="10">
        <f t="shared" si="8"/>
        <v>0</v>
      </c>
      <c r="K28" s="10">
        <f t="shared" si="8"/>
        <v>0</v>
      </c>
      <c r="L28" s="10">
        <f t="shared" si="8"/>
        <v>0</v>
      </c>
      <c r="M28" s="10">
        <f t="shared" si="8"/>
        <v>0</v>
      </c>
      <c r="N28" s="10">
        <f t="shared" si="8"/>
        <v>0</v>
      </c>
      <c r="O28" s="10">
        <f t="shared" si="8"/>
        <v>0</v>
      </c>
      <c r="P28" s="10">
        <f t="shared" si="8"/>
        <v>0</v>
      </c>
      <c r="Q28" s="360" t="s">
        <v>321</v>
      </c>
      <c r="R28" s="360"/>
      <c r="S28" s="27"/>
      <c r="T28" s="27"/>
      <c r="U28" s="26"/>
      <c r="V28" s="26"/>
      <c r="W28" s="26"/>
      <c r="X28" s="26"/>
      <c r="Y28" s="26"/>
      <c r="Z28" s="26"/>
      <c r="AA28" s="26"/>
      <c r="AB28" s="26"/>
      <c r="AC28" s="26"/>
      <c r="AD28" s="26"/>
      <c r="AE28" s="26"/>
    </row>
    <row r="29" spans="1:31" ht="22.5" customHeight="1" x14ac:dyDescent="0.3">
      <c r="A29" s="359"/>
      <c r="B29" s="487"/>
      <c r="C29" s="479"/>
      <c r="D29" s="381"/>
      <c r="E29" s="381"/>
      <c r="F29" s="51" t="s">
        <v>22</v>
      </c>
      <c r="G29" s="10">
        <f t="shared" si="7"/>
        <v>31526.800000000003</v>
      </c>
      <c r="H29" s="10">
        <f t="shared" si="7"/>
        <v>0</v>
      </c>
      <c r="I29" s="10">
        <f>I37+I45+I53+I61</f>
        <v>31526.800000000003</v>
      </c>
      <c r="J29" s="10">
        <f t="shared" ref="J29:P30" si="9">J37+J45+J53+J61</f>
        <v>0</v>
      </c>
      <c r="K29" s="10">
        <f t="shared" si="9"/>
        <v>0</v>
      </c>
      <c r="L29" s="10">
        <f t="shared" si="9"/>
        <v>0</v>
      </c>
      <c r="M29" s="10">
        <f t="shared" si="9"/>
        <v>0</v>
      </c>
      <c r="N29" s="10">
        <f t="shared" si="9"/>
        <v>0</v>
      </c>
      <c r="O29" s="10">
        <f t="shared" si="9"/>
        <v>0</v>
      </c>
      <c r="P29" s="10">
        <f t="shared" si="9"/>
        <v>0</v>
      </c>
      <c r="Q29" s="360"/>
      <c r="R29" s="360"/>
      <c r="S29" s="27"/>
      <c r="T29" s="27"/>
      <c r="U29" s="26"/>
      <c r="V29" s="26"/>
      <c r="W29" s="26"/>
      <c r="X29" s="26"/>
      <c r="Y29" s="26"/>
      <c r="Z29" s="26"/>
      <c r="AA29" s="26"/>
      <c r="AB29" s="26"/>
      <c r="AC29" s="26"/>
      <c r="AD29" s="26"/>
      <c r="AE29" s="26"/>
    </row>
    <row r="30" spans="1:31" ht="22.5" customHeight="1" x14ac:dyDescent="0.3">
      <c r="A30" s="359"/>
      <c r="B30" s="487"/>
      <c r="C30" s="479"/>
      <c r="D30" s="381" t="s">
        <v>187</v>
      </c>
      <c r="E30" s="381" t="s">
        <v>187</v>
      </c>
      <c r="F30" s="51" t="s">
        <v>23</v>
      </c>
      <c r="G30" s="10">
        <f t="shared" si="7"/>
        <v>31526.800000000003</v>
      </c>
      <c r="H30" s="10">
        <f t="shared" si="7"/>
        <v>0</v>
      </c>
      <c r="I30" s="10">
        <f>I38+I46+I54+I62</f>
        <v>31526.800000000003</v>
      </c>
      <c r="J30" s="10">
        <f t="shared" si="9"/>
        <v>0</v>
      </c>
      <c r="K30" s="10">
        <f t="shared" si="9"/>
        <v>0</v>
      </c>
      <c r="L30" s="10">
        <f t="shared" si="9"/>
        <v>0</v>
      </c>
      <c r="M30" s="10">
        <f t="shared" si="9"/>
        <v>0</v>
      </c>
      <c r="N30" s="10">
        <f t="shared" si="9"/>
        <v>0</v>
      </c>
      <c r="O30" s="10">
        <f t="shared" si="9"/>
        <v>0</v>
      </c>
      <c r="P30" s="10">
        <f t="shared" si="9"/>
        <v>0</v>
      </c>
      <c r="Q30" s="360"/>
      <c r="R30" s="360"/>
      <c r="S30" s="27"/>
      <c r="T30" s="27"/>
      <c r="U30" s="26"/>
      <c r="V30" s="26"/>
      <c r="W30" s="26"/>
      <c r="X30" s="26"/>
      <c r="Y30" s="26"/>
      <c r="Z30" s="26"/>
      <c r="AA30" s="26"/>
      <c r="AB30" s="26"/>
      <c r="AC30" s="26"/>
      <c r="AD30" s="26"/>
      <c r="AE30" s="26"/>
    </row>
    <row r="31" spans="1:31" ht="22.5" customHeight="1" x14ac:dyDescent="0.3">
      <c r="A31" s="359"/>
      <c r="B31" s="487"/>
      <c r="C31" s="479"/>
      <c r="D31" s="381" t="s">
        <v>187</v>
      </c>
      <c r="E31" s="381" t="s">
        <v>187</v>
      </c>
      <c r="F31" s="51" t="s">
        <v>24</v>
      </c>
      <c r="G31" s="10">
        <f t="shared" si="7"/>
        <v>31526.800000000003</v>
      </c>
      <c r="H31" s="10">
        <f t="shared" si="7"/>
        <v>0</v>
      </c>
      <c r="I31" s="10">
        <f t="shared" ref="I31:P32" si="10">I39+I47+I55+I63</f>
        <v>31526.800000000003</v>
      </c>
      <c r="J31" s="10">
        <f t="shared" si="10"/>
        <v>0</v>
      </c>
      <c r="K31" s="10">
        <f t="shared" si="10"/>
        <v>0</v>
      </c>
      <c r="L31" s="10">
        <f t="shared" si="10"/>
        <v>0</v>
      </c>
      <c r="M31" s="10">
        <f t="shared" si="10"/>
        <v>0</v>
      </c>
      <c r="N31" s="10">
        <f t="shared" si="10"/>
        <v>0</v>
      </c>
      <c r="O31" s="10">
        <f t="shared" si="10"/>
        <v>0</v>
      </c>
      <c r="P31" s="10">
        <f t="shared" si="10"/>
        <v>0</v>
      </c>
      <c r="Q31" s="360"/>
      <c r="R31" s="360"/>
      <c r="S31" s="27"/>
      <c r="T31" s="27"/>
      <c r="U31" s="26"/>
      <c r="V31" s="26"/>
      <c r="W31" s="26"/>
      <c r="X31" s="26"/>
      <c r="Y31" s="26"/>
      <c r="Z31" s="26"/>
      <c r="AA31" s="26"/>
      <c r="AB31" s="26"/>
      <c r="AC31" s="26"/>
      <c r="AD31" s="26"/>
      <c r="AE31" s="26"/>
    </row>
    <row r="32" spans="1:31" ht="22.5" customHeight="1" x14ac:dyDescent="0.3">
      <c r="A32" s="359"/>
      <c r="B32" s="487"/>
      <c r="C32" s="479"/>
      <c r="D32" s="381" t="s">
        <v>187</v>
      </c>
      <c r="E32" s="381" t="s">
        <v>187</v>
      </c>
      <c r="F32" s="51" t="s">
        <v>25</v>
      </c>
      <c r="G32" s="10">
        <f t="shared" si="7"/>
        <v>31526.800000000003</v>
      </c>
      <c r="H32" s="10">
        <f t="shared" si="7"/>
        <v>0</v>
      </c>
      <c r="I32" s="10">
        <f>I40+I48+I56+I64</f>
        <v>31526.800000000003</v>
      </c>
      <c r="J32" s="10">
        <f t="shared" si="10"/>
        <v>0</v>
      </c>
      <c r="K32" s="10">
        <f t="shared" si="10"/>
        <v>0</v>
      </c>
      <c r="L32" s="10">
        <f t="shared" si="10"/>
        <v>0</v>
      </c>
      <c r="M32" s="10">
        <f t="shared" si="10"/>
        <v>0</v>
      </c>
      <c r="N32" s="10">
        <f t="shared" si="10"/>
        <v>0</v>
      </c>
      <c r="O32" s="10">
        <f t="shared" si="10"/>
        <v>0</v>
      </c>
      <c r="P32" s="10">
        <f t="shared" si="10"/>
        <v>0</v>
      </c>
      <c r="Q32" s="360"/>
      <c r="R32" s="360"/>
      <c r="S32" s="27"/>
      <c r="T32" s="27"/>
      <c r="U32" s="26"/>
      <c r="V32" s="26"/>
      <c r="W32" s="26"/>
      <c r="X32" s="26"/>
      <c r="Y32" s="26"/>
      <c r="Z32" s="26"/>
      <c r="AA32" s="26"/>
      <c r="AB32" s="26"/>
      <c r="AC32" s="26"/>
      <c r="AD32" s="26"/>
      <c r="AE32" s="26"/>
    </row>
    <row r="33" spans="1:31" ht="22.5" customHeight="1" x14ac:dyDescent="0.3">
      <c r="A33" s="359"/>
      <c r="B33" s="487"/>
      <c r="C33" s="479"/>
      <c r="D33" s="381" t="s">
        <v>187</v>
      </c>
      <c r="E33" s="381" t="s">
        <v>187</v>
      </c>
      <c r="F33" s="51" t="s">
        <v>26</v>
      </c>
      <c r="G33" s="10">
        <f t="shared" si="7"/>
        <v>31526.800000000003</v>
      </c>
      <c r="H33" s="10">
        <f t="shared" si="7"/>
        <v>0</v>
      </c>
      <c r="I33" s="10">
        <f t="shared" ref="I33:P35" si="11">I41+I49+I57+I65</f>
        <v>31526.800000000003</v>
      </c>
      <c r="J33" s="10">
        <f t="shared" si="11"/>
        <v>0</v>
      </c>
      <c r="K33" s="10">
        <f t="shared" si="11"/>
        <v>0</v>
      </c>
      <c r="L33" s="10">
        <f t="shared" si="11"/>
        <v>0</v>
      </c>
      <c r="M33" s="10">
        <f t="shared" si="11"/>
        <v>0</v>
      </c>
      <c r="N33" s="10">
        <f t="shared" si="11"/>
        <v>0</v>
      </c>
      <c r="O33" s="10">
        <f t="shared" si="11"/>
        <v>0</v>
      </c>
      <c r="P33" s="10">
        <f t="shared" si="11"/>
        <v>0</v>
      </c>
      <c r="Q33" s="360"/>
      <c r="R33" s="360"/>
      <c r="S33" s="27"/>
      <c r="T33" s="27"/>
      <c r="U33" s="26"/>
      <c r="V33" s="26"/>
      <c r="W33" s="26"/>
      <c r="X33" s="26"/>
      <c r="Y33" s="26"/>
      <c r="Z33" s="26"/>
      <c r="AA33" s="26"/>
      <c r="AB33" s="26"/>
      <c r="AC33" s="26"/>
      <c r="AD33" s="26"/>
      <c r="AE33" s="26"/>
    </row>
    <row r="34" spans="1:31" ht="22.5" customHeight="1" x14ac:dyDescent="0.3">
      <c r="A34" s="359"/>
      <c r="B34" s="487"/>
      <c r="C34" s="479"/>
      <c r="D34" s="381" t="s">
        <v>187</v>
      </c>
      <c r="E34" s="381" t="s">
        <v>187</v>
      </c>
      <c r="F34" s="51" t="s">
        <v>41</v>
      </c>
      <c r="G34" s="10">
        <f t="shared" si="7"/>
        <v>31526.800000000003</v>
      </c>
      <c r="H34" s="10">
        <f t="shared" si="7"/>
        <v>0</v>
      </c>
      <c r="I34" s="10">
        <f t="shared" si="11"/>
        <v>31526.800000000003</v>
      </c>
      <c r="J34" s="10">
        <f t="shared" si="11"/>
        <v>0</v>
      </c>
      <c r="K34" s="10">
        <f t="shared" si="11"/>
        <v>0</v>
      </c>
      <c r="L34" s="10">
        <f t="shared" si="11"/>
        <v>0</v>
      </c>
      <c r="M34" s="10">
        <f t="shared" si="11"/>
        <v>0</v>
      </c>
      <c r="N34" s="10">
        <f t="shared" si="11"/>
        <v>0</v>
      </c>
      <c r="O34" s="10">
        <f t="shared" si="11"/>
        <v>0</v>
      </c>
      <c r="P34" s="10">
        <f t="shared" si="11"/>
        <v>0</v>
      </c>
      <c r="Q34" s="360"/>
      <c r="R34" s="360"/>
      <c r="S34" s="27"/>
      <c r="T34" s="27"/>
      <c r="U34" s="26"/>
      <c r="V34" s="26"/>
      <c r="W34" s="26"/>
      <c r="X34" s="26"/>
      <c r="Y34" s="26"/>
      <c r="Z34" s="26"/>
      <c r="AA34" s="26"/>
      <c r="AB34" s="26"/>
      <c r="AC34" s="26"/>
      <c r="AD34" s="26"/>
      <c r="AE34" s="26"/>
    </row>
    <row r="35" spans="1:31" ht="22.5" customHeight="1" x14ac:dyDescent="0.3">
      <c r="A35" s="359"/>
      <c r="B35" s="487"/>
      <c r="C35" s="479"/>
      <c r="D35" s="381" t="s">
        <v>187</v>
      </c>
      <c r="E35" s="381" t="s">
        <v>187</v>
      </c>
      <c r="F35" s="51" t="s">
        <v>28</v>
      </c>
      <c r="G35" s="10">
        <f t="shared" si="7"/>
        <v>31526.800000000003</v>
      </c>
      <c r="H35" s="10">
        <f t="shared" si="7"/>
        <v>0</v>
      </c>
      <c r="I35" s="10">
        <f t="shared" si="11"/>
        <v>31526.800000000003</v>
      </c>
      <c r="J35" s="10">
        <f t="shared" si="11"/>
        <v>0</v>
      </c>
      <c r="K35" s="10">
        <f t="shared" si="11"/>
        <v>0</v>
      </c>
      <c r="L35" s="10">
        <f t="shared" si="11"/>
        <v>0</v>
      </c>
      <c r="M35" s="10">
        <f t="shared" si="11"/>
        <v>0</v>
      </c>
      <c r="N35" s="10">
        <f t="shared" si="11"/>
        <v>0</v>
      </c>
      <c r="O35" s="10">
        <f t="shared" si="11"/>
        <v>0</v>
      </c>
      <c r="P35" s="10">
        <f t="shared" si="11"/>
        <v>0</v>
      </c>
      <c r="Q35" s="360"/>
      <c r="R35" s="360"/>
      <c r="S35" s="27"/>
      <c r="T35" s="27"/>
      <c r="U35" s="26"/>
      <c r="V35" s="26"/>
      <c r="W35" s="26"/>
      <c r="X35" s="26"/>
      <c r="Y35" s="26"/>
      <c r="Z35" s="26"/>
      <c r="AA35" s="26"/>
      <c r="AB35" s="26"/>
      <c r="AC35" s="26"/>
      <c r="AD35" s="26"/>
      <c r="AE35" s="26"/>
    </row>
    <row r="36" spans="1:31" ht="15" hidden="1" customHeight="1" x14ac:dyDescent="0.3">
      <c r="A36" s="359" t="s">
        <v>188</v>
      </c>
      <c r="B36" s="487" t="s">
        <v>451</v>
      </c>
      <c r="C36" s="478" t="s">
        <v>71</v>
      </c>
      <c r="D36" s="385" t="s">
        <v>186</v>
      </c>
      <c r="E36" s="385" t="s">
        <v>200</v>
      </c>
      <c r="F36" s="51" t="s">
        <v>112</v>
      </c>
      <c r="G36" s="10">
        <f t="shared" si="7"/>
        <v>69883.8</v>
      </c>
      <c r="H36" s="10">
        <f t="shared" si="7"/>
        <v>0</v>
      </c>
      <c r="I36" s="10">
        <f t="shared" ref="I36:P36" si="12">SUM(I37:I43)</f>
        <v>69883.8</v>
      </c>
      <c r="J36" s="10">
        <f t="shared" si="12"/>
        <v>0</v>
      </c>
      <c r="K36" s="10">
        <f t="shared" si="12"/>
        <v>0</v>
      </c>
      <c r="L36" s="10">
        <f t="shared" si="12"/>
        <v>0</v>
      </c>
      <c r="M36" s="10">
        <f t="shared" si="12"/>
        <v>0</v>
      </c>
      <c r="N36" s="10">
        <f t="shared" si="12"/>
        <v>0</v>
      </c>
      <c r="O36" s="10">
        <f t="shared" si="12"/>
        <v>0</v>
      </c>
      <c r="P36" s="10">
        <f t="shared" si="12"/>
        <v>0</v>
      </c>
      <c r="Q36" s="360" t="s">
        <v>7</v>
      </c>
      <c r="R36" s="360"/>
      <c r="S36" s="27"/>
      <c r="T36" s="27"/>
      <c r="U36" s="26"/>
      <c r="V36" s="26"/>
      <c r="W36" s="26"/>
      <c r="X36" s="26"/>
      <c r="Y36" s="26"/>
      <c r="Z36" s="26"/>
      <c r="AA36" s="26"/>
      <c r="AB36" s="26"/>
      <c r="AC36" s="26"/>
      <c r="AD36" s="26"/>
      <c r="AE36" s="26"/>
    </row>
    <row r="37" spans="1:31" ht="15" hidden="1" customHeight="1" x14ac:dyDescent="0.3">
      <c r="A37" s="359"/>
      <c r="B37" s="487"/>
      <c r="C37" s="479"/>
      <c r="D37" s="381"/>
      <c r="E37" s="381"/>
      <c r="F37" s="51" t="s">
        <v>22</v>
      </c>
      <c r="G37" s="10">
        <f t="shared" si="7"/>
        <v>9983.4</v>
      </c>
      <c r="H37" s="10">
        <f t="shared" si="7"/>
        <v>0</v>
      </c>
      <c r="I37" s="10">
        <v>9983.4</v>
      </c>
      <c r="J37" s="10">
        <v>0</v>
      </c>
      <c r="K37" s="10">
        <v>0</v>
      </c>
      <c r="L37" s="10">
        <v>0</v>
      </c>
      <c r="M37" s="10">
        <v>0</v>
      </c>
      <c r="N37" s="10">
        <v>0</v>
      </c>
      <c r="O37" s="10">
        <v>0</v>
      </c>
      <c r="P37" s="10">
        <v>0</v>
      </c>
      <c r="Q37" s="360"/>
      <c r="R37" s="360"/>
      <c r="S37" s="27"/>
      <c r="T37" s="27"/>
      <c r="U37" s="26"/>
      <c r="V37" s="26"/>
      <c r="W37" s="26"/>
      <c r="X37" s="26"/>
      <c r="Y37" s="26"/>
      <c r="Z37" s="26"/>
      <c r="AA37" s="26"/>
      <c r="AB37" s="26"/>
      <c r="AC37" s="26"/>
      <c r="AD37" s="26"/>
      <c r="AE37" s="26"/>
    </row>
    <row r="38" spans="1:31" hidden="1" x14ac:dyDescent="0.3">
      <c r="A38" s="359"/>
      <c r="B38" s="487"/>
      <c r="C38" s="479"/>
      <c r="D38" s="381" t="s">
        <v>187</v>
      </c>
      <c r="E38" s="381" t="s">
        <v>187</v>
      </c>
      <c r="F38" s="51" t="s">
        <v>23</v>
      </c>
      <c r="G38" s="10">
        <f t="shared" si="7"/>
        <v>9983.4</v>
      </c>
      <c r="H38" s="10">
        <f t="shared" si="7"/>
        <v>0</v>
      </c>
      <c r="I38" s="10">
        <v>9983.4</v>
      </c>
      <c r="J38" s="10">
        <v>0</v>
      </c>
      <c r="K38" s="10">
        <v>0</v>
      </c>
      <c r="L38" s="10">
        <v>0</v>
      </c>
      <c r="M38" s="10">
        <v>0</v>
      </c>
      <c r="N38" s="10">
        <v>0</v>
      </c>
      <c r="O38" s="10">
        <v>0</v>
      </c>
      <c r="P38" s="10">
        <v>0</v>
      </c>
      <c r="Q38" s="360"/>
      <c r="R38" s="360"/>
      <c r="S38" s="27"/>
      <c r="T38" s="27"/>
      <c r="U38" s="26"/>
      <c r="V38" s="26"/>
      <c r="W38" s="26"/>
      <c r="X38" s="26"/>
      <c r="Y38" s="26"/>
      <c r="Z38" s="26"/>
      <c r="AA38" s="26"/>
      <c r="AB38" s="26"/>
      <c r="AC38" s="26"/>
      <c r="AD38" s="26"/>
      <c r="AE38" s="26"/>
    </row>
    <row r="39" spans="1:31" hidden="1" x14ac:dyDescent="0.3">
      <c r="A39" s="359"/>
      <c r="B39" s="487"/>
      <c r="C39" s="479"/>
      <c r="D39" s="381" t="s">
        <v>187</v>
      </c>
      <c r="E39" s="381" t="s">
        <v>187</v>
      </c>
      <c r="F39" s="51" t="s">
        <v>24</v>
      </c>
      <c r="G39" s="10">
        <f t="shared" si="7"/>
        <v>9983.4</v>
      </c>
      <c r="H39" s="10">
        <f t="shared" si="7"/>
        <v>0</v>
      </c>
      <c r="I39" s="10">
        <v>9983.4</v>
      </c>
      <c r="J39" s="10">
        <v>0</v>
      </c>
      <c r="K39" s="10">
        <v>0</v>
      </c>
      <c r="L39" s="10">
        <v>0</v>
      </c>
      <c r="M39" s="10">
        <v>0</v>
      </c>
      <c r="N39" s="10">
        <v>0</v>
      </c>
      <c r="O39" s="10">
        <v>0</v>
      </c>
      <c r="P39" s="10">
        <v>0</v>
      </c>
      <c r="Q39" s="360"/>
      <c r="R39" s="360"/>
      <c r="S39" s="27"/>
      <c r="T39" s="27"/>
      <c r="U39" s="26"/>
      <c r="V39" s="26"/>
      <c r="W39" s="26"/>
      <c r="X39" s="26"/>
      <c r="Y39" s="26"/>
      <c r="Z39" s="26"/>
      <c r="AA39" s="26"/>
      <c r="AB39" s="26"/>
      <c r="AC39" s="26"/>
      <c r="AD39" s="26"/>
      <c r="AE39" s="26"/>
    </row>
    <row r="40" spans="1:31" hidden="1" x14ac:dyDescent="0.3">
      <c r="A40" s="359"/>
      <c r="B40" s="487"/>
      <c r="C40" s="479"/>
      <c r="D40" s="381" t="s">
        <v>187</v>
      </c>
      <c r="E40" s="381" t="s">
        <v>187</v>
      </c>
      <c r="F40" s="51" t="s">
        <v>25</v>
      </c>
      <c r="G40" s="10">
        <f t="shared" si="7"/>
        <v>9983.4</v>
      </c>
      <c r="H40" s="10">
        <f t="shared" si="7"/>
        <v>0</v>
      </c>
      <c r="I40" s="10">
        <v>9983.4</v>
      </c>
      <c r="J40" s="10">
        <v>0</v>
      </c>
      <c r="K40" s="10">
        <v>0</v>
      </c>
      <c r="L40" s="10">
        <v>0</v>
      </c>
      <c r="M40" s="10">
        <v>0</v>
      </c>
      <c r="N40" s="10">
        <v>0</v>
      </c>
      <c r="O40" s="10">
        <v>0</v>
      </c>
      <c r="P40" s="10">
        <v>0</v>
      </c>
      <c r="Q40" s="360"/>
      <c r="R40" s="360"/>
      <c r="S40" s="27"/>
      <c r="T40" s="27"/>
      <c r="U40" s="26"/>
      <c r="V40" s="26"/>
      <c r="W40" s="26"/>
      <c r="X40" s="26"/>
      <c r="Y40" s="26"/>
      <c r="Z40" s="26"/>
      <c r="AA40" s="26"/>
      <c r="AB40" s="26"/>
      <c r="AC40" s="26"/>
      <c r="AD40" s="26"/>
      <c r="AE40" s="26"/>
    </row>
    <row r="41" spans="1:31" ht="15" hidden="1" customHeight="1" x14ac:dyDescent="0.3">
      <c r="A41" s="359"/>
      <c r="B41" s="487"/>
      <c r="C41" s="479"/>
      <c r="D41" s="381" t="s">
        <v>187</v>
      </c>
      <c r="E41" s="381" t="s">
        <v>187</v>
      </c>
      <c r="F41" s="51" t="s">
        <v>26</v>
      </c>
      <c r="G41" s="10">
        <f t="shared" si="7"/>
        <v>9983.4</v>
      </c>
      <c r="H41" s="10">
        <f t="shared" si="7"/>
        <v>0</v>
      </c>
      <c r="I41" s="10">
        <v>9983.4</v>
      </c>
      <c r="J41" s="10">
        <v>0</v>
      </c>
      <c r="K41" s="10">
        <v>0</v>
      </c>
      <c r="L41" s="10">
        <v>0</v>
      </c>
      <c r="M41" s="10">
        <v>0</v>
      </c>
      <c r="N41" s="10">
        <v>0</v>
      </c>
      <c r="O41" s="10">
        <v>0</v>
      </c>
      <c r="P41" s="10">
        <v>0</v>
      </c>
      <c r="Q41" s="360"/>
      <c r="R41" s="360"/>
      <c r="S41" s="27"/>
      <c r="T41" s="27"/>
      <c r="U41" s="26"/>
      <c r="V41" s="26"/>
      <c r="W41" s="26"/>
      <c r="X41" s="26"/>
      <c r="Y41" s="26"/>
      <c r="Z41" s="26"/>
      <c r="AA41" s="26"/>
      <c r="AB41" s="26"/>
      <c r="AC41" s="26"/>
      <c r="AD41" s="26"/>
      <c r="AE41" s="26"/>
    </row>
    <row r="42" spans="1:31" hidden="1" x14ac:dyDescent="0.3">
      <c r="A42" s="359"/>
      <c r="B42" s="487"/>
      <c r="C42" s="479"/>
      <c r="D42" s="381" t="s">
        <v>187</v>
      </c>
      <c r="E42" s="381" t="s">
        <v>187</v>
      </c>
      <c r="F42" s="51" t="s">
        <v>41</v>
      </c>
      <c r="G42" s="10">
        <f t="shared" si="7"/>
        <v>9983.4</v>
      </c>
      <c r="H42" s="10">
        <f t="shared" si="7"/>
        <v>0</v>
      </c>
      <c r="I42" s="10">
        <v>9983.4</v>
      </c>
      <c r="J42" s="10">
        <v>0</v>
      </c>
      <c r="K42" s="10">
        <v>0</v>
      </c>
      <c r="L42" s="10">
        <v>0</v>
      </c>
      <c r="M42" s="10">
        <v>0</v>
      </c>
      <c r="N42" s="10">
        <v>0</v>
      </c>
      <c r="O42" s="10">
        <v>0</v>
      </c>
      <c r="P42" s="10">
        <v>0</v>
      </c>
      <c r="Q42" s="360"/>
      <c r="R42" s="360"/>
      <c r="S42" s="27"/>
      <c r="T42" s="27"/>
      <c r="U42" s="26"/>
      <c r="V42" s="26"/>
      <c r="W42" s="26"/>
      <c r="X42" s="26"/>
      <c r="Y42" s="26"/>
      <c r="Z42" s="26"/>
      <c r="AA42" s="26"/>
      <c r="AB42" s="26"/>
      <c r="AC42" s="26"/>
      <c r="AD42" s="26"/>
      <c r="AE42" s="26"/>
    </row>
    <row r="43" spans="1:31" hidden="1" x14ac:dyDescent="0.3">
      <c r="A43" s="359"/>
      <c r="B43" s="487"/>
      <c r="C43" s="479"/>
      <c r="D43" s="381" t="s">
        <v>187</v>
      </c>
      <c r="E43" s="381" t="s">
        <v>187</v>
      </c>
      <c r="F43" s="51" t="s">
        <v>28</v>
      </c>
      <c r="G43" s="10">
        <f t="shared" si="7"/>
        <v>9983.4</v>
      </c>
      <c r="H43" s="10">
        <f t="shared" si="7"/>
        <v>0</v>
      </c>
      <c r="I43" s="10">
        <v>9983.4</v>
      </c>
      <c r="J43" s="10">
        <v>0</v>
      </c>
      <c r="K43" s="10">
        <v>0</v>
      </c>
      <c r="L43" s="10">
        <v>0</v>
      </c>
      <c r="M43" s="10">
        <v>0</v>
      </c>
      <c r="N43" s="10">
        <v>0</v>
      </c>
      <c r="O43" s="10">
        <v>0</v>
      </c>
      <c r="P43" s="10">
        <v>0</v>
      </c>
      <c r="Q43" s="360"/>
      <c r="R43" s="360"/>
      <c r="S43" s="27"/>
      <c r="T43" s="27"/>
      <c r="U43" s="26"/>
      <c r="V43" s="26"/>
      <c r="W43" s="26"/>
      <c r="X43" s="26"/>
      <c r="Y43" s="26"/>
      <c r="Z43" s="26"/>
      <c r="AA43" s="26"/>
      <c r="AB43" s="26"/>
      <c r="AC43" s="26"/>
      <c r="AD43" s="26"/>
      <c r="AE43" s="26"/>
    </row>
    <row r="44" spans="1:31" ht="15" hidden="1" customHeight="1" x14ac:dyDescent="0.3">
      <c r="A44" s="359" t="s">
        <v>191</v>
      </c>
      <c r="B44" s="360" t="s">
        <v>324</v>
      </c>
      <c r="C44" s="478" t="s">
        <v>71</v>
      </c>
      <c r="D44" s="385" t="s">
        <v>186</v>
      </c>
      <c r="E44" s="385" t="s">
        <v>194</v>
      </c>
      <c r="F44" s="51" t="s">
        <v>112</v>
      </c>
      <c r="G44" s="10">
        <f t="shared" ref="G44:H59" si="13">I44+K44+M44+O44</f>
        <v>3850</v>
      </c>
      <c r="H44" s="10">
        <f t="shared" si="13"/>
        <v>0</v>
      </c>
      <c r="I44" s="10">
        <f t="shared" ref="I44:P44" si="14">SUM(I45:I51)</f>
        <v>3850</v>
      </c>
      <c r="J44" s="10">
        <f t="shared" si="14"/>
        <v>0</v>
      </c>
      <c r="K44" s="10">
        <f t="shared" si="14"/>
        <v>0</v>
      </c>
      <c r="L44" s="10">
        <f t="shared" si="14"/>
        <v>0</v>
      </c>
      <c r="M44" s="10">
        <f t="shared" si="14"/>
        <v>0</v>
      </c>
      <c r="N44" s="10">
        <f t="shared" si="14"/>
        <v>0</v>
      </c>
      <c r="O44" s="10">
        <f t="shared" si="14"/>
        <v>0</v>
      </c>
      <c r="P44" s="10">
        <f t="shared" si="14"/>
        <v>0</v>
      </c>
      <c r="Q44" s="360" t="s">
        <v>7</v>
      </c>
      <c r="R44" s="360"/>
      <c r="S44" s="27"/>
      <c r="T44" s="27"/>
      <c r="U44" s="26"/>
      <c r="V44" s="26"/>
      <c r="W44" s="26"/>
      <c r="X44" s="26"/>
      <c r="Y44" s="26"/>
      <c r="Z44" s="26"/>
      <c r="AA44" s="26"/>
      <c r="AB44" s="26"/>
      <c r="AC44" s="26"/>
      <c r="AD44" s="26"/>
      <c r="AE44" s="26"/>
    </row>
    <row r="45" spans="1:31" hidden="1" x14ac:dyDescent="0.3">
      <c r="A45" s="359"/>
      <c r="B45" s="360"/>
      <c r="C45" s="479"/>
      <c r="D45" s="381"/>
      <c r="E45" s="381"/>
      <c r="F45" s="51" t="s">
        <v>22</v>
      </c>
      <c r="G45" s="10">
        <f t="shared" si="13"/>
        <v>550</v>
      </c>
      <c r="H45" s="10">
        <f t="shared" si="13"/>
        <v>0</v>
      </c>
      <c r="I45" s="10">
        <v>550</v>
      </c>
      <c r="J45" s="10">
        <v>0</v>
      </c>
      <c r="K45" s="10">
        <v>0</v>
      </c>
      <c r="L45" s="10">
        <v>0</v>
      </c>
      <c r="M45" s="10">
        <v>0</v>
      </c>
      <c r="N45" s="10">
        <v>0</v>
      </c>
      <c r="O45" s="10">
        <v>0</v>
      </c>
      <c r="P45" s="10">
        <v>0</v>
      </c>
      <c r="Q45" s="360"/>
      <c r="R45" s="360"/>
      <c r="S45" s="27"/>
      <c r="T45" s="27"/>
      <c r="U45" s="26"/>
      <c r="V45" s="26"/>
      <c r="W45" s="26"/>
      <c r="X45" s="26"/>
      <c r="Y45" s="26"/>
      <c r="Z45" s="26"/>
      <c r="AA45" s="26"/>
      <c r="AB45" s="26"/>
      <c r="AC45" s="26"/>
      <c r="AD45" s="26"/>
      <c r="AE45" s="26"/>
    </row>
    <row r="46" spans="1:31" hidden="1" x14ac:dyDescent="0.3">
      <c r="A46" s="359"/>
      <c r="B46" s="360"/>
      <c r="C46" s="479"/>
      <c r="D46" s="381" t="s">
        <v>187</v>
      </c>
      <c r="E46" s="381" t="s">
        <v>187</v>
      </c>
      <c r="F46" s="51" t="s">
        <v>23</v>
      </c>
      <c r="G46" s="10">
        <f t="shared" si="13"/>
        <v>550</v>
      </c>
      <c r="H46" s="10">
        <f t="shared" si="13"/>
        <v>0</v>
      </c>
      <c r="I46" s="10">
        <v>550</v>
      </c>
      <c r="J46" s="10">
        <v>0</v>
      </c>
      <c r="K46" s="10">
        <v>0</v>
      </c>
      <c r="L46" s="10">
        <v>0</v>
      </c>
      <c r="M46" s="10">
        <v>0</v>
      </c>
      <c r="N46" s="10">
        <v>0</v>
      </c>
      <c r="O46" s="10">
        <v>0</v>
      </c>
      <c r="P46" s="10">
        <v>0</v>
      </c>
      <c r="Q46" s="360"/>
      <c r="R46" s="360"/>
      <c r="S46" s="27"/>
      <c r="T46" s="27"/>
      <c r="U46" s="26"/>
      <c r="V46" s="26"/>
      <c r="W46" s="26"/>
      <c r="X46" s="26"/>
      <c r="Y46" s="26"/>
      <c r="Z46" s="26"/>
      <c r="AA46" s="26"/>
      <c r="AB46" s="26"/>
      <c r="AC46" s="26"/>
      <c r="AD46" s="26"/>
      <c r="AE46" s="26"/>
    </row>
    <row r="47" spans="1:31" hidden="1" x14ac:dyDescent="0.3">
      <c r="A47" s="359"/>
      <c r="B47" s="360"/>
      <c r="C47" s="479"/>
      <c r="D47" s="381" t="s">
        <v>187</v>
      </c>
      <c r="E47" s="381" t="s">
        <v>187</v>
      </c>
      <c r="F47" s="51" t="s">
        <v>24</v>
      </c>
      <c r="G47" s="10">
        <f t="shared" si="13"/>
        <v>550</v>
      </c>
      <c r="H47" s="10">
        <f t="shared" si="13"/>
        <v>0</v>
      </c>
      <c r="I47" s="10">
        <v>550</v>
      </c>
      <c r="J47" s="10">
        <v>0</v>
      </c>
      <c r="K47" s="10">
        <v>0</v>
      </c>
      <c r="L47" s="10">
        <v>0</v>
      </c>
      <c r="M47" s="10">
        <v>0</v>
      </c>
      <c r="N47" s="10">
        <v>0</v>
      </c>
      <c r="O47" s="10">
        <v>0</v>
      </c>
      <c r="P47" s="10">
        <v>0</v>
      </c>
      <c r="Q47" s="360"/>
      <c r="R47" s="360"/>
      <c r="S47" s="27"/>
      <c r="T47" s="27"/>
      <c r="U47" s="26"/>
      <c r="V47" s="26"/>
      <c r="W47" s="26"/>
      <c r="X47" s="26"/>
      <c r="Y47" s="26"/>
      <c r="Z47" s="26"/>
      <c r="AA47" s="26"/>
      <c r="AB47" s="26"/>
      <c r="AC47" s="26"/>
      <c r="AD47" s="26"/>
      <c r="AE47" s="26"/>
    </row>
    <row r="48" spans="1:31" hidden="1" x14ac:dyDescent="0.3">
      <c r="A48" s="359"/>
      <c r="B48" s="360"/>
      <c r="C48" s="479"/>
      <c r="D48" s="381" t="s">
        <v>187</v>
      </c>
      <c r="E48" s="381" t="s">
        <v>187</v>
      </c>
      <c r="F48" s="51" t="s">
        <v>25</v>
      </c>
      <c r="G48" s="10">
        <f t="shared" si="13"/>
        <v>550</v>
      </c>
      <c r="H48" s="10">
        <f t="shared" si="13"/>
        <v>0</v>
      </c>
      <c r="I48" s="10">
        <v>550</v>
      </c>
      <c r="J48" s="10">
        <v>0</v>
      </c>
      <c r="K48" s="10">
        <v>0</v>
      </c>
      <c r="L48" s="10">
        <v>0</v>
      </c>
      <c r="M48" s="10">
        <v>0</v>
      </c>
      <c r="N48" s="10">
        <v>0</v>
      </c>
      <c r="O48" s="10">
        <v>0</v>
      </c>
      <c r="P48" s="10">
        <v>0</v>
      </c>
      <c r="Q48" s="360"/>
      <c r="R48" s="360"/>
      <c r="S48" s="27"/>
      <c r="T48" s="27"/>
      <c r="U48" s="26"/>
      <c r="V48" s="26"/>
      <c r="W48" s="26"/>
      <c r="X48" s="26"/>
      <c r="Y48" s="26"/>
      <c r="Z48" s="26"/>
      <c r="AA48" s="26"/>
      <c r="AB48" s="26"/>
      <c r="AC48" s="26"/>
      <c r="AD48" s="26"/>
      <c r="AE48" s="26"/>
    </row>
    <row r="49" spans="1:31" hidden="1" x14ac:dyDescent="0.3">
      <c r="A49" s="359"/>
      <c r="B49" s="360"/>
      <c r="C49" s="479"/>
      <c r="D49" s="381" t="s">
        <v>187</v>
      </c>
      <c r="E49" s="381" t="s">
        <v>187</v>
      </c>
      <c r="F49" s="51" t="s">
        <v>26</v>
      </c>
      <c r="G49" s="10">
        <f t="shared" si="13"/>
        <v>550</v>
      </c>
      <c r="H49" s="10">
        <f t="shared" si="13"/>
        <v>0</v>
      </c>
      <c r="I49" s="10">
        <v>550</v>
      </c>
      <c r="J49" s="10">
        <v>0</v>
      </c>
      <c r="K49" s="10">
        <v>0</v>
      </c>
      <c r="L49" s="10">
        <v>0</v>
      </c>
      <c r="M49" s="10">
        <v>0</v>
      </c>
      <c r="N49" s="10">
        <v>0</v>
      </c>
      <c r="O49" s="10">
        <v>0</v>
      </c>
      <c r="P49" s="10">
        <v>0</v>
      </c>
      <c r="Q49" s="360"/>
      <c r="R49" s="360"/>
      <c r="S49" s="27"/>
      <c r="T49" s="27"/>
      <c r="U49" s="26"/>
      <c r="V49" s="26"/>
      <c r="W49" s="26"/>
      <c r="X49" s="26"/>
      <c r="Y49" s="26"/>
      <c r="Z49" s="26"/>
      <c r="AA49" s="26"/>
      <c r="AB49" s="26"/>
      <c r="AC49" s="26"/>
      <c r="AD49" s="26"/>
      <c r="AE49" s="26"/>
    </row>
    <row r="50" spans="1:31" hidden="1" x14ac:dyDescent="0.3">
      <c r="A50" s="359"/>
      <c r="B50" s="360"/>
      <c r="C50" s="479"/>
      <c r="D50" s="381" t="s">
        <v>187</v>
      </c>
      <c r="E50" s="381" t="s">
        <v>187</v>
      </c>
      <c r="F50" s="51" t="s">
        <v>41</v>
      </c>
      <c r="G50" s="10">
        <f t="shared" si="13"/>
        <v>550</v>
      </c>
      <c r="H50" s="10">
        <f t="shared" si="13"/>
        <v>0</v>
      </c>
      <c r="I50" s="10">
        <v>550</v>
      </c>
      <c r="J50" s="10">
        <v>0</v>
      </c>
      <c r="K50" s="10">
        <v>0</v>
      </c>
      <c r="L50" s="10">
        <v>0</v>
      </c>
      <c r="M50" s="10">
        <v>0</v>
      </c>
      <c r="N50" s="10">
        <v>0</v>
      </c>
      <c r="O50" s="10">
        <v>0</v>
      </c>
      <c r="P50" s="10">
        <v>0</v>
      </c>
      <c r="Q50" s="360"/>
      <c r="R50" s="360"/>
      <c r="S50" s="27"/>
      <c r="T50" s="27"/>
      <c r="U50" s="26"/>
      <c r="V50" s="26"/>
      <c r="W50" s="26"/>
      <c r="X50" s="26"/>
      <c r="Y50" s="26"/>
      <c r="Z50" s="26"/>
      <c r="AA50" s="26"/>
      <c r="AB50" s="26"/>
      <c r="AC50" s="26"/>
      <c r="AD50" s="26"/>
      <c r="AE50" s="26"/>
    </row>
    <row r="51" spans="1:31" hidden="1" x14ac:dyDescent="0.3">
      <c r="A51" s="359"/>
      <c r="B51" s="360"/>
      <c r="C51" s="479"/>
      <c r="D51" s="381" t="s">
        <v>187</v>
      </c>
      <c r="E51" s="381" t="s">
        <v>187</v>
      </c>
      <c r="F51" s="51" t="s">
        <v>28</v>
      </c>
      <c r="G51" s="10">
        <f t="shared" si="13"/>
        <v>550</v>
      </c>
      <c r="H51" s="10">
        <f t="shared" si="13"/>
        <v>0</v>
      </c>
      <c r="I51" s="10">
        <v>550</v>
      </c>
      <c r="J51" s="10">
        <v>0</v>
      </c>
      <c r="K51" s="10">
        <v>0</v>
      </c>
      <c r="L51" s="10">
        <v>0</v>
      </c>
      <c r="M51" s="10">
        <v>0</v>
      </c>
      <c r="N51" s="10">
        <v>0</v>
      </c>
      <c r="O51" s="10">
        <v>0</v>
      </c>
      <c r="P51" s="10">
        <v>0</v>
      </c>
      <c r="Q51" s="360"/>
      <c r="R51" s="360"/>
      <c r="S51" s="27"/>
      <c r="T51" s="27"/>
      <c r="U51" s="26"/>
      <c r="V51" s="26"/>
      <c r="W51" s="26"/>
      <c r="X51" s="26"/>
      <c r="Y51" s="26"/>
      <c r="Z51" s="26"/>
      <c r="AA51" s="26"/>
      <c r="AB51" s="26"/>
      <c r="AC51" s="26"/>
      <c r="AD51" s="26"/>
      <c r="AE51" s="26"/>
    </row>
    <row r="52" spans="1:31" ht="15" hidden="1" customHeight="1" x14ac:dyDescent="0.3">
      <c r="A52" s="359" t="s">
        <v>193</v>
      </c>
      <c r="B52" s="487" t="s">
        <v>325</v>
      </c>
      <c r="C52" s="478" t="s">
        <v>71</v>
      </c>
      <c r="D52" s="385" t="s">
        <v>186</v>
      </c>
      <c r="E52" s="385" t="s">
        <v>192</v>
      </c>
      <c r="F52" s="51" t="s">
        <v>112</v>
      </c>
      <c r="G52" s="10">
        <f t="shared" si="13"/>
        <v>10749.900000000001</v>
      </c>
      <c r="H52" s="10">
        <f t="shared" si="13"/>
        <v>0</v>
      </c>
      <c r="I52" s="10">
        <f t="shared" ref="I52:P52" si="15">SUM(I53:I59)</f>
        <v>10749.900000000001</v>
      </c>
      <c r="J52" s="10">
        <f t="shared" si="15"/>
        <v>0</v>
      </c>
      <c r="K52" s="10">
        <f t="shared" si="15"/>
        <v>0</v>
      </c>
      <c r="L52" s="10">
        <f t="shared" si="15"/>
        <v>0</v>
      </c>
      <c r="M52" s="10">
        <f t="shared" si="15"/>
        <v>0</v>
      </c>
      <c r="N52" s="10">
        <f t="shared" si="15"/>
        <v>0</v>
      </c>
      <c r="O52" s="10">
        <f t="shared" si="15"/>
        <v>0</v>
      </c>
      <c r="P52" s="10">
        <f t="shared" si="15"/>
        <v>0</v>
      </c>
      <c r="Q52" s="360" t="s">
        <v>326</v>
      </c>
      <c r="R52" s="360"/>
      <c r="S52" s="27"/>
      <c r="T52" s="27"/>
      <c r="U52" s="26"/>
      <c r="V52" s="26"/>
      <c r="W52" s="26"/>
      <c r="X52" s="26"/>
      <c r="Y52" s="26"/>
      <c r="Z52" s="26"/>
      <c r="AA52" s="26"/>
      <c r="AB52" s="26"/>
      <c r="AC52" s="26"/>
      <c r="AD52" s="26"/>
      <c r="AE52" s="26"/>
    </row>
    <row r="53" spans="1:31" hidden="1" x14ac:dyDescent="0.3">
      <c r="A53" s="359"/>
      <c r="B53" s="487"/>
      <c r="C53" s="479"/>
      <c r="D53" s="381"/>
      <c r="E53" s="381"/>
      <c r="F53" s="51" t="s">
        <v>22</v>
      </c>
      <c r="G53" s="10">
        <f t="shared" si="13"/>
        <v>1535.7</v>
      </c>
      <c r="H53" s="10">
        <f t="shared" si="13"/>
        <v>0</v>
      </c>
      <c r="I53" s="10">
        <v>1535.7</v>
      </c>
      <c r="J53" s="10">
        <v>0</v>
      </c>
      <c r="K53" s="10">
        <v>0</v>
      </c>
      <c r="L53" s="10">
        <v>0</v>
      </c>
      <c r="M53" s="10">
        <v>0</v>
      </c>
      <c r="N53" s="10">
        <v>0</v>
      </c>
      <c r="O53" s="10">
        <v>0</v>
      </c>
      <c r="P53" s="10">
        <v>0</v>
      </c>
      <c r="Q53" s="360"/>
      <c r="R53" s="360"/>
      <c r="S53" s="27"/>
      <c r="T53" s="27"/>
      <c r="U53" s="26"/>
      <c r="V53" s="26"/>
      <c r="W53" s="26"/>
      <c r="X53" s="26"/>
      <c r="Y53" s="26"/>
      <c r="Z53" s="26"/>
      <c r="AA53" s="26"/>
      <c r="AB53" s="26"/>
      <c r="AC53" s="26"/>
      <c r="AD53" s="26"/>
      <c r="AE53" s="26"/>
    </row>
    <row r="54" spans="1:31" hidden="1" x14ac:dyDescent="0.3">
      <c r="A54" s="359"/>
      <c r="B54" s="487"/>
      <c r="C54" s="479"/>
      <c r="D54" s="381" t="s">
        <v>187</v>
      </c>
      <c r="E54" s="381" t="s">
        <v>187</v>
      </c>
      <c r="F54" s="51" t="s">
        <v>23</v>
      </c>
      <c r="G54" s="10">
        <f t="shared" si="13"/>
        <v>1535.7</v>
      </c>
      <c r="H54" s="10">
        <f t="shared" si="13"/>
        <v>0</v>
      </c>
      <c r="I54" s="10">
        <v>1535.7</v>
      </c>
      <c r="J54" s="10">
        <v>0</v>
      </c>
      <c r="K54" s="10">
        <v>0</v>
      </c>
      <c r="L54" s="10">
        <v>0</v>
      </c>
      <c r="M54" s="10">
        <v>0</v>
      </c>
      <c r="N54" s="10">
        <v>0</v>
      </c>
      <c r="O54" s="10">
        <v>0</v>
      </c>
      <c r="P54" s="10">
        <v>0</v>
      </c>
      <c r="Q54" s="360"/>
      <c r="R54" s="360"/>
      <c r="S54" s="27"/>
      <c r="T54" s="27"/>
      <c r="U54" s="26"/>
      <c r="V54" s="26"/>
      <c r="W54" s="26"/>
      <c r="X54" s="26"/>
      <c r="Y54" s="26"/>
      <c r="Z54" s="26"/>
      <c r="AA54" s="26"/>
      <c r="AB54" s="26"/>
      <c r="AC54" s="26"/>
      <c r="AD54" s="26"/>
      <c r="AE54" s="26"/>
    </row>
    <row r="55" spans="1:31" hidden="1" x14ac:dyDescent="0.3">
      <c r="A55" s="359"/>
      <c r="B55" s="487"/>
      <c r="C55" s="479"/>
      <c r="D55" s="381" t="s">
        <v>187</v>
      </c>
      <c r="E55" s="381" t="s">
        <v>187</v>
      </c>
      <c r="F55" s="51" t="s">
        <v>24</v>
      </c>
      <c r="G55" s="10">
        <f t="shared" si="13"/>
        <v>1535.7</v>
      </c>
      <c r="H55" s="10">
        <f t="shared" si="13"/>
        <v>0</v>
      </c>
      <c r="I55" s="10">
        <v>1535.7</v>
      </c>
      <c r="J55" s="10">
        <v>0</v>
      </c>
      <c r="K55" s="10">
        <v>0</v>
      </c>
      <c r="L55" s="10">
        <v>0</v>
      </c>
      <c r="M55" s="10">
        <v>0</v>
      </c>
      <c r="N55" s="10">
        <v>0</v>
      </c>
      <c r="O55" s="10">
        <v>0</v>
      </c>
      <c r="P55" s="10">
        <v>0</v>
      </c>
      <c r="Q55" s="360"/>
      <c r="R55" s="360"/>
      <c r="S55" s="27"/>
      <c r="T55" s="27"/>
      <c r="U55" s="26"/>
      <c r="V55" s="26"/>
      <c r="W55" s="26"/>
      <c r="X55" s="26"/>
      <c r="Y55" s="26"/>
      <c r="Z55" s="26"/>
      <c r="AA55" s="26"/>
      <c r="AB55" s="26"/>
      <c r="AC55" s="26"/>
      <c r="AD55" s="26"/>
      <c r="AE55" s="26"/>
    </row>
    <row r="56" spans="1:31" hidden="1" x14ac:dyDescent="0.3">
      <c r="A56" s="359"/>
      <c r="B56" s="487"/>
      <c r="C56" s="479"/>
      <c r="D56" s="381" t="s">
        <v>187</v>
      </c>
      <c r="E56" s="381" t="s">
        <v>187</v>
      </c>
      <c r="F56" s="51" t="s">
        <v>25</v>
      </c>
      <c r="G56" s="10">
        <f t="shared" si="13"/>
        <v>1535.7</v>
      </c>
      <c r="H56" s="10">
        <f t="shared" si="13"/>
        <v>0</v>
      </c>
      <c r="I56" s="10">
        <v>1535.7</v>
      </c>
      <c r="J56" s="10">
        <v>0</v>
      </c>
      <c r="K56" s="10">
        <v>0</v>
      </c>
      <c r="L56" s="10">
        <v>0</v>
      </c>
      <c r="M56" s="10">
        <v>0</v>
      </c>
      <c r="N56" s="10">
        <v>0</v>
      </c>
      <c r="O56" s="10">
        <v>0</v>
      </c>
      <c r="P56" s="10">
        <v>0</v>
      </c>
      <c r="Q56" s="360"/>
      <c r="R56" s="360"/>
      <c r="S56" s="27"/>
      <c r="T56" s="27"/>
      <c r="U56" s="26"/>
      <c r="V56" s="26"/>
      <c r="W56" s="26"/>
      <c r="X56" s="26"/>
      <c r="Y56" s="26"/>
      <c r="Z56" s="26"/>
      <c r="AA56" s="26"/>
      <c r="AB56" s="26"/>
      <c r="AC56" s="26"/>
      <c r="AD56" s="26"/>
      <c r="AE56" s="26"/>
    </row>
    <row r="57" spans="1:31" hidden="1" x14ac:dyDescent="0.3">
      <c r="A57" s="359"/>
      <c r="B57" s="487"/>
      <c r="C57" s="479"/>
      <c r="D57" s="381" t="s">
        <v>187</v>
      </c>
      <c r="E57" s="381" t="s">
        <v>187</v>
      </c>
      <c r="F57" s="51" t="s">
        <v>26</v>
      </c>
      <c r="G57" s="10">
        <f t="shared" si="13"/>
        <v>1535.7</v>
      </c>
      <c r="H57" s="10">
        <f t="shared" si="13"/>
        <v>0</v>
      </c>
      <c r="I57" s="10">
        <v>1535.7</v>
      </c>
      <c r="J57" s="10">
        <v>0</v>
      </c>
      <c r="K57" s="10">
        <v>0</v>
      </c>
      <c r="L57" s="10">
        <v>0</v>
      </c>
      <c r="M57" s="10">
        <v>0</v>
      </c>
      <c r="N57" s="10">
        <v>0</v>
      </c>
      <c r="O57" s="10">
        <v>0</v>
      </c>
      <c r="P57" s="10">
        <v>0</v>
      </c>
      <c r="Q57" s="360"/>
      <c r="R57" s="360"/>
      <c r="S57" s="27"/>
      <c r="T57" s="27"/>
      <c r="U57" s="26"/>
      <c r="V57" s="26"/>
      <c r="W57" s="26"/>
      <c r="X57" s="26"/>
      <c r="Y57" s="26"/>
      <c r="Z57" s="26"/>
      <c r="AA57" s="26"/>
      <c r="AB57" s="26"/>
      <c r="AC57" s="26"/>
      <c r="AD57" s="26"/>
      <c r="AE57" s="26"/>
    </row>
    <row r="58" spans="1:31" hidden="1" x14ac:dyDescent="0.3">
      <c r="A58" s="359"/>
      <c r="B58" s="487"/>
      <c r="C58" s="479"/>
      <c r="D58" s="381" t="s">
        <v>187</v>
      </c>
      <c r="E58" s="381" t="s">
        <v>187</v>
      </c>
      <c r="F58" s="51" t="s">
        <v>41</v>
      </c>
      <c r="G58" s="10">
        <f t="shared" si="13"/>
        <v>1535.7</v>
      </c>
      <c r="H58" s="10">
        <f t="shared" si="13"/>
        <v>0</v>
      </c>
      <c r="I58" s="10">
        <v>1535.7</v>
      </c>
      <c r="J58" s="10">
        <v>0</v>
      </c>
      <c r="K58" s="10">
        <v>0</v>
      </c>
      <c r="L58" s="10">
        <v>0</v>
      </c>
      <c r="M58" s="10">
        <v>0</v>
      </c>
      <c r="N58" s="10">
        <v>0</v>
      </c>
      <c r="O58" s="10">
        <v>0</v>
      </c>
      <c r="P58" s="10">
        <v>0</v>
      </c>
      <c r="Q58" s="360"/>
      <c r="R58" s="360"/>
      <c r="S58" s="27"/>
      <c r="T58" s="27"/>
      <c r="U58" s="26"/>
      <c r="V58" s="26"/>
      <c r="W58" s="26"/>
      <c r="X58" s="26"/>
      <c r="Y58" s="26"/>
      <c r="Z58" s="26"/>
      <c r="AA58" s="26"/>
      <c r="AB58" s="26"/>
      <c r="AC58" s="26"/>
      <c r="AD58" s="26"/>
      <c r="AE58" s="26"/>
    </row>
    <row r="59" spans="1:31" hidden="1" x14ac:dyDescent="0.3">
      <c r="A59" s="359"/>
      <c r="B59" s="487"/>
      <c r="C59" s="479"/>
      <c r="D59" s="381" t="s">
        <v>187</v>
      </c>
      <c r="E59" s="381" t="s">
        <v>187</v>
      </c>
      <c r="F59" s="51" t="s">
        <v>28</v>
      </c>
      <c r="G59" s="10">
        <f t="shared" si="13"/>
        <v>1535.7</v>
      </c>
      <c r="H59" s="10">
        <f t="shared" si="13"/>
        <v>0</v>
      </c>
      <c r="I59" s="10">
        <v>1535.7</v>
      </c>
      <c r="J59" s="10">
        <v>0</v>
      </c>
      <c r="K59" s="10">
        <v>0</v>
      </c>
      <c r="L59" s="10">
        <v>0</v>
      </c>
      <c r="M59" s="10">
        <v>0</v>
      </c>
      <c r="N59" s="10">
        <v>0</v>
      </c>
      <c r="O59" s="10">
        <v>0</v>
      </c>
      <c r="P59" s="10">
        <v>0</v>
      </c>
      <c r="Q59" s="360"/>
      <c r="R59" s="360"/>
      <c r="S59" s="27"/>
      <c r="T59" s="27"/>
      <c r="U59" s="26"/>
      <c r="V59" s="26"/>
      <c r="W59" s="26"/>
      <c r="X59" s="26"/>
      <c r="Y59" s="26"/>
      <c r="Z59" s="26"/>
      <c r="AA59" s="26"/>
      <c r="AB59" s="26"/>
      <c r="AC59" s="26"/>
      <c r="AD59" s="26"/>
      <c r="AE59" s="26"/>
    </row>
    <row r="60" spans="1:31" ht="22.5" hidden="1" customHeight="1" x14ac:dyDescent="0.3">
      <c r="A60" s="359" t="s">
        <v>327</v>
      </c>
      <c r="B60" s="360" t="s">
        <v>452</v>
      </c>
      <c r="C60" s="478" t="s">
        <v>71</v>
      </c>
      <c r="D60" s="385" t="s">
        <v>186</v>
      </c>
      <c r="E60" s="385" t="s">
        <v>190</v>
      </c>
      <c r="F60" s="51" t="s">
        <v>112</v>
      </c>
      <c r="G60" s="10">
        <f t="shared" ref="G60:H75" si="16">I60+K60+M60+O60</f>
        <v>136203.9</v>
      </c>
      <c r="H60" s="10">
        <f t="shared" si="16"/>
        <v>0</v>
      </c>
      <c r="I60" s="10">
        <f t="shared" ref="I60:P60" si="17">SUM(I61:I67)</f>
        <v>136203.9</v>
      </c>
      <c r="J60" s="10">
        <f t="shared" si="17"/>
        <v>0</v>
      </c>
      <c r="K60" s="10">
        <f t="shared" si="17"/>
        <v>0</v>
      </c>
      <c r="L60" s="10">
        <f t="shared" si="17"/>
        <v>0</v>
      </c>
      <c r="M60" s="10">
        <f t="shared" si="17"/>
        <v>0</v>
      </c>
      <c r="N60" s="10">
        <f t="shared" si="17"/>
        <v>0</v>
      </c>
      <c r="O60" s="10">
        <f t="shared" si="17"/>
        <v>0</v>
      </c>
      <c r="P60" s="10">
        <f t="shared" si="17"/>
        <v>0</v>
      </c>
      <c r="Q60" s="360" t="s">
        <v>321</v>
      </c>
      <c r="R60" s="360"/>
      <c r="S60" s="27"/>
      <c r="T60" s="27"/>
      <c r="U60" s="26"/>
      <c r="V60" s="26"/>
      <c r="W60" s="26"/>
      <c r="X60" s="26"/>
      <c r="Y60" s="26"/>
      <c r="Z60" s="26"/>
      <c r="AA60" s="26"/>
      <c r="AB60" s="26"/>
      <c r="AC60" s="26"/>
      <c r="AD60" s="26"/>
      <c r="AE60" s="26"/>
    </row>
    <row r="61" spans="1:31" ht="22.5" hidden="1" customHeight="1" x14ac:dyDescent="0.3">
      <c r="A61" s="359"/>
      <c r="B61" s="360"/>
      <c r="C61" s="479"/>
      <c r="D61" s="381"/>
      <c r="E61" s="381"/>
      <c r="F61" s="51" t="s">
        <v>22</v>
      </c>
      <c r="G61" s="10">
        <f t="shared" si="16"/>
        <v>19457.7</v>
      </c>
      <c r="H61" s="10">
        <f t="shared" si="16"/>
        <v>0</v>
      </c>
      <c r="I61" s="10">
        <v>19457.7</v>
      </c>
      <c r="J61" s="10">
        <v>0</v>
      </c>
      <c r="K61" s="10">
        <v>0</v>
      </c>
      <c r="L61" s="10">
        <v>0</v>
      </c>
      <c r="M61" s="10">
        <v>0</v>
      </c>
      <c r="N61" s="10">
        <v>0</v>
      </c>
      <c r="O61" s="10">
        <v>0</v>
      </c>
      <c r="P61" s="10">
        <v>0</v>
      </c>
      <c r="Q61" s="360"/>
      <c r="R61" s="360"/>
      <c r="S61" s="27"/>
      <c r="T61" s="27"/>
      <c r="U61" s="26"/>
      <c r="V61" s="26"/>
      <c r="W61" s="26"/>
      <c r="X61" s="26"/>
      <c r="Y61" s="26"/>
      <c r="Z61" s="26"/>
      <c r="AA61" s="26"/>
      <c r="AB61" s="26"/>
      <c r="AC61" s="26"/>
      <c r="AD61" s="26"/>
      <c r="AE61" s="26"/>
    </row>
    <row r="62" spans="1:31" ht="22.5" hidden="1" customHeight="1" x14ac:dyDescent="0.3">
      <c r="A62" s="359"/>
      <c r="B62" s="360"/>
      <c r="C62" s="479"/>
      <c r="D62" s="381" t="s">
        <v>187</v>
      </c>
      <c r="E62" s="381" t="s">
        <v>187</v>
      </c>
      <c r="F62" s="51" t="s">
        <v>23</v>
      </c>
      <c r="G62" s="10">
        <f t="shared" si="16"/>
        <v>19457.7</v>
      </c>
      <c r="H62" s="10">
        <f t="shared" si="16"/>
        <v>0</v>
      </c>
      <c r="I62" s="10">
        <v>19457.7</v>
      </c>
      <c r="J62" s="10">
        <v>0</v>
      </c>
      <c r="K62" s="10">
        <v>0</v>
      </c>
      <c r="L62" s="10">
        <v>0</v>
      </c>
      <c r="M62" s="10">
        <v>0</v>
      </c>
      <c r="N62" s="10">
        <v>0</v>
      </c>
      <c r="O62" s="10">
        <v>0</v>
      </c>
      <c r="P62" s="10">
        <v>0</v>
      </c>
      <c r="Q62" s="360"/>
      <c r="R62" s="360"/>
      <c r="S62" s="27"/>
      <c r="T62" s="27"/>
      <c r="U62" s="26"/>
      <c r="V62" s="26"/>
      <c r="W62" s="26"/>
      <c r="X62" s="26"/>
      <c r="Y62" s="26"/>
      <c r="Z62" s="26"/>
      <c r="AA62" s="26"/>
      <c r="AB62" s="26"/>
      <c r="AC62" s="26"/>
      <c r="AD62" s="26"/>
      <c r="AE62" s="26"/>
    </row>
    <row r="63" spans="1:31" ht="22.5" hidden="1" customHeight="1" x14ac:dyDescent="0.3">
      <c r="A63" s="359"/>
      <c r="B63" s="360"/>
      <c r="C63" s="479"/>
      <c r="D63" s="381" t="s">
        <v>187</v>
      </c>
      <c r="E63" s="381" t="s">
        <v>187</v>
      </c>
      <c r="F63" s="51" t="s">
        <v>24</v>
      </c>
      <c r="G63" s="10">
        <f t="shared" si="16"/>
        <v>19457.7</v>
      </c>
      <c r="H63" s="10">
        <f t="shared" si="16"/>
        <v>0</v>
      </c>
      <c r="I63" s="10">
        <v>19457.7</v>
      </c>
      <c r="J63" s="10">
        <v>0</v>
      </c>
      <c r="K63" s="10">
        <v>0</v>
      </c>
      <c r="L63" s="10">
        <v>0</v>
      </c>
      <c r="M63" s="10">
        <v>0</v>
      </c>
      <c r="N63" s="10">
        <v>0</v>
      </c>
      <c r="O63" s="10">
        <v>0</v>
      </c>
      <c r="P63" s="10">
        <v>0</v>
      </c>
      <c r="Q63" s="360"/>
      <c r="R63" s="360"/>
      <c r="S63" s="27"/>
      <c r="T63" s="27"/>
      <c r="U63" s="26"/>
      <c r="V63" s="26"/>
      <c r="W63" s="26"/>
      <c r="X63" s="26"/>
      <c r="Y63" s="26"/>
      <c r="Z63" s="26"/>
      <c r="AA63" s="26"/>
      <c r="AB63" s="26"/>
      <c r="AC63" s="26"/>
      <c r="AD63" s="26"/>
      <c r="AE63" s="26"/>
    </row>
    <row r="64" spans="1:31" ht="22.5" hidden="1" customHeight="1" x14ac:dyDescent="0.3">
      <c r="A64" s="359"/>
      <c r="B64" s="360"/>
      <c r="C64" s="479"/>
      <c r="D64" s="381" t="s">
        <v>187</v>
      </c>
      <c r="E64" s="381" t="s">
        <v>187</v>
      </c>
      <c r="F64" s="51" t="s">
        <v>25</v>
      </c>
      <c r="G64" s="10">
        <f t="shared" si="16"/>
        <v>19457.7</v>
      </c>
      <c r="H64" s="10">
        <f t="shared" si="16"/>
        <v>0</v>
      </c>
      <c r="I64" s="10">
        <v>19457.7</v>
      </c>
      <c r="J64" s="10">
        <v>0</v>
      </c>
      <c r="K64" s="10">
        <v>0</v>
      </c>
      <c r="L64" s="10">
        <v>0</v>
      </c>
      <c r="M64" s="10">
        <v>0</v>
      </c>
      <c r="N64" s="10">
        <v>0</v>
      </c>
      <c r="O64" s="10">
        <v>0</v>
      </c>
      <c r="P64" s="10">
        <v>0</v>
      </c>
      <c r="Q64" s="360"/>
      <c r="R64" s="360"/>
      <c r="S64" s="27"/>
      <c r="T64" s="27"/>
      <c r="U64" s="26"/>
      <c r="V64" s="26"/>
      <c r="W64" s="26"/>
      <c r="X64" s="26"/>
      <c r="Y64" s="26"/>
      <c r="Z64" s="26"/>
      <c r="AA64" s="26"/>
      <c r="AB64" s="26"/>
      <c r="AC64" s="26"/>
      <c r="AD64" s="26"/>
      <c r="AE64" s="26"/>
    </row>
    <row r="65" spans="1:31" ht="22.5" hidden="1" customHeight="1" x14ac:dyDescent="0.3">
      <c r="A65" s="359"/>
      <c r="B65" s="360"/>
      <c r="C65" s="479"/>
      <c r="D65" s="381" t="s">
        <v>187</v>
      </c>
      <c r="E65" s="381" t="s">
        <v>187</v>
      </c>
      <c r="F65" s="51" t="s">
        <v>26</v>
      </c>
      <c r="G65" s="10">
        <f t="shared" si="16"/>
        <v>19457.7</v>
      </c>
      <c r="H65" s="10">
        <f t="shared" si="16"/>
        <v>0</v>
      </c>
      <c r="I65" s="10">
        <v>19457.7</v>
      </c>
      <c r="J65" s="10">
        <v>0</v>
      </c>
      <c r="K65" s="10">
        <v>0</v>
      </c>
      <c r="L65" s="10">
        <v>0</v>
      </c>
      <c r="M65" s="10">
        <v>0</v>
      </c>
      <c r="N65" s="10">
        <v>0</v>
      </c>
      <c r="O65" s="10">
        <v>0</v>
      </c>
      <c r="P65" s="10">
        <v>0</v>
      </c>
      <c r="Q65" s="360"/>
      <c r="R65" s="360"/>
      <c r="S65" s="27"/>
      <c r="T65" s="27"/>
      <c r="U65" s="26"/>
      <c r="V65" s="26"/>
      <c r="W65" s="26"/>
      <c r="X65" s="26"/>
      <c r="Y65" s="26"/>
      <c r="Z65" s="26"/>
      <c r="AA65" s="26"/>
      <c r="AB65" s="26"/>
      <c r="AC65" s="26"/>
      <c r="AD65" s="26"/>
      <c r="AE65" s="26"/>
    </row>
    <row r="66" spans="1:31" ht="22.5" hidden="1" customHeight="1" x14ac:dyDescent="0.3">
      <c r="A66" s="359"/>
      <c r="B66" s="360"/>
      <c r="C66" s="479"/>
      <c r="D66" s="381" t="s">
        <v>187</v>
      </c>
      <c r="E66" s="381" t="s">
        <v>187</v>
      </c>
      <c r="F66" s="51" t="s">
        <v>41</v>
      </c>
      <c r="G66" s="10">
        <f t="shared" si="16"/>
        <v>19457.7</v>
      </c>
      <c r="H66" s="10">
        <f t="shared" si="16"/>
        <v>0</v>
      </c>
      <c r="I66" s="10">
        <v>19457.7</v>
      </c>
      <c r="J66" s="10">
        <v>0</v>
      </c>
      <c r="K66" s="10">
        <v>0</v>
      </c>
      <c r="L66" s="10">
        <v>0</v>
      </c>
      <c r="M66" s="10">
        <v>0</v>
      </c>
      <c r="N66" s="10">
        <v>0</v>
      </c>
      <c r="O66" s="10">
        <v>0</v>
      </c>
      <c r="P66" s="10">
        <v>0</v>
      </c>
      <c r="Q66" s="360"/>
      <c r="R66" s="360"/>
      <c r="S66" s="27"/>
      <c r="T66" s="27"/>
      <c r="U66" s="26"/>
      <c r="V66" s="26"/>
      <c r="W66" s="26"/>
      <c r="X66" s="26"/>
      <c r="Y66" s="26"/>
      <c r="Z66" s="26"/>
      <c r="AA66" s="26"/>
      <c r="AB66" s="26"/>
      <c r="AC66" s="26"/>
      <c r="AD66" s="26"/>
      <c r="AE66" s="26"/>
    </row>
    <row r="67" spans="1:31" ht="22.5" hidden="1" customHeight="1" x14ac:dyDescent="0.3">
      <c r="A67" s="359"/>
      <c r="B67" s="360"/>
      <c r="C67" s="479"/>
      <c r="D67" s="381" t="s">
        <v>187</v>
      </c>
      <c r="E67" s="381" t="s">
        <v>187</v>
      </c>
      <c r="F67" s="51" t="s">
        <v>28</v>
      </c>
      <c r="G67" s="10">
        <f t="shared" si="16"/>
        <v>19457.7</v>
      </c>
      <c r="H67" s="10">
        <f t="shared" si="16"/>
        <v>0</v>
      </c>
      <c r="I67" s="10">
        <v>19457.7</v>
      </c>
      <c r="J67" s="10">
        <v>0</v>
      </c>
      <c r="K67" s="10">
        <v>0</v>
      </c>
      <c r="L67" s="10">
        <v>0</v>
      </c>
      <c r="M67" s="10">
        <v>0</v>
      </c>
      <c r="N67" s="10">
        <v>0</v>
      </c>
      <c r="O67" s="10">
        <v>0</v>
      </c>
      <c r="P67" s="10">
        <v>0</v>
      </c>
      <c r="Q67" s="360"/>
      <c r="R67" s="360"/>
      <c r="S67" s="27"/>
      <c r="T67" s="27"/>
      <c r="U67" s="26"/>
      <c r="V67" s="26"/>
      <c r="W67" s="26"/>
      <c r="X67" s="26"/>
      <c r="Y67" s="26"/>
      <c r="Z67" s="26"/>
      <c r="AA67" s="26"/>
      <c r="AB67" s="26"/>
      <c r="AC67" s="26"/>
      <c r="AD67" s="26"/>
      <c r="AE67" s="26"/>
    </row>
    <row r="68" spans="1:31" x14ac:dyDescent="0.3">
      <c r="A68" s="359"/>
      <c r="B68" s="360" t="s">
        <v>328</v>
      </c>
      <c r="C68" s="361"/>
      <c r="D68" s="361"/>
      <c r="E68" s="361"/>
      <c r="F68" s="51" t="s">
        <v>112</v>
      </c>
      <c r="G68" s="10">
        <f t="shared" si="16"/>
        <v>220687.59999999998</v>
      </c>
      <c r="H68" s="10">
        <f t="shared" si="16"/>
        <v>0</v>
      </c>
      <c r="I68" s="10">
        <f t="shared" ref="I68:P68" si="18">SUM(I69:I75)</f>
        <v>220687.59999999998</v>
      </c>
      <c r="J68" s="10">
        <f t="shared" si="18"/>
        <v>0</v>
      </c>
      <c r="K68" s="10">
        <f t="shared" si="18"/>
        <v>0</v>
      </c>
      <c r="L68" s="10">
        <f t="shared" si="18"/>
        <v>0</v>
      </c>
      <c r="M68" s="10">
        <f t="shared" si="18"/>
        <v>0</v>
      </c>
      <c r="N68" s="10">
        <f t="shared" si="18"/>
        <v>0</v>
      </c>
      <c r="O68" s="10">
        <f t="shared" si="18"/>
        <v>0</v>
      </c>
      <c r="P68" s="10">
        <f t="shared" si="18"/>
        <v>0</v>
      </c>
      <c r="Q68" s="360"/>
      <c r="R68" s="360"/>
      <c r="S68" s="27"/>
      <c r="T68" s="27"/>
      <c r="U68" s="26"/>
      <c r="V68" s="26"/>
      <c r="W68" s="26"/>
      <c r="X68" s="26"/>
      <c r="Y68" s="26"/>
      <c r="Z68" s="26"/>
      <c r="AA68" s="26"/>
      <c r="AB68" s="26"/>
      <c r="AC68" s="26"/>
      <c r="AD68" s="26"/>
      <c r="AE68" s="26"/>
    </row>
    <row r="69" spans="1:31" x14ac:dyDescent="0.3">
      <c r="A69" s="359"/>
      <c r="B69" s="360"/>
      <c r="C69" s="362"/>
      <c r="D69" s="362"/>
      <c r="E69" s="362"/>
      <c r="F69" s="51" t="s">
        <v>22</v>
      </c>
      <c r="G69" s="10">
        <f>I69+K69+M69+O69</f>
        <v>31526.800000000003</v>
      </c>
      <c r="H69" s="10">
        <f>J69+L69+N69+P69</f>
        <v>0</v>
      </c>
      <c r="I69" s="10">
        <f t="shared" ref="I69:P75" si="19">I29</f>
        <v>31526.800000000003</v>
      </c>
      <c r="J69" s="10">
        <f t="shared" si="19"/>
        <v>0</v>
      </c>
      <c r="K69" s="10">
        <f t="shared" si="19"/>
        <v>0</v>
      </c>
      <c r="L69" s="10">
        <f t="shared" si="19"/>
        <v>0</v>
      </c>
      <c r="M69" s="10">
        <f t="shared" si="19"/>
        <v>0</v>
      </c>
      <c r="N69" s="10">
        <f t="shared" si="19"/>
        <v>0</v>
      </c>
      <c r="O69" s="10">
        <f t="shared" si="19"/>
        <v>0</v>
      </c>
      <c r="P69" s="10">
        <f t="shared" si="19"/>
        <v>0</v>
      </c>
      <c r="Q69" s="360"/>
      <c r="R69" s="360"/>
      <c r="S69" s="27"/>
      <c r="T69" s="27"/>
      <c r="U69" s="26"/>
      <c r="V69" s="26"/>
      <c r="W69" s="26"/>
      <c r="X69" s="26"/>
      <c r="Y69" s="26"/>
      <c r="Z69" s="26"/>
      <c r="AA69" s="26"/>
      <c r="AB69" s="26"/>
      <c r="AC69" s="26"/>
      <c r="AD69" s="26"/>
      <c r="AE69" s="26"/>
    </row>
    <row r="70" spans="1:31" x14ac:dyDescent="0.3">
      <c r="A70" s="359"/>
      <c r="B70" s="360"/>
      <c r="C70" s="362"/>
      <c r="D70" s="362"/>
      <c r="E70" s="362"/>
      <c r="F70" s="51" t="s">
        <v>23</v>
      </c>
      <c r="G70" s="10">
        <f>I70+K70+M70+O70</f>
        <v>31526.800000000003</v>
      </c>
      <c r="H70" s="10">
        <f>J70+L70+N70+P70</f>
        <v>0</v>
      </c>
      <c r="I70" s="10">
        <f t="shared" si="19"/>
        <v>31526.800000000003</v>
      </c>
      <c r="J70" s="10">
        <f t="shared" si="19"/>
        <v>0</v>
      </c>
      <c r="K70" s="10">
        <f t="shared" si="19"/>
        <v>0</v>
      </c>
      <c r="L70" s="10">
        <f t="shared" si="19"/>
        <v>0</v>
      </c>
      <c r="M70" s="10">
        <f t="shared" si="19"/>
        <v>0</v>
      </c>
      <c r="N70" s="10">
        <f t="shared" si="19"/>
        <v>0</v>
      </c>
      <c r="O70" s="10">
        <f t="shared" si="19"/>
        <v>0</v>
      </c>
      <c r="P70" s="10">
        <f t="shared" si="19"/>
        <v>0</v>
      </c>
      <c r="Q70" s="360"/>
      <c r="R70" s="360"/>
      <c r="S70" s="27"/>
      <c r="T70" s="27"/>
      <c r="U70" s="26"/>
      <c r="V70" s="26"/>
      <c r="W70" s="26"/>
      <c r="X70" s="26"/>
      <c r="Y70" s="26"/>
      <c r="Z70" s="26"/>
      <c r="AA70" s="26"/>
      <c r="AB70" s="26"/>
      <c r="AC70" s="26"/>
      <c r="AD70" s="26"/>
      <c r="AE70" s="26"/>
    </row>
    <row r="71" spans="1:31" x14ac:dyDescent="0.3">
      <c r="A71" s="359"/>
      <c r="B71" s="360"/>
      <c r="C71" s="362"/>
      <c r="D71" s="362"/>
      <c r="E71" s="362"/>
      <c r="F71" s="51" t="s">
        <v>24</v>
      </c>
      <c r="G71" s="10">
        <f t="shared" si="16"/>
        <v>31526.800000000003</v>
      </c>
      <c r="H71" s="10">
        <f t="shared" si="16"/>
        <v>0</v>
      </c>
      <c r="I71" s="10">
        <f t="shared" si="19"/>
        <v>31526.800000000003</v>
      </c>
      <c r="J71" s="10">
        <f t="shared" si="19"/>
        <v>0</v>
      </c>
      <c r="K71" s="10">
        <f t="shared" si="19"/>
        <v>0</v>
      </c>
      <c r="L71" s="10">
        <f t="shared" si="19"/>
        <v>0</v>
      </c>
      <c r="M71" s="10">
        <f t="shared" si="19"/>
        <v>0</v>
      </c>
      <c r="N71" s="10">
        <f t="shared" si="19"/>
        <v>0</v>
      </c>
      <c r="O71" s="10">
        <f t="shared" si="19"/>
        <v>0</v>
      </c>
      <c r="P71" s="10">
        <f t="shared" si="19"/>
        <v>0</v>
      </c>
      <c r="Q71" s="360"/>
      <c r="R71" s="360"/>
      <c r="S71" s="27"/>
      <c r="T71" s="27"/>
      <c r="U71" s="26"/>
      <c r="V71" s="26"/>
      <c r="W71" s="26"/>
      <c r="X71" s="26"/>
      <c r="Y71" s="26"/>
      <c r="Z71" s="26"/>
      <c r="AA71" s="26"/>
      <c r="AB71" s="26"/>
      <c r="AC71" s="26"/>
      <c r="AD71" s="26"/>
      <c r="AE71" s="26"/>
    </row>
    <row r="72" spans="1:31" x14ac:dyDescent="0.3">
      <c r="A72" s="359"/>
      <c r="B72" s="360"/>
      <c r="C72" s="362"/>
      <c r="D72" s="362"/>
      <c r="E72" s="362"/>
      <c r="F72" s="51" t="s">
        <v>25</v>
      </c>
      <c r="G72" s="10">
        <f t="shared" si="16"/>
        <v>31526.800000000003</v>
      </c>
      <c r="H72" s="10">
        <f t="shared" si="16"/>
        <v>0</v>
      </c>
      <c r="I72" s="10">
        <f t="shared" si="19"/>
        <v>31526.800000000003</v>
      </c>
      <c r="J72" s="10">
        <f t="shared" si="19"/>
        <v>0</v>
      </c>
      <c r="K72" s="10">
        <f t="shared" si="19"/>
        <v>0</v>
      </c>
      <c r="L72" s="10">
        <f t="shared" si="19"/>
        <v>0</v>
      </c>
      <c r="M72" s="10">
        <f t="shared" si="19"/>
        <v>0</v>
      </c>
      <c r="N72" s="10">
        <f t="shared" si="19"/>
        <v>0</v>
      </c>
      <c r="O72" s="10">
        <f t="shared" si="19"/>
        <v>0</v>
      </c>
      <c r="P72" s="10">
        <f t="shared" si="19"/>
        <v>0</v>
      </c>
      <c r="Q72" s="360"/>
      <c r="R72" s="360"/>
      <c r="S72" s="27"/>
      <c r="T72" s="27"/>
      <c r="U72" s="26"/>
      <c r="V72" s="26"/>
      <c r="W72" s="26"/>
      <c r="X72" s="26"/>
      <c r="Y72" s="26"/>
      <c r="Z72" s="26"/>
      <c r="AA72" s="26"/>
      <c r="AB72" s="26"/>
      <c r="AC72" s="26"/>
      <c r="AD72" s="26"/>
      <c r="AE72" s="26"/>
    </row>
    <row r="73" spans="1:31" x14ac:dyDescent="0.3">
      <c r="A73" s="359"/>
      <c r="B73" s="360"/>
      <c r="C73" s="362"/>
      <c r="D73" s="362"/>
      <c r="E73" s="362"/>
      <c r="F73" s="51" t="s">
        <v>26</v>
      </c>
      <c r="G73" s="10">
        <f t="shared" si="16"/>
        <v>31526.800000000003</v>
      </c>
      <c r="H73" s="10">
        <f t="shared" si="16"/>
        <v>0</v>
      </c>
      <c r="I73" s="10">
        <f t="shared" si="19"/>
        <v>31526.800000000003</v>
      </c>
      <c r="J73" s="10">
        <f t="shared" si="19"/>
        <v>0</v>
      </c>
      <c r="K73" s="10">
        <f t="shared" si="19"/>
        <v>0</v>
      </c>
      <c r="L73" s="10">
        <f t="shared" si="19"/>
        <v>0</v>
      </c>
      <c r="M73" s="10">
        <f t="shared" si="19"/>
        <v>0</v>
      </c>
      <c r="N73" s="10">
        <f t="shared" si="19"/>
        <v>0</v>
      </c>
      <c r="O73" s="10">
        <f t="shared" si="19"/>
        <v>0</v>
      </c>
      <c r="P73" s="10">
        <f t="shared" si="19"/>
        <v>0</v>
      </c>
      <c r="Q73" s="360"/>
      <c r="R73" s="360"/>
      <c r="S73" s="27"/>
      <c r="T73" s="27"/>
      <c r="U73" s="26"/>
      <c r="V73" s="26"/>
      <c r="W73" s="26"/>
      <c r="X73" s="26"/>
      <c r="Y73" s="26"/>
      <c r="Z73" s="26"/>
      <c r="AA73" s="26"/>
      <c r="AB73" s="26"/>
      <c r="AC73" s="26"/>
      <c r="AD73" s="26"/>
      <c r="AE73" s="26"/>
    </row>
    <row r="74" spans="1:31" x14ac:dyDescent="0.3">
      <c r="A74" s="359"/>
      <c r="B74" s="360"/>
      <c r="C74" s="362"/>
      <c r="D74" s="362"/>
      <c r="E74" s="362"/>
      <c r="F74" s="51" t="s">
        <v>41</v>
      </c>
      <c r="G74" s="10">
        <f t="shared" si="16"/>
        <v>31526.800000000003</v>
      </c>
      <c r="H74" s="10">
        <f t="shared" si="16"/>
        <v>0</v>
      </c>
      <c r="I74" s="10">
        <f t="shared" si="19"/>
        <v>31526.800000000003</v>
      </c>
      <c r="J74" s="10">
        <f t="shared" si="19"/>
        <v>0</v>
      </c>
      <c r="K74" s="10">
        <f t="shared" si="19"/>
        <v>0</v>
      </c>
      <c r="L74" s="10">
        <f t="shared" si="19"/>
        <v>0</v>
      </c>
      <c r="M74" s="10">
        <f t="shared" si="19"/>
        <v>0</v>
      </c>
      <c r="N74" s="10">
        <f t="shared" si="19"/>
        <v>0</v>
      </c>
      <c r="O74" s="10">
        <f t="shared" si="19"/>
        <v>0</v>
      </c>
      <c r="P74" s="10">
        <f t="shared" si="19"/>
        <v>0</v>
      </c>
      <c r="Q74" s="360"/>
      <c r="R74" s="360"/>
      <c r="S74" s="27"/>
      <c r="T74" s="27"/>
      <c r="U74" s="26"/>
      <c r="V74" s="26"/>
      <c r="W74" s="26"/>
      <c r="X74" s="26"/>
      <c r="Y74" s="26"/>
      <c r="Z74" s="26"/>
      <c r="AA74" s="26"/>
      <c r="AB74" s="26"/>
      <c r="AC74" s="26"/>
      <c r="AD74" s="26"/>
      <c r="AE74" s="26"/>
    </row>
    <row r="75" spans="1:31" x14ac:dyDescent="0.3">
      <c r="A75" s="359"/>
      <c r="B75" s="360"/>
      <c r="C75" s="362"/>
      <c r="D75" s="362"/>
      <c r="E75" s="362"/>
      <c r="F75" s="51" t="s">
        <v>28</v>
      </c>
      <c r="G75" s="10">
        <f t="shared" si="16"/>
        <v>31526.800000000003</v>
      </c>
      <c r="H75" s="10">
        <f t="shared" si="16"/>
        <v>0</v>
      </c>
      <c r="I75" s="10">
        <f t="shared" si="19"/>
        <v>31526.800000000003</v>
      </c>
      <c r="J75" s="10">
        <f t="shared" si="19"/>
        <v>0</v>
      </c>
      <c r="K75" s="10">
        <f t="shared" si="19"/>
        <v>0</v>
      </c>
      <c r="L75" s="10">
        <f t="shared" si="19"/>
        <v>0</v>
      </c>
      <c r="M75" s="10">
        <f t="shared" si="19"/>
        <v>0</v>
      </c>
      <c r="N75" s="10">
        <f t="shared" si="19"/>
        <v>0</v>
      </c>
      <c r="O75" s="10">
        <f t="shared" si="19"/>
        <v>0</v>
      </c>
      <c r="P75" s="10">
        <f t="shared" si="19"/>
        <v>0</v>
      </c>
      <c r="Q75" s="360"/>
      <c r="R75" s="360"/>
      <c r="S75" s="27"/>
      <c r="T75" s="27"/>
      <c r="U75" s="26"/>
      <c r="V75" s="26"/>
      <c r="W75" s="26"/>
      <c r="X75" s="26"/>
      <c r="Y75" s="26"/>
      <c r="Z75" s="26"/>
      <c r="AA75" s="26"/>
      <c r="AB75" s="26"/>
      <c r="AC75" s="26"/>
      <c r="AD75" s="26"/>
      <c r="AE75" s="26"/>
    </row>
    <row r="76" spans="1:31" x14ac:dyDescent="0.3">
      <c r="A76" s="48" t="s">
        <v>85</v>
      </c>
      <c r="B76" s="475" t="s">
        <v>329</v>
      </c>
      <c r="C76" s="476"/>
      <c r="D76" s="476"/>
      <c r="E76" s="476"/>
      <c r="F76" s="476"/>
      <c r="G76" s="476"/>
      <c r="H76" s="476"/>
      <c r="I76" s="476"/>
      <c r="J76" s="476"/>
      <c r="K76" s="476"/>
      <c r="L76" s="476"/>
      <c r="M76" s="476"/>
      <c r="N76" s="476"/>
      <c r="O76" s="476"/>
      <c r="P76" s="476"/>
      <c r="Q76" s="476"/>
      <c r="R76" s="477"/>
      <c r="S76" s="27"/>
      <c r="T76" s="27"/>
      <c r="U76" s="26"/>
      <c r="V76" s="26"/>
      <c r="W76" s="26"/>
      <c r="X76" s="26"/>
      <c r="Y76" s="26"/>
      <c r="Z76" s="26"/>
      <c r="AA76" s="26"/>
      <c r="AB76" s="26"/>
      <c r="AC76" s="26"/>
      <c r="AD76" s="26"/>
      <c r="AE76" s="26"/>
    </row>
    <row r="77" spans="1:31" ht="15" customHeight="1" x14ac:dyDescent="0.3">
      <c r="A77" s="359" t="s">
        <v>196</v>
      </c>
      <c r="B77" s="487" t="s">
        <v>706</v>
      </c>
      <c r="C77" s="478" t="s">
        <v>71</v>
      </c>
      <c r="D77" s="385" t="s">
        <v>186</v>
      </c>
      <c r="E77" s="385" t="s">
        <v>190</v>
      </c>
      <c r="F77" s="51" t="s">
        <v>112</v>
      </c>
      <c r="G77" s="10">
        <f t="shared" ref="G77:H92" si="20">I77+K77+M77+O77</f>
        <v>158126.5</v>
      </c>
      <c r="H77" s="10">
        <f t="shared" si="20"/>
        <v>0</v>
      </c>
      <c r="I77" s="10">
        <f t="shared" ref="I77:P77" si="21">SUM(I78:I84)</f>
        <v>140608.29999999999</v>
      </c>
      <c r="J77" s="10">
        <f t="shared" si="21"/>
        <v>0</v>
      </c>
      <c r="K77" s="10">
        <f t="shared" si="21"/>
        <v>0</v>
      </c>
      <c r="L77" s="10">
        <f t="shared" si="21"/>
        <v>0</v>
      </c>
      <c r="M77" s="10">
        <f t="shared" si="21"/>
        <v>0</v>
      </c>
      <c r="N77" s="10">
        <f t="shared" si="21"/>
        <v>0</v>
      </c>
      <c r="O77" s="10">
        <f t="shared" si="21"/>
        <v>17518.2</v>
      </c>
      <c r="P77" s="10">
        <f t="shared" si="21"/>
        <v>0</v>
      </c>
      <c r="Q77" s="360" t="s">
        <v>7</v>
      </c>
      <c r="R77" s="360"/>
      <c r="S77" s="27"/>
      <c r="T77" s="27"/>
      <c r="U77" s="26"/>
      <c r="V77" s="26"/>
      <c r="W77" s="26"/>
      <c r="X77" s="26"/>
      <c r="Y77" s="26"/>
      <c r="Z77" s="26"/>
      <c r="AA77" s="26"/>
      <c r="AB77" s="26"/>
      <c r="AC77" s="26"/>
      <c r="AD77" s="26"/>
      <c r="AE77" s="26"/>
    </row>
    <row r="78" spans="1:31" ht="15" customHeight="1" x14ac:dyDescent="0.3">
      <c r="A78" s="359"/>
      <c r="B78" s="487"/>
      <c r="C78" s="479"/>
      <c r="D78" s="381"/>
      <c r="E78" s="381"/>
      <c r="F78" s="51" t="s">
        <v>22</v>
      </c>
      <c r="G78" s="10">
        <f t="shared" si="20"/>
        <v>22589.5</v>
      </c>
      <c r="H78" s="10">
        <f t="shared" si="20"/>
        <v>0</v>
      </c>
      <c r="I78" s="10">
        <v>20086.900000000001</v>
      </c>
      <c r="J78" s="10">
        <v>0</v>
      </c>
      <c r="K78" s="10">
        <v>0</v>
      </c>
      <c r="L78" s="10">
        <v>0</v>
      </c>
      <c r="M78" s="10">
        <v>0</v>
      </c>
      <c r="N78" s="10">
        <v>0</v>
      </c>
      <c r="O78" s="10">
        <v>2502.6</v>
      </c>
      <c r="P78" s="10">
        <v>0</v>
      </c>
      <c r="Q78" s="360"/>
      <c r="R78" s="360"/>
      <c r="S78" s="27"/>
      <c r="T78" s="27"/>
      <c r="U78" s="26"/>
      <c r="V78" s="26"/>
      <c r="W78" s="26"/>
      <c r="X78" s="26"/>
      <c r="Y78" s="26"/>
      <c r="Z78" s="26"/>
      <c r="AA78" s="26"/>
      <c r="AB78" s="26"/>
      <c r="AC78" s="26"/>
      <c r="AD78" s="26"/>
      <c r="AE78" s="26"/>
    </row>
    <row r="79" spans="1:31" x14ac:dyDescent="0.3">
      <c r="A79" s="359"/>
      <c r="B79" s="487"/>
      <c r="C79" s="479"/>
      <c r="D79" s="381" t="s">
        <v>187</v>
      </c>
      <c r="E79" s="381" t="s">
        <v>187</v>
      </c>
      <c r="F79" s="51" t="s">
        <v>23</v>
      </c>
      <c r="G79" s="10">
        <f t="shared" si="20"/>
        <v>22589.5</v>
      </c>
      <c r="H79" s="10">
        <f t="shared" si="20"/>
        <v>0</v>
      </c>
      <c r="I79" s="10">
        <v>20086.900000000001</v>
      </c>
      <c r="J79" s="10">
        <v>0</v>
      </c>
      <c r="K79" s="10">
        <v>0</v>
      </c>
      <c r="L79" s="10">
        <v>0</v>
      </c>
      <c r="M79" s="10">
        <v>0</v>
      </c>
      <c r="N79" s="10">
        <v>0</v>
      </c>
      <c r="O79" s="10">
        <v>2502.6</v>
      </c>
      <c r="P79" s="10">
        <v>0</v>
      </c>
      <c r="Q79" s="360"/>
      <c r="R79" s="360"/>
      <c r="S79" s="27"/>
      <c r="T79" s="27"/>
      <c r="U79" s="26"/>
      <c r="V79" s="26"/>
      <c r="W79" s="26"/>
      <c r="X79" s="26"/>
      <c r="Y79" s="26"/>
      <c r="Z79" s="26"/>
      <c r="AA79" s="26"/>
      <c r="AB79" s="26"/>
      <c r="AC79" s="26"/>
      <c r="AD79" s="26"/>
      <c r="AE79" s="26"/>
    </row>
    <row r="80" spans="1:31" x14ac:dyDescent="0.3">
      <c r="A80" s="359"/>
      <c r="B80" s="487"/>
      <c r="C80" s="479"/>
      <c r="D80" s="381" t="s">
        <v>187</v>
      </c>
      <c r="E80" s="381" t="s">
        <v>187</v>
      </c>
      <c r="F80" s="51" t="s">
        <v>24</v>
      </c>
      <c r="G80" s="10">
        <f t="shared" si="20"/>
        <v>22589.5</v>
      </c>
      <c r="H80" s="10">
        <f t="shared" si="20"/>
        <v>0</v>
      </c>
      <c r="I80" s="10">
        <v>20086.900000000001</v>
      </c>
      <c r="J80" s="10">
        <v>0</v>
      </c>
      <c r="K80" s="10">
        <v>0</v>
      </c>
      <c r="L80" s="10">
        <v>0</v>
      </c>
      <c r="M80" s="10">
        <v>0</v>
      </c>
      <c r="N80" s="10">
        <v>0</v>
      </c>
      <c r="O80" s="10">
        <v>2502.6</v>
      </c>
      <c r="P80" s="10">
        <v>0</v>
      </c>
      <c r="Q80" s="360"/>
      <c r="R80" s="360"/>
      <c r="S80" s="27"/>
      <c r="T80" s="27"/>
      <c r="U80" s="26"/>
      <c r="V80" s="26"/>
      <c r="W80" s="26"/>
      <c r="X80" s="26"/>
      <c r="Y80" s="26"/>
      <c r="Z80" s="26"/>
      <c r="AA80" s="26"/>
      <c r="AB80" s="26"/>
      <c r="AC80" s="26"/>
      <c r="AD80" s="26"/>
      <c r="AE80" s="26"/>
    </row>
    <row r="81" spans="1:31" x14ac:dyDescent="0.3">
      <c r="A81" s="359"/>
      <c r="B81" s="487"/>
      <c r="C81" s="479"/>
      <c r="D81" s="381" t="s">
        <v>187</v>
      </c>
      <c r="E81" s="381" t="s">
        <v>187</v>
      </c>
      <c r="F81" s="51" t="s">
        <v>25</v>
      </c>
      <c r="G81" s="10">
        <f t="shared" si="20"/>
        <v>22589.5</v>
      </c>
      <c r="H81" s="10">
        <f t="shared" si="20"/>
        <v>0</v>
      </c>
      <c r="I81" s="10">
        <v>20086.900000000001</v>
      </c>
      <c r="J81" s="10">
        <v>0</v>
      </c>
      <c r="K81" s="10">
        <v>0</v>
      </c>
      <c r="L81" s="10">
        <v>0</v>
      </c>
      <c r="M81" s="10">
        <v>0</v>
      </c>
      <c r="N81" s="10">
        <v>0</v>
      </c>
      <c r="O81" s="10">
        <v>2502.6</v>
      </c>
      <c r="P81" s="10">
        <v>0</v>
      </c>
      <c r="Q81" s="360"/>
      <c r="R81" s="360"/>
      <c r="S81" s="27"/>
      <c r="T81" s="27"/>
      <c r="U81" s="26"/>
      <c r="V81" s="26"/>
      <c r="W81" s="26"/>
      <c r="X81" s="26"/>
      <c r="Y81" s="26"/>
      <c r="Z81" s="26"/>
      <c r="AA81" s="26"/>
      <c r="AB81" s="26"/>
      <c r="AC81" s="26"/>
      <c r="AD81" s="26"/>
      <c r="AE81" s="26"/>
    </row>
    <row r="82" spans="1:31" ht="18" customHeight="1" x14ac:dyDescent="0.3">
      <c r="A82" s="359"/>
      <c r="B82" s="487"/>
      <c r="C82" s="479"/>
      <c r="D82" s="381" t="s">
        <v>187</v>
      </c>
      <c r="E82" s="381" t="s">
        <v>187</v>
      </c>
      <c r="F82" s="51" t="s">
        <v>26</v>
      </c>
      <c r="G82" s="10">
        <f t="shared" si="20"/>
        <v>22589.5</v>
      </c>
      <c r="H82" s="10">
        <f t="shared" si="20"/>
        <v>0</v>
      </c>
      <c r="I82" s="10">
        <v>20086.900000000001</v>
      </c>
      <c r="J82" s="10">
        <v>0</v>
      </c>
      <c r="K82" s="10">
        <v>0</v>
      </c>
      <c r="L82" s="10">
        <v>0</v>
      </c>
      <c r="M82" s="10">
        <v>0</v>
      </c>
      <c r="N82" s="10">
        <v>0</v>
      </c>
      <c r="O82" s="10">
        <v>2502.6</v>
      </c>
      <c r="P82" s="10">
        <v>0</v>
      </c>
      <c r="Q82" s="360"/>
      <c r="R82" s="360"/>
      <c r="S82" s="27"/>
      <c r="T82" s="27"/>
      <c r="U82" s="26"/>
      <c r="V82" s="26"/>
      <c r="W82" s="26"/>
      <c r="X82" s="26"/>
      <c r="Y82" s="26"/>
      <c r="Z82" s="26"/>
      <c r="AA82" s="26"/>
      <c r="AB82" s="26"/>
      <c r="AC82" s="26"/>
      <c r="AD82" s="26"/>
      <c r="AE82" s="26"/>
    </row>
    <row r="83" spans="1:31" x14ac:dyDescent="0.3">
      <c r="A83" s="359"/>
      <c r="B83" s="487"/>
      <c r="C83" s="479"/>
      <c r="D83" s="381" t="s">
        <v>187</v>
      </c>
      <c r="E83" s="381" t="s">
        <v>187</v>
      </c>
      <c r="F83" s="51" t="s">
        <v>41</v>
      </c>
      <c r="G83" s="10">
        <f t="shared" si="20"/>
        <v>22589.5</v>
      </c>
      <c r="H83" s="10">
        <f t="shared" si="20"/>
        <v>0</v>
      </c>
      <c r="I83" s="10">
        <v>20086.900000000001</v>
      </c>
      <c r="J83" s="10">
        <v>0</v>
      </c>
      <c r="K83" s="10">
        <v>0</v>
      </c>
      <c r="L83" s="10">
        <v>0</v>
      </c>
      <c r="M83" s="10">
        <v>0</v>
      </c>
      <c r="N83" s="10">
        <v>0</v>
      </c>
      <c r="O83" s="10">
        <v>2502.6</v>
      </c>
      <c r="P83" s="10">
        <v>0</v>
      </c>
      <c r="Q83" s="360"/>
      <c r="R83" s="360"/>
      <c r="S83" s="27"/>
      <c r="T83" s="27"/>
      <c r="U83" s="26"/>
      <c r="V83" s="26"/>
      <c r="W83" s="26"/>
      <c r="X83" s="26"/>
      <c r="Y83" s="26"/>
      <c r="Z83" s="26"/>
      <c r="AA83" s="26"/>
      <c r="AB83" s="26"/>
      <c r="AC83" s="26"/>
      <c r="AD83" s="26"/>
      <c r="AE83" s="26"/>
    </row>
    <row r="84" spans="1:31" x14ac:dyDescent="0.3">
      <c r="A84" s="359"/>
      <c r="B84" s="487"/>
      <c r="C84" s="480"/>
      <c r="D84" s="381" t="s">
        <v>187</v>
      </c>
      <c r="E84" s="381" t="s">
        <v>187</v>
      </c>
      <c r="F84" s="51" t="s">
        <v>28</v>
      </c>
      <c r="G84" s="10">
        <f t="shared" si="20"/>
        <v>22589.5</v>
      </c>
      <c r="H84" s="10">
        <f t="shared" si="20"/>
        <v>0</v>
      </c>
      <c r="I84" s="10">
        <v>20086.900000000001</v>
      </c>
      <c r="J84" s="10">
        <v>0</v>
      </c>
      <c r="K84" s="10">
        <v>0</v>
      </c>
      <c r="L84" s="10">
        <v>0</v>
      </c>
      <c r="M84" s="10">
        <v>0</v>
      </c>
      <c r="N84" s="10">
        <v>0</v>
      </c>
      <c r="O84" s="10">
        <v>2502.6</v>
      </c>
      <c r="P84" s="10">
        <v>0</v>
      </c>
      <c r="Q84" s="360"/>
      <c r="R84" s="360"/>
      <c r="S84" s="27"/>
      <c r="T84" s="27"/>
      <c r="U84" s="26"/>
      <c r="V84" s="26"/>
      <c r="W84" s="26"/>
      <c r="X84" s="26"/>
      <c r="Y84" s="26"/>
      <c r="Z84" s="26"/>
      <c r="AA84" s="26"/>
      <c r="AB84" s="26"/>
      <c r="AC84" s="26"/>
      <c r="AD84" s="26"/>
      <c r="AE84" s="26"/>
    </row>
    <row r="85" spans="1:31" ht="15" hidden="1" customHeight="1" x14ac:dyDescent="0.3">
      <c r="A85" s="359" t="s">
        <v>330</v>
      </c>
      <c r="B85" s="360" t="s">
        <v>707</v>
      </c>
      <c r="C85" s="361" t="s">
        <v>71</v>
      </c>
      <c r="D85" s="385" t="s">
        <v>186</v>
      </c>
      <c r="E85" s="385" t="s">
        <v>190</v>
      </c>
      <c r="F85" s="51" t="s">
        <v>112</v>
      </c>
      <c r="G85" s="10">
        <f t="shared" si="20"/>
        <v>96234.6</v>
      </c>
      <c r="H85" s="10">
        <f t="shared" si="20"/>
        <v>0</v>
      </c>
      <c r="I85" s="10">
        <f t="shared" ref="I85:P85" si="22">SUM(I86:I92)</f>
        <v>96234.6</v>
      </c>
      <c r="J85" s="10">
        <f t="shared" si="22"/>
        <v>0</v>
      </c>
      <c r="K85" s="10">
        <f t="shared" si="22"/>
        <v>0</v>
      </c>
      <c r="L85" s="10">
        <f t="shared" si="22"/>
        <v>0</v>
      </c>
      <c r="M85" s="10">
        <f t="shared" si="22"/>
        <v>0</v>
      </c>
      <c r="N85" s="10">
        <f t="shared" si="22"/>
        <v>0</v>
      </c>
      <c r="O85" s="10">
        <f t="shared" si="22"/>
        <v>0</v>
      </c>
      <c r="P85" s="10">
        <f t="shared" si="22"/>
        <v>0</v>
      </c>
      <c r="Q85" s="360" t="s">
        <v>7</v>
      </c>
      <c r="R85" s="360"/>
      <c r="S85" s="27"/>
      <c r="T85" s="27"/>
      <c r="U85" s="26"/>
      <c r="V85" s="26"/>
      <c r="W85" s="26"/>
      <c r="X85" s="26"/>
      <c r="Y85" s="26"/>
      <c r="Z85" s="26"/>
      <c r="AA85" s="26"/>
      <c r="AB85" s="26"/>
      <c r="AC85" s="26"/>
      <c r="AD85" s="26"/>
      <c r="AE85" s="26"/>
    </row>
    <row r="86" spans="1:31" ht="15" hidden="1" customHeight="1" x14ac:dyDescent="0.3">
      <c r="A86" s="359"/>
      <c r="B86" s="360"/>
      <c r="C86" s="362"/>
      <c r="D86" s="381"/>
      <c r="E86" s="381"/>
      <c r="F86" s="51" t="s">
        <v>22</v>
      </c>
      <c r="G86" s="10">
        <f t="shared" si="20"/>
        <v>13747.8</v>
      </c>
      <c r="H86" s="10">
        <f t="shared" si="20"/>
        <v>0</v>
      </c>
      <c r="I86" s="10">
        <v>13747.8</v>
      </c>
      <c r="J86" s="10">
        <v>0</v>
      </c>
      <c r="K86" s="10">
        <v>0</v>
      </c>
      <c r="L86" s="10">
        <v>0</v>
      </c>
      <c r="M86" s="10">
        <v>0</v>
      </c>
      <c r="N86" s="10">
        <v>0</v>
      </c>
      <c r="O86" s="10">
        <v>0</v>
      </c>
      <c r="P86" s="10">
        <v>0</v>
      </c>
      <c r="Q86" s="360"/>
      <c r="R86" s="360"/>
      <c r="S86" s="27"/>
      <c r="T86" s="27"/>
      <c r="U86" s="26"/>
      <c r="V86" s="26"/>
      <c r="W86" s="26"/>
      <c r="X86" s="26"/>
      <c r="Y86" s="26"/>
      <c r="Z86" s="26"/>
      <c r="AA86" s="26"/>
      <c r="AB86" s="26"/>
      <c r="AC86" s="26"/>
      <c r="AD86" s="26"/>
      <c r="AE86" s="26"/>
    </row>
    <row r="87" spans="1:31" hidden="1" x14ac:dyDescent="0.3">
      <c r="A87" s="359"/>
      <c r="B87" s="360"/>
      <c r="C87" s="362"/>
      <c r="D87" s="381" t="s">
        <v>187</v>
      </c>
      <c r="E87" s="381" t="s">
        <v>187</v>
      </c>
      <c r="F87" s="51" t="s">
        <v>23</v>
      </c>
      <c r="G87" s="10">
        <f t="shared" si="20"/>
        <v>13747.8</v>
      </c>
      <c r="H87" s="10">
        <f t="shared" si="20"/>
        <v>0</v>
      </c>
      <c r="I87" s="10">
        <v>13747.8</v>
      </c>
      <c r="J87" s="10">
        <v>0</v>
      </c>
      <c r="K87" s="10">
        <v>0</v>
      </c>
      <c r="L87" s="10">
        <v>0</v>
      </c>
      <c r="M87" s="10">
        <v>0</v>
      </c>
      <c r="N87" s="10">
        <v>0</v>
      </c>
      <c r="O87" s="10">
        <v>0</v>
      </c>
      <c r="P87" s="10">
        <v>0</v>
      </c>
      <c r="Q87" s="360"/>
      <c r="R87" s="360"/>
      <c r="S87" s="27"/>
      <c r="T87" s="27"/>
      <c r="U87" s="26"/>
      <c r="V87" s="26"/>
      <c r="W87" s="26"/>
      <c r="X87" s="26"/>
      <c r="Y87" s="26"/>
      <c r="Z87" s="26"/>
      <c r="AA87" s="26"/>
      <c r="AB87" s="26"/>
      <c r="AC87" s="26"/>
      <c r="AD87" s="26"/>
      <c r="AE87" s="26"/>
    </row>
    <row r="88" spans="1:31" hidden="1" x14ac:dyDescent="0.3">
      <c r="A88" s="359"/>
      <c r="B88" s="360"/>
      <c r="C88" s="362"/>
      <c r="D88" s="381" t="s">
        <v>187</v>
      </c>
      <c r="E88" s="381" t="s">
        <v>187</v>
      </c>
      <c r="F88" s="51" t="s">
        <v>24</v>
      </c>
      <c r="G88" s="10">
        <f t="shared" si="20"/>
        <v>13747.8</v>
      </c>
      <c r="H88" s="10">
        <f t="shared" si="20"/>
        <v>0</v>
      </c>
      <c r="I88" s="10">
        <v>13747.8</v>
      </c>
      <c r="J88" s="10">
        <v>0</v>
      </c>
      <c r="K88" s="10">
        <v>0</v>
      </c>
      <c r="L88" s="10">
        <v>0</v>
      </c>
      <c r="M88" s="10">
        <v>0</v>
      </c>
      <c r="N88" s="10">
        <v>0</v>
      </c>
      <c r="O88" s="10">
        <v>0</v>
      </c>
      <c r="P88" s="10">
        <v>0</v>
      </c>
      <c r="Q88" s="360"/>
      <c r="R88" s="360"/>
      <c r="S88" s="27"/>
      <c r="T88" s="27"/>
      <c r="U88" s="26"/>
      <c r="V88" s="26"/>
      <c r="W88" s="26"/>
      <c r="X88" s="26"/>
      <c r="Y88" s="26"/>
      <c r="Z88" s="26"/>
      <c r="AA88" s="26"/>
      <c r="AB88" s="26"/>
      <c r="AC88" s="26"/>
      <c r="AD88" s="26"/>
      <c r="AE88" s="26"/>
    </row>
    <row r="89" spans="1:31" hidden="1" x14ac:dyDescent="0.3">
      <c r="A89" s="359"/>
      <c r="B89" s="360"/>
      <c r="C89" s="362"/>
      <c r="D89" s="381" t="s">
        <v>187</v>
      </c>
      <c r="E89" s="381" t="s">
        <v>187</v>
      </c>
      <c r="F89" s="51" t="s">
        <v>25</v>
      </c>
      <c r="G89" s="10">
        <f t="shared" si="20"/>
        <v>13747.8</v>
      </c>
      <c r="H89" s="10">
        <f t="shared" si="20"/>
        <v>0</v>
      </c>
      <c r="I89" s="10">
        <v>13747.8</v>
      </c>
      <c r="J89" s="10">
        <v>0</v>
      </c>
      <c r="K89" s="10">
        <v>0</v>
      </c>
      <c r="L89" s="10">
        <v>0</v>
      </c>
      <c r="M89" s="10">
        <v>0</v>
      </c>
      <c r="N89" s="10">
        <v>0</v>
      </c>
      <c r="O89" s="10">
        <v>0</v>
      </c>
      <c r="P89" s="10">
        <v>0</v>
      </c>
      <c r="Q89" s="360"/>
      <c r="R89" s="360"/>
      <c r="S89" s="27"/>
      <c r="T89" s="27"/>
      <c r="U89" s="26"/>
      <c r="V89" s="26"/>
      <c r="W89" s="26"/>
      <c r="X89" s="26"/>
      <c r="Y89" s="26"/>
      <c r="Z89" s="26"/>
      <c r="AA89" s="26"/>
      <c r="AB89" s="26"/>
      <c r="AC89" s="26"/>
      <c r="AD89" s="26"/>
      <c r="AE89" s="26"/>
    </row>
    <row r="90" spans="1:31" ht="18.75" hidden="1" customHeight="1" x14ac:dyDescent="0.3">
      <c r="A90" s="359"/>
      <c r="B90" s="360"/>
      <c r="C90" s="362"/>
      <c r="D90" s="381" t="s">
        <v>187</v>
      </c>
      <c r="E90" s="381" t="s">
        <v>187</v>
      </c>
      <c r="F90" s="51" t="s">
        <v>26</v>
      </c>
      <c r="G90" s="10">
        <f t="shared" si="20"/>
        <v>13747.8</v>
      </c>
      <c r="H90" s="10">
        <f t="shared" si="20"/>
        <v>0</v>
      </c>
      <c r="I90" s="10">
        <v>13747.8</v>
      </c>
      <c r="J90" s="10">
        <v>0</v>
      </c>
      <c r="K90" s="10">
        <v>0</v>
      </c>
      <c r="L90" s="10">
        <v>0</v>
      </c>
      <c r="M90" s="10">
        <v>0</v>
      </c>
      <c r="N90" s="10">
        <v>0</v>
      </c>
      <c r="O90" s="10">
        <v>0</v>
      </c>
      <c r="P90" s="10">
        <v>0</v>
      </c>
      <c r="Q90" s="360"/>
      <c r="R90" s="360"/>
      <c r="S90" s="27"/>
      <c r="T90" s="27"/>
      <c r="U90" s="26"/>
      <c r="V90" s="26"/>
      <c r="W90" s="26"/>
      <c r="X90" s="26"/>
      <c r="Y90" s="26"/>
      <c r="Z90" s="26"/>
      <c r="AA90" s="26"/>
      <c r="AB90" s="26"/>
      <c r="AC90" s="26"/>
      <c r="AD90" s="26"/>
      <c r="AE90" s="26"/>
    </row>
    <row r="91" spans="1:31" hidden="1" x14ac:dyDescent="0.3">
      <c r="A91" s="359"/>
      <c r="B91" s="360"/>
      <c r="C91" s="362"/>
      <c r="D91" s="381" t="s">
        <v>187</v>
      </c>
      <c r="E91" s="381" t="s">
        <v>187</v>
      </c>
      <c r="F91" s="51" t="s">
        <v>41</v>
      </c>
      <c r="G91" s="10">
        <f t="shared" si="20"/>
        <v>13747.8</v>
      </c>
      <c r="H91" s="10">
        <f t="shared" si="20"/>
        <v>0</v>
      </c>
      <c r="I91" s="10">
        <v>13747.8</v>
      </c>
      <c r="J91" s="10">
        <v>0</v>
      </c>
      <c r="K91" s="10">
        <v>0</v>
      </c>
      <c r="L91" s="10">
        <v>0</v>
      </c>
      <c r="M91" s="10">
        <v>0</v>
      </c>
      <c r="N91" s="10">
        <v>0</v>
      </c>
      <c r="O91" s="10">
        <v>0</v>
      </c>
      <c r="P91" s="10">
        <v>0</v>
      </c>
      <c r="Q91" s="360"/>
      <c r="R91" s="360"/>
      <c r="S91" s="27"/>
      <c r="T91" s="27"/>
      <c r="U91" s="26"/>
      <c r="V91" s="26"/>
      <c r="W91" s="26"/>
      <c r="X91" s="26"/>
      <c r="Y91" s="26"/>
      <c r="Z91" s="26"/>
      <c r="AA91" s="26"/>
      <c r="AB91" s="26"/>
      <c r="AC91" s="26"/>
      <c r="AD91" s="26"/>
      <c r="AE91" s="26"/>
    </row>
    <row r="92" spans="1:31" hidden="1" x14ac:dyDescent="0.3">
      <c r="A92" s="359"/>
      <c r="B92" s="360"/>
      <c r="C92" s="363"/>
      <c r="D92" s="381" t="s">
        <v>187</v>
      </c>
      <c r="E92" s="381" t="s">
        <v>187</v>
      </c>
      <c r="F92" s="51" t="s">
        <v>28</v>
      </c>
      <c r="G92" s="10">
        <f t="shared" si="20"/>
        <v>13747.8</v>
      </c>
      <c r="H92" s="10">
        <f t="shared" si="20"/>
        <v>0</v>
      </c>
      <c r="I92" s="10">
        <v>13747.8</v>
      </c>
      <c r="J92" s="10">
        <v>0</v>
      </c>
      <c r="K92" s="10">
        <v>0</v>
      </c>
      <c r="L92" s="10">
        <v>0</v>
      </c>
      <c r="M92" s="10">
        <v>0</v>
      </c>
      <c r="N92" s="10">
        <v>0</v>
      </c>
      <c r="O92" s="10">
        <v>0</v>
      </c>
      <c r="P92" s="10">
        <v>0</v>
      </c>
      <c r="Q92" s="360"/>
      <c r="R92" s="360"/>
      <c r="S92" s="27"/>
      <c r="T92" s="27"/>
      <c r="U92" s="26"/>
      <c r="V92" s="26"/>
      <c r="W92" s="26"/>
      <c r="X92" s="26"/>
      <c r="Y92" s="26"/>
      <c r="Z92" s="26"/>
      <c r="AA92" s="26"/>
      <c r="AB92" s="26"/>
      <c r="AC92" s="26"/>
      <c r="AD92" s="26"/>
      <c r="AE92" s="26"/>
    </row>
    <row r="93" spans="1:31" x14ac:dyDescent="0.3">
      <c r="A93" s="359"/>
      <c r="B93" s="360" t="s">
        <v>211</v>
      </c>
      <c r="C93" s="361"/>
      <c r="D93" s="361"/>
      <c r="E93" s="361"/>
      <c r="F93" s="51" t="s">
        <v>112</v>
      </c>
      <c r="G93" s="10">
        <f t="shared" ref="G93:H100" si="23">I93+K93+M93+O93</f>
        <v>254361.10000000003</v>
      </c>
      <c r="H93" s="10">
        <f t="shared" si="23"/>
        <v>0</v>
      </c>
      <c r="I93" s="10">
        <f t="shared" ref="I93:P93" si="24">SUM(I94:I100)</f>
        <v>236842.90000000002</v>
      </c>
      <c r="J93" s="10">
        <f t="shared" si="24"/>
        <v>0</v>
      </c>
      <c r="K93" s="10">
        <f t="shared" si="24"/>
        <v>0</v>
      </c>
      <c r="L93" s="10">
        <f t="shared" si="24"/>
        <v>0</v>
      </c>
      <c r="M93" s="10">
        <f t="shared" si="24"/>
        <v>0</v>
      </c>
      <c r="N93" s="10">
        <f t="shared" si="24"/>
        <v>0</v>
      </c>
      <c r="O93" s="10">
        <f t="shared" si="24"/>
        <v>17518.2</v>
      </c>
      <c r="P93" s="10">
        <f t="shared" si="24"/>
        <v>0</v>
      </c>
      <c r="Q93" s="360"/>
      <c r="R93" s="360"/>
      <c r="S93" s="27"/>
      <c r="T93" s="27"/>
      <c r="U93" s="26"/>
      <c r="V93" s="26"/>
      <c r="W93" s="26"/>
      <c r="X93" s="26"/>
      <c r="Y93" s="26"/>
      <c r="Z93" s="26"/>
      <c r="AA93" s="26"/>
      <c r="AB93" s="26"/>
      <c r="AC93" s="26"/>
      <c r="AD93" s="26"/>
      <c r="AE93" s="26"/>
    </row>
    <row r="94" spans="1:31" x14ac:dyDescent="0.3">
      <c r="A94" s="359"/>
      <c r="B94" s="360"/>
      <c r="C94" s="362"/>
      <c r="D94" s="362"/>
      <c r="E94" s="362"/>
      <c r="F94" s="51" t="s">
        <v>22</v>
      </c>
      <c r="G94" s="10">
        <f t="shared" si="23"/>
        <v>36337.299999999996</v>
      </c>
      <c r="H94" s="10">
        <f t="shared" si="23"/>
        <v>0</v>
      </c>
      <c r="I94" s="10">
        <f>I78+I86</f>
        <v>33834.699999999997</v>
      </c>
      <c r="J94" s="10">
        <f t="shared" ref="J94:P95" si="25">J78+J86</f>
        <v>0</v>
      </c>
      <c r="K94" s="10">
        <f t="shared" si="25"/>
        <v>0</v>
      </c>
      <c r="L94" s="10">
        <f t="shared" si="25"/>
        <v>0</v>
      </c>
      <c r="M94" s="10">
        <f t="shared" si="25"/>
        <v>0</v>
      </c>
      <c r="N94" s="10">
        <f t="shared" si="25"/>
        <v>0</v>
      </c>
      <c r="O94" s="10">
        <f t="shared" si="25"/>
        <v>2502.6</v>
      </c>
      <c r="P94" s="10">
        <f t="shared" si="25"/>
        <v>0</v>
      </c>
      <c r="Q94" s="360"/>
      <c r="R94" s="360"/>
      <c r="S94" s="27"/>
      <c r="T94" s="27"/>
      <c r="U94" s="26"/>
      <c r="V94" s="26"/>
      <c r="W94" s="26"/>
      <c r="X94" s="26"/>
      <c r="Y94" s="26"/>
      <c r="Z94" s="26"/>
      <c r="AA94" s="26"/>
      <c r="AB94" s="26"/>
      <c r="AC94" s="26"/>
      <c r="AD94" s="26"/>
      <c r="AE94" s="26"/>
    </row>
    <row r="95" spans="1:31" x14ac:dyDescent="0.3">
      <c r="A95" s="359"/>
      <c r="B95" s="360"/>
      <c r="C95" s="362"/>
      <c r="D95" s="362"/>
      <c r="E95" s="362"/>
      <c r="F95" s="51" t="s">
        <v>23</v>
      </c>
      <c r="G95" s="10">
        <f t="shared" si="23"/>
        <v>36337.299999999996</v>
      </c>
      <c r="H95" s="10">
        <f t="shared" si="23"/>
        <v>0</v>
      </c>
      <c r="I95" s="10">
        <f>I79+I87</f>
        <v>33834.699999999997</v>
      </c>
      <c r="J95" s="10">
        <f t="shared" si="25"/>
        <v>0</v>
      </c>
      <c r="K95" s="10">
        <f t="shared" si="25"/>
        <v>0</v>
      </c>
      <c r="L95" s="10">
        <f t="shared" si="25"/>
        <v>0</v>
      </c>
      <c r="M95" s="10">
        <f t="shared" si="25"/>
        <v>0</v>
      </c>
      <c r="N95" s="10">
        <f t="shared" si="25"/>
        <v>0</v>
      </c>
      <c r="O95" s="10">
        <f t="shared" si="25"/>
        <v>2502.6</v>
      </c>
      <c r="P95" s="10">
        <f t="shared" si="25"/>
        <v>0</v>
      </c>
      <c r="Q95" s="360"/>
      <c r="R95" s="360"/>
      <c r="S95" s="27"/>
      <c r="T95" s="27"/>
      <c r="U95" s="26"/>
      <c r="V95" s="26"/>
      <c r="W95" s="26"/>
      <c r="X95" s="26"/>
      <c r="Y95" s="26"/>
      <c r="Z95" s="26"/>
      <c r="AA95" s="26"/>
      <c r="AB95" s="26"/>
      <c r="AC95" s="26"/>
      <c r="AD95" s="26"/>
      <c r="AE95" s="26"/>
    </row>
    <row r="96" spans="1:31" x14ac:dyDescent="0.3">
      <c r="A96" s="359"/>
      <c r="B96" s="360"/>
      <c r="C96" s="362"/>
      <c r="D96" s="362"/>
      <c r="E96" s="362"/>
      <c r="F96" s="51" t="s">
        <v>24</v>
      </c>
      <c r="G96" s="10">
        <f t="shared" si="23"/>
        <v>36337.299999999996</v>
      </c>
      <c r="H96" s="10">
        <f t="shared" si="23"/>
        <v>0</v>
      </c>
      <c r="I96" s="10">
        <f t="shared" ref="I96:P100" si="26">I80+I88</f>
        <v>33834.699999999997</v>
      </c>
      <c r="J96" s="10">
        <f t="shared" si="26"/>
        <v>0</v>
      </c>
      <c r="K96" s="10">
        <f t="shared" si="26"/>
        <v>0</v>
      </c>
      <c r="L96" s="10">
        <f t="shared" si="26"/>
        <v>0</v>
      </c>
      <c r="M96" s="10">
        <f t="shared" si="26"/>
        <v>0</v>
      </c>
      <c r="N96" s="10">
        <f t="shared" si="26"/>
        <v>0</v>
      </c>
      <c r="O96" s="10">
        <f t="shared" si="26"/>
        <v>2502.6</v>
      </c>
      <c r="P96" s="10">
        <f t="shared" si="26"/>
        <v>0</v>
      </c>
      <c r="Q96" s="360"/>
      <c r="R96" s="360"/>
      <c r="S96" s="27"/>
      <c r="T96" s="27"/>
      <c r="U96" s="26"/>
      <c r="V96" s="26"/>
      <c r="W96" s="26"/>
      <c r="X96" s="26"/>
      <c r="Y96" s="26"/>
      <c r="Z96" s="26"/>
      <c r="AA96" s="26"/>
      <c r="AB96" s="26"/>
      <c r="AC96" s="26"/>
      <c r="AD96" s="26"/>
      <c r="AE96" s="26"/>
    </row>
    <row r="97" spans="1:31" x14ac:dyDescent="0.3">
      <c r="A97" s="359"/>
      <c r="B97" s="360"/>
      <c r="C97" s="362"/>
      <c r="D97" s="362"/>
      <c r="E97" s="362"/>
      <c r="F97" s="51" t="s">
        <v>25</v>
      </c>
      <c r="G97" s="10">
        <f t="shared" si="23"/>
        <v>36337.299999999996</v>
      </c>
      <c r="H97" s="10">
        <f t="shared" si="23"/>
        <v>0</v>
      </c>
      <c r="I97" s="10">
        <f t="shared" si="26"/>
        <v>33834.699999999997</v>
      </c>
      <c r="J97" s="10">
        <f t="shared" si="26"/>
        <v>0</v>
      </c>
      <c r="K97" s="10">
        <f t="shared" si="26"/>
        <v>0</v>
      </c>
      <c r="L97" s="10">
        <f t="shared" si="26"/>
        <v>0</v>
      </c>
      <c r="M97" s="10">
        <f t="shared" si="26"/>
        <v>0</v>
      </c>
      <c r="N97" s="10">
        <f t="shared" si="26"/>
        <v>0</v>
      </c>
      <c r="O97" s="10">
        <f t="shared" si="26"/>
        <v>2502.6</v>
      </c>
      <c r="P97" s="10">
        <f t="shared" si="26"/>
        <v>0</v>
      </c>
      <c r="Q97" s="360"/>
      <c r="R97" s="360"/>
      <c r="S97" s="27"/>
      <c r="T97" s="27"/>
      <c r="U97" s="26"/>
      <c r="V97" s="26"/>
      <c r="W97" s="26"/>
      <c r="X97" s="26"/>
      <c r="Y97" s="26"/>
      <c r="Z97" s="26"/>
      <c r="AA97" s="26"/>
      <c r="AB97" s="26"/>
      <c r="AC97" s="26"/>
      <c r="AD97" s="26"/>
      <c r="AE97" s="26"/>
    </row>
    <row r="98" spans="1:31" x14ac:dyDescent="0.3">
      <c r="A98" s="359"/>
      <c r="B98" s="360"/>
      <c r="C98" s="362"/>
      <c r="D98" s="362"/>
      <c r="E98" s="362"/>
      <c r="F98" s="51" t="s">
        <v>26</v>
      </c>
      <c r="G98" s="10">
        <f t="shared" si="23"/>
        <v>36337.299999999996</v>
      </c>
      <c r="H98" s="10">
        <f t="shared" si="23"/>
        <v>0</v>
      </c>
      <c r="I98" s="10">
        <f t="shared" si="26"/>
        <v>33834.699999999997</v>
      </c>
      <c r="J98" s="10">
        <f t="shared" si="26"/>
        <v>0</v>
      </c>
      <c r="K98" s="10">
        <f t="shared" si="26"/>
        <v>0</v>
      </c>
      <c r="L98" s="10">
        <f t="shared" si="26"/>
        <v>0</v>
      </c>
      <c r="M98" s="10">
        <f t="shared" si="26"/>
        <v>0</v>
      </c>
      <c r="N98" s="10">
        <f t="shared" si="26"/>
        <v>0</v>
      </c>
      <c r="O98" s="10">
        <f t="shared" si="26"/>
        <v>2502.6</v>
      </c>
      <c r="P98" s="10">
        <f t="shared" si="26"/>
        <v>0</v>
      </c>
      <c r="Q98" s="360"/>
      <c r="R98" s="360"/>
      <c r="S98" s="27"/>
      <c r="T98" s="27"/>
      <c r="U98" s="26"/>
      <c r="V98" s="26"/>
      <c r="W98" s="26"/>
      <c r="X98" s="26"/>
      <c r="Y98" s="26"/>
      <c r="Z98" s="26"/>
      <c r="AA98" s="26"/>
      <c r="AB98" s="26"/>
      <c r="AC98" s="26"/>
      <c r="AD98" s="26"/>
      <c r="AE98" s="26"/>
    </row>
    <row r="99" spans="1:31" x14ac:dyDescent="0.3">
      <c r="A99" s="359"/>
      <c r="B99" s="360"/>
      <c r="C99" s="362"/>
      <c r="D99" s="362"/>
      <c r="E99" s="362"/>
      <c r="F99" s="51" t="s">
        <v>41</v>
      </c>
      <c r="G99" s="10">
        <f t="shared" si="23"/>
        <v>36337.299999999996</v>
      </c>
      <c r="H99" s="10">
        <f t="shared" si="23"/>
        <v>0</v>
      </c>
      <c r="I99" s="10">
        <f t="shared" si="26"/>
        <v>33834.699999999997</v>
      </c>
      <c r="J99" s="10">
        <f t="shared" si="26"/>
        <v>0</v>
      </c>
      <c r="K99" s="10">
        <f t="shared" si="26"/>
        <v>0</v>
      </c>
      <c r="L99" s="10">
        <f t="shared" si="26"/>
        <v>0</v>
      </c>
      <c r="M99" s="10">
        <f t="shared" si="26"/>
        <v>0</v>
      </c>
      <c r="N99" s="10">
        <f t="shared" si="26"/>
        <v>0</v>
      </c>
      <c r="O99" s="10">
        <f t="shared" si="26"/>
        <v>2502.6</v>
      </c>
      <c r="P99" s="10">
        <f t="shared" si="26"/>
        <v>0</v>
      </c>
      <c r="Q99" s="360"/>
      <c r="R99" s="360"/>
      <c r="S99" s="27"/>
      <c r="T99" s="27"/>
      <c r="U99" s="26"/>
      <c r="V99" s="26"/>
      <c r="W99" s="26"/>
      <c r="X99" s="26"/>
      <c r="Y99" s="26"/>
      <c r="Z99" s="26"/>
      <c r="AA99" s="26"/>
      <c r="AB99" s="26"/>
      <c r="AC99" s="26"/>
      <c r="AD99" s="26"/>
      <c r="AE99" s="26"/>
    </row>
    <row r="100" spans="1:31" x14ac:dyDescent="0.3">
      <c r="A100" s="359"/>
      <c r="B100" s="360"/>
      <c r="C100" s="362"/>
      <c r="D100" s="362"/>
      <c r="E100" s="362"/>
      <c r="F100" s="51" t="s">
        <v>28</v>
      </c>
      <c r="G100" s="10">
        <f t="shared" si="23"/>
        <v>36337.299999999996</v>
      </c>
      <c r="H100" s="10">
        <f t="shared" si="23"/>
        <v>0</v>
      </c>
      <c r="I100" s="10">
        <f t="shared" si="26"/>
        <v>33834.699999999997</v>
      </c>
      <c r="J100" s="10">
        <f t="shared" si="26"/>
        <v>0</v>
      </c>
      <c r="K100" s="10">
        <f t="shared" si="26"/>
        <v>0</v>
      </c>
      <c r="L100" s="10">
        <f t="shared" si="26"/>
        <v>0</v>
      </c>
      <c r="M100" s="10">
        <f t="shared" si="26"/>
        <v>0</v>
      </c>
      <c r="N100" s="10">
        <f t="shared" si="26"/>
        <v>0</v>
      </c>
      <c r="O100" s="10">
        <f t="shared" si="26"/>
        <v>2502.6</v>
      </c>
      <c r="P100" s="10">
        <f t="shared" si="26"/>
        <v>0</v>
      </c>
      <c r="Q100" s="360"/>
      <c r="R100" s="360"/>
      <c r="S100" s="27"/>
      <c r="T100" s="27"/>
      <c r="U100" s="26"/>
      <c r="V100" s="26"/>
      <c r="W100" s="26"/>
      <c r="X100" s="26"/>
      <c r="Y100" s="26"/>
      <c r="Z100" s="26"/>
      <c r="AA100" s="26"/>
      <c r="AB100" s="26"/>
      <c r="AC100" s="26"/>
      <c r="AD100" s="26"/>
      <c r="AE100" s="26"/>
    </row>
    <row r="101" spans="1:31" x14ac:dyDescent="0.3">
      <c r="A101" s="48" t="s">
        <v>87</v>
      </c>
      <c r="B101" s="475" t="s">
        <v>331</v>
      </c>
      <c r="C101" s="476"/>
      <c r="D101" s="476"/>
      <c r="E101" s="476"/>
      <c r="F101" s="476"/>
      <c r="G101" s="476"/>
      <c r="H101" s="476"/>
      <c r="I101" s="476"/>
      <c r="J101" s="476"/>
      <c r="K101" s="476"/>
      <c r="L101" s="476"/>
      <c r="M101" s="476"/>
      <c r="N101" s="476"/>
      <c r="O101" s="476"/>
      <c r="P101" s="476"/>
      <c r="Q101" s="476"/>
      <c r="R101" s="477"/>
      <c r="S101" s="27"/>
      <c r="T101" s="27"/>
      <c r="U101" s="26"/>
      <c r="V101" s="26"/>
      <c r="W101" s="26"/>
      <c r="X101" s="26"/>
      <c r="Y101" s="26"/>
      <c r="Z101" s="26"/>
      <c r="AA101" s="26"/>
      <c r="AB101" s="26"/>
      <c r="AC101" s="26"/>
      <c r="AD101" s="26"/>
      <c r="AE101" s="26"/>
    </row>
    <row r="102" spans="1:31" ht="15" customHeight="1" x14ac:dyDescent="0.3">
      <c r="A102" s="359" t="s">
        <v>221</v>
      </c>
      <c r="B102" s="487" t="s">
        <v>708</v>
      </c>
      <c r="C102" s="478" t="s">
        <v>71</v>
      </c>
      <c r="D102" s="385" t="s">
        <v>186</v>
      </c>
      <c r="E102" s="385" t="s">
        <v>190</v>
      </c>
      <c r="F102" s="51" t="s">
        <v>112</v>
      </c>
      <c r="G102" s="10">
        <f t="shared" ref="G102:H117" si="27">I102+K102+M102+O102</f>
        <v>1367360.4</v>
      </c>
      <c r="H102" s="10">
        <f t="shared" si="27"/>
        <v>0</v>
      </c>
      <c r="I102" s="10">
        <f t="shared" ref="I102:P102" si="28">SUM(I103:I109)</f>
        <v>1299600.3999999999</v>
      </c>
      <c r="J102" s="10">
        <f t="shared" si="28"/>
        <v>0</v>
      </c>
      <c r="K102" s="10">
        <f t="shared" si="28"/>
        <v>0</v>
      </c>
      <c r="L102" s="10">
        <f t="shared" si="28"/>
        <v>0</v>
      </c>
      <c r="M102" s="10">
        <f t="shared" si="28"/>
        <v>0</v>
      </c>
      <c r="N102" s="10">
        <f t="shared" si="28"/>
        <v>0</v>
      </c>
      <c r="O102" s="10">
        <f t="shared" si="28"/>
        <v>67760</v>
      </c>
      <c r="P102" s="10">
        <f t="shared" si="28"/>
        <v>0</v>
      </c>
      <c r="Q102" s="360" t="s">
        <v>7</v>
      </c>
      <c r="R102" s="360"/>
      <c r="S102" s="27"/>
      <c r="T102" s="27"/>
      <c r="U102" s="26"/>
      <c r="V102" s="26"/>
      <c r="W102" s="26"/>
      <c r="X102" s="26"/>
      <c r="Y102" s="26"/>
      <c r="Z102" s="26"/>
      <c r="AA102" s="26"/>
      <c r="AB102" s="26"/>
      <c r="AC102" s="26"/>
      <c r="AD102" s="26"/>
      <c r="AE102" s="26"/>
    </row>
    <row r="103" spans="1:31" ht="15" customHeight="1" x14ac:dyDescent="0.3">
      <c r="A103" s="359"/>
      <c r="B103" s="487"/>
      <c r="C103" s="479"/>
      <c r="D103" s="381"/>
      <c r="E103" s="381"/>
      <c r="F103" s="51" t="s">
        <v>22</v>
      </c>
      <c r="G103" s="10">
        <f t="shared" si="27"/>
        <v>195337.2</v>
      </c>
      <c r="H103" s="10">
        <f t="shared" si="27"/>
        <v>0</v>
      </c>
      <c r="I103" s="10">
        <v>185657.2</v>
      </c>
      <c r="J103" s="10">
        <v>0</v>
      </c>
      <c r="K103" s="10">
        <v>0</v>
      </c>
      <c r="L103" s="10">
        <v>0</v>
      </c>
      <c r="M103" s="10">
        <v>0</v>
      </c>
      <c r="N103" s="10">
        <v>0</v>
      </c>
      <c r="O103" s="10">
        <v>9680</v>
      </c>
      <c r="P103" s="10">
        <v>0</v>
      </c>
      <c r="Q103" s="360"/>
      <c r="R103" s="360"/>
      <c r="S103" s="27"/>
      <c r="T103" s="27"/>
      <c r="U103" s="26"/>
      <c r="V103" s="26"/>
      <c r="W103" s="26"/>
      <c r="X103" s="26"/>
      <c r="Y103" s="26"/>
      <c r="Z103" s="26"/>
      <c r="AA103" s="26"/>
      <c r="AB103" s="26"/>
      <c r="AC103" s="26"/>
      <c r="AD103" s="26"/>
      <c r="AE103" s="26"/>
    </row>
    <row r="104" spans="1:31" x14ac:dyDescent="0.3">
      <c r="A104" s="359"/>
      <c r="B104" s="487"/>
      <c r="C104" s="479"/>
      <c r="D104" s="381" t="s">
        <v>187</v>
      </c>
      <c r="E104" s="381" t="s">
        <v>187</v>
      </c>
      <c r="F104" s="51" t="s">
        <v>23</v>
      </c>
      <c r="G104" s="10">
        <f t="shared" si="27"/>
        <v>195337.2</v>
      </c>
      <c r="H104" s="10">
        <f t="shared" si="27"/>
        <v>0</v>
      </c>
      <c r="I104" s="10">
        <v>185657.2</v>
      </c>
      <c r="J104" s="10">
        <v>0</v>
      </c>
      <c r="K104" s="10">
        <v>0</v>
      </c>
      <c r="L104" s="10">
        <v>0</v>
      </c>
      <c r="M104" s="10">
        <v>0</v>
      </c>
      <c r="N104" s="10">
        <v>0</v>
      </c>
      <c r="O104" s="10">
        <v>9680</v>
      </c>
      <c r="P104" s="10">
        <v>0</v>
      </c>
      <c r="Q104" s="360"/>
      <c r="R104" s="360"/>
      <c r="S104" s="27"/>
      <c r="T104" s="27"/>
      <c r="U104" s="26"/>
      <c r="V104" s="26"/>
      <c r="W104" s="26"/>
      <c r="X104" s="26"/>
      <c r="Y104" s="26"/>
      <c r="Z104" s="26"/>
      <c r="AA104" s="26"/>
      <c r="AB104" s="26"/>
      <c r="AC104" s="26"/>
      <c r="AD104" s="26"/>
      <c r="AE104" s="26"/>
    </row>
    <row r="105" spans="1:31" x14ac:dyDescent="0.3">
      <c r="A105" s="359"/>
      <c r="B105" s="487"/>
      <c r="C105" s="479"/>
      <c r="D105" s="381" t="s">
        <v>187</v>
      </c>
      <c r="E105" s="381" t="s">
        <v>187</v>
      </c>
      <c r="F105" s="51" t="s">
        <v>24</v>
      </c>
      <c r="G105" s="10">
        <f t="shared" si="27"/>
        <v>195337.2</v>
      </c>
      <c r="H105" s="10">
        <f t="shared" si="27"/>
        <v>0</v>
      </c>
      <c r="I105" s="10">
        <v>185657.2</v>
      </c>
      <c r="J105" s="10">
        <v>0</v>
      </c>
      <c r="K105" s="10">
        <v>0</v>
      </c>
      <c r="L105" s="10">
        <v>0</v>
      </c>
      <c r="M105" s="10">
        <v>0</v>
      </c>
      <c r="N105" s="10">
        <v>0</v>
      </c>
      <c r="O105" s="10">
        <v>9680</v>
      </c>
      <c r="P105" s="10">
        <v>0</v>
      </c>
      <c r="Q105" s="360"/>
      <c r="R105" s="360"/>
      <c r="S105" s="27"/>
      <c r="T105" s="27"/>
      <c r="U105" s="26"/>
      <c r="V105" s="26"/>
      <c r="W105" s="26"/>
      <c r="X105" s="26"/>
      <c r="Y105" s="26"/>
      <c r="Z105" s="26"/>
      <c r="AA105" s="26"/>
      <c r="AB105" s="26"/>
      <c r="AC105" s="26"/>
      <c r="AD105" s="26"/>
      <c r="AE105" s="26"/>
    </row>
    <row r="106" spans="1:31" x14ac:dyDescent="0.3">
      <c r="A106" s="359"/>
      <c r="B106" s="487"/>
      <c r="C106" s="479"/>
      <c r="D106" s="381" t="s">
        <v>187</v>
      </c>
      <c r="E106" s="381" t="s">
        <v>187</v>
      </c>
      <c r="F106" s="51" t="s">
        <v>25</v>
      </c>
      <c r="G106" s="10">
        <f t="shared" si="27"/>
        <v>195337.2</v>
      </c>
      <c r="H106" s="10">
        <f t="shared" si="27"/>
        <v>0</v>
      </c>
      <c r="I106" s="10">
        <v>185657.2</v>
      </c>
      <c r="J106" s="10">
        <v>0</v>
      </c>
      <c r="K106" s="10">
        <v>0</v>
      </c>
      <c r="L106" s="10">
        <v>0</v>
      </c>
      <c r="M106" s="10">
        <v>0</v>
      </c>
      <c r="N106" s="10">
        <v>0</v>
      </c>
      <c r="O106" s="10">
        <v>9680</v>
      </c>
      <c r="P106" s="10">
        <v>0</v>
      </c>
      <c r="Q106" s="360"/>
      <c r="R106" s="360"/>
      <c r="S106" s="27"/>
      <c r="T106" s="27"/>
      <c r="U106" s="26"/>
      <c r="V106" s="26"/>
      <c r="W106" s="26"/>
      <c r="X106" s="26"/>
      <c r="Y106" s="26"/>
      <c r="Z106" s="26"/>
      <c r="AA106" s="26"/>
      <c r="AB106" s="26"/>
      <c r="AC106" s="26"/>
      <c r="AD106" s="26"/>
      <c r="AE106" s="26"/>
    </row>
    <row r="107" spans="1:31" x14ac:dyDescent="0.3">
      <c r="A107" s="359"/>
      <c r="B107" s="487"/>
      <c r="C107" s="479"/>
      <c r="D107" s="381" t="s">
        <v>187</v>
      </c>
      <c r="E107" s="381" t="s">
        <v>187</v>
      </c>
      <c r="F107" s="51" t="s">
        <v>26</v>
      </c>
      <c r="G107" s="10">
        <f t="shared" si="27"/>
        <v>195337.2</v>
      </c>
      <c r="H107" s="10">
        <f t="shared" si="27"/>
        <v>0</v>
      </c>
      <c r="I107" s="10">
        <v>185657.2</v>
      </c>
      <c r="J107" s="10">
        <v>0</v>
      </c>
      <c r="K107" s="10">
        <v>0</v>
      </c>
      <c r="L107" s="10">
        <v>0</v>
      </c>
      <c r="M107" s="10">
        <v>0</v>
      </c>
      <c r="N107" s="10">
        <v>0</v>
      </c>
      <c r="O107" s="10">
        <v>9680</v>
      </c>
      <c r="P107" s="10">
        <v>0</v>
      </c>
      <c r="Q107" s="360"/>
      <c r="R107" s="360"/>
      <c r="S107" s="27"/>
      <c r="T107" s="27"/>
      <c r="U107" s="26"/>
      <c r="V107" s="26"/>
      <c r="W107" s="26"/>
      <c r="X107" s="26"/>
      <c r="Y107" s="26"/>
      <c r="Z107" s="26"/>
      <c r="AA107" s="26"/>
      <c r="AB107" s="26"/>
      <c r="AC107" s="26"/>
      <c r="AD107" s="26"/>
      <c r="AE107" s="26"/>
    </row>
    <row r="108" spans="1:31" x14ac:dyDescent="0.3">
      <c r="A108" s="359"/>
      <c r="B108" s="487"/>
      <c r="C108" s="479"/>
      <c r="D108" s="381" t="s">
        <v>187</v>
      </c>
      <c r="E108" s="381" t="s">
        <v>187</v>
      </c>
      <c r="F108" s="51" t="s">
        <v>41</v>
      </c>
      <c r="G108" s="10">
        <f t="shared" si="27"/>
        <v>195337.2</v>
      </c>
      <c r="H108" s="10">
        <f t="shared" si="27"/>
        <v>0</v>
      </c>
      <c r="I108" s="10">
        <v>185657.2</v>
      </c>
      <c r="J108" s="10">
        <v>0</v>
      </c>
      <c r="K108" s="10">
        <v>0</v>
      </c>
      <c r="L108" s="10">
        <v>0</v>
      </c>
      <c r="M108" s="10">
        <v>0</v>
      </c>
      <c r="N108" s="10">
        <v>0</v>
      </c>
      <c r="O108" s="10">
        <v>9680</v>
      </c>
      <c r="P108" s="10">
        <v>0</v>
      </c>
      <c r="Q108" s="360"/>
      <c r="R108" s="360"/>
      <c r="S108" s="27"/>
      <c r="T108" s="27"/>
      <c r="U108" s="26"/>
      <c r="V108" s="26"/>
      <c r="W108" s="26"/>
      <c r="X108" s="26"/>
      <c r="Y108" s="26"/>
      <c r="Z108" s="26"/>
      <c r="AA108" s="26"/>
      <c r="AB108" s="26"/>
      <c r="AC108" s="26"/>
      <c r="AD108" s="26"/>
      <c r="AE108" s="26"/>
    </row>
    <row r="109" spans="1:31" x14ac:dyDescent="0.3">
      <c r="A109" s="359"/>
      <c r="B109" s="487"/>
      <c r="C109" s="480"/>
      <c r="D109" s="381" t="s">
        <v>187</v>
      </c>
      <c r="E109" s="381" t="s">
        <v>187</v>
      </c>
      <c r="F109" s="51" t="s">
        <v>28</v>
      </c>
      <c r="G109" s="10">
        <f t="shared" si="27"/>
        <v>195337.2</v>
      </c>
      <c r="H109" s="10">
        <f t="shared" si="27"/>
        <v>0</v>
      </c>
      <c r="I109" s="10">
        <v>185657.2</v>
      </c>
      <c r="J109" s="10">
        <v>0</v>
      </c>
      <c r="K109" s="10">
        <v>0</v>
      </c>
      <c r="L109" s="10">
        <v>0</v>
      </c>
      <c r="M109" s="10">
        <v>0</v>
      </c>
      <c r="N109" s="10">
        <v>0</v>
      </c>
      <c r="O109" s="10">
        <v>9680</v>
      </c>
      <c r="P109" s="10">
        <v>0</v>
      </c>
      <c r="Q109" s="360"/>
      <c r="R109" s="360"/>
      <c r="S109" s="27"/>
      <c r="T109" s="27"/>
      <c r="U109" s="26"/>
      <c r="V109" s="26"/>
      <c r="W109" s="26"/>
      <c r="X109" s="26"/>
      <c r="Y109" s="26"/>
      <c r="Z109" s="26"/>
      <c r="AA109" s="26"/>
      <c r="AB109" s="26"/>
      <c r="AC109" s="26"/>
      <c r="AD109" s="26"/>
      <c r="AE109" s="26"/>
    </row>
    <row r="110" spans="1:31" x14ac:dyDescent="0.3">
      <c r="A110" s="359"/>
      <c r="B110" s="360" t="s">
        <v>223</v>
      </c>
      <c r="C110" s="361"/>
      <c r="D110" s="361"/>
      <c r="E110" s="361"/>
      <c r="F110" s="51" t="s">
        <v>112</v>
      </c>
      <c r="G110" s="10">
        <f t="shared" si="27"/>
        <v>1367360.4</v>
      </c>
      <c r="H110" s="10">
        <f t="shared" si="27"/>
        <v>0</v>
      </c>
      <c r="I110" s="10">
        <f t="shared" ref="I110:P110" si="29">SUM(I111:I117)</f>
        <v>1299600.3999999999</v>
      </c>
      <c r="J110" s="10">
        <f t="shared" si="29"/>
        <v>0</v>
      </c>
      <c r="K110" s="10">
        <f t="shared" si="29"/>
        <v>0</v>
      </c>
      <c r="L110" s="10">
        <f t="shared" si="29"/>
        <v>0</v>
      </c>
      <c r="M110" s="10">
        <f t="shared" si="29"/>
        <v>0</v>
      </c>
      <c r="N110" s="10">
        <f t="shared" si="29"/>
        <v>0</v>
      </c>
      <c r="O110" s="10">
        <f t="shared" si="29"/>
        <v>67760</v>
      </c>
      <c r="P110" s="10">
        <f t="shared" si="29"/>
        <v>0</v>
      </c>
      <c r="Q110" s="360"/>
      <c r="R110" s="360"/>
      <c r="S110" s="27"/>
      <c r="T110" s="27"/>
      <c r="U110" s="26"/>
      <c r="V110" s="26"/>
      <c r="W110" s="26"/>
      <c r="X110" s="26"/>
      <c r="Y110" s="26"/>
      <c r="Z110" s="26"/>
      <c r="AA110" s="26"/>
      <c r="AB110" s="26"/>
      <c r="AC110" s="26"/>
      <c r="AD110" s="26"/>
      <c r="AE110" s="26"/>
    </row>
    <row r="111" spans="1:31" x14ac:dyDescent="0.3">
      <c r="A111" s="359"/>
      <c r="B111" s="360"/>
      <c r="C111" s="362"/>
      <c r="D111" s="362"/>
      <c r="E111" s="362"/>
      <c r="F111" s="51" t="s">
        <v>22</v>
      </c>
      <c r="G111" s="10">
        <f>I111+K111+M111+O111</f>
        <v>195337.2</v>
      </c>
      <c r="H111" s="10">
        <f>J111+L111+N111+P111</f>
        <v>0</v>
      </c>
      <c r="I111" s="10">
        <f t="shared" ref="I111:P117" si="30">I103</f>
        <v>185657.2</v>
      </c>
      <c r="J111" s="10">
        <f t="shared" si="30"/>
        <v>0</v>
      </c>
      <c r="K111" s="10">
        <f t="shared" si="30"/>
        <v>0</v>
      </c>
      <c r="L111" s="10">
        <f t="shared" si="30"/>
        <v>0</v>
      </c>
      <c r="M111" s="10">
        <f t="shared" si="30"/>
        <v>0</v>
      </c>
      <c r="N111" s="10">
        <f t="shared" si="30"/>
        <v>0</v>
      </c>
      <c r="O111" s="10">
        <f t="shared" si="30"/>
        <v>9680</v>
      </c>
      <c r="P111" s="10">
        <f t="shared" si="30"/>
        <v>0</v>
      </c>
      <c r="Q111" s="360"/>
      <c r="R111" s="360"/>
      <c r="S111" s="27"/>
      <c r="T111" s="27"/>
      <c r="U111" s="26"/>
      <c r="V111" s="26"/>
      <c r="W111" s="26"/>
      <c r="X111" s="26"/>
      <c r="Y111" s="26"/>
      <c r="Z111" s="26"/>
      <c r="AA111" s="26"/>
      <c r="AB111" s="26"/>
      <c r="AC111" s="26"/>
      <c r="AD111" s="26"/>
      <c r="AE111" s="26"/>
    </row>
    <row r="112" spans="1:31" x14ac:dyDescent="0.3">
      <c r="A112" s="359"/>
      <c r="B112" s="360"/>
      <c r="C112" s="362"/>
      <c r="D112" s="362"/>
      <c r="E112" s="362"/>
      <c r="F112" s="51" t="s">
        <v>23</v>
      </c>
      <c r="G112" s="10">
        <f>I112+K112+M112+O112</f>
        <v>195337.2</v>
      </c>
      <c r="H112" s="10">
        <f>J112+L112+N112+P112</f>
        <v>0</v>
      </c>
      <c r="I112" s="10">
        <f t="shared" si="30"/>
        <v>185657.2</v>
      </c>
      <c r="J112" s="10">
        <f t="shared" si="30"/>
        <v>0</v>
      </c>
      <c r="K112" s="10">
        <f t="shared" si="30"/>
        <v>0</v>
      </c>
      <c r="L112" s="10">
        <f t="shared" si="30"/>
        <v>0</v>
      </c>
      <c r="M112" s="10">
        <f t="shared" si="30"/>
        <v>0</v>
      </c>
      <c r="N112" s="10">
        <f t="shared" si="30"/>
        <v>0</v>
      </c>
      <c r="O112" s="10">
        <f t="shared" si="30"/>
        <v>9680</v>
      </c>
      <c r="P112" s="10">
        <f t="shared" si="30"/>
        <v>0</v>
      </c>
      <c r="Q112" s="360"/>
      <c r="R112" s="360"/>
      <c r="S112" s="27"/>
      <c r="T112" s="27"/>
      <c r="U112" s="26"/>
      <c r="V112" s="26"/>
      <c r="W112" s="26"/>
      <c r="X112" s="26"/>
      <c r="Y112" s="26"/>
      <c r="Z112" s="26"/>
      <c r="AA112" s="26"/>
      <c r="AB112" s="26"/>
      <c r="AC112" s="26"/>
      <c r="AD112" s="26"/>
      <c r="AE112" s="26"/>
    </row>
    <row r="113" spans="1:31" x14ac:dyDescent="0.3">
      <c r="A113" s="359"/>
      <c r="B113" s="360"/>
      <c r="C113" s="362"/>
      <c r="D113" s="362"/>
      <c r="E113" s="362"/>
      <c r="F113" s="51" t="s">
        <v>24</v>
      </c>
      <c r="G113" s="10">
        <f t="shared" si="27"/>
        <v>195337.2</v>
      </c>
      <c r="H113" s="10">
        <f t="shared" si="27"/>
        <v>0</v>
      </c>
      <c r="I113" s="10">
        <f t="shared" si="30"/>
        <v>185657.2</v>
      </c>
      <c r="J113" s="10">
        <f t="shared" si="30"/>
        <v>0</v>
      </c>
      <c r="K113" s="10">
        <f t="shared" si="30"/>
        <v>0</v>
      </c>
      <c r="L113" s="10">
        <f t="shared" si="30"/>
        <v>0</v>
      </c>
      <c r="M113" s="10">
        <f t="shared" si="30"/>
        <v>0</v>
      </c>
      <c r="N113" s="10">
        <f t="shared" si="30"/>
        <v>0</v>
      </c>
      <c r="O113" s="10">
        <f t="shared" si="30"/>
        <v>9680</v>
      </c>
      <c r="P113" s="10">
        <f t="shared" si="30"/>
        <v>0</v>
      </c>
      <c r="Q113" s="360"/>
      <c r="R113" s="360"/>
      <c r="S113" s="27"/>
      <c r="T113" s="27"/>
      <c r="U113" s="26"/>
      <c r="V113" s="26"/>
      <c r="W113" s="26"/>
      <c r="X113" s="26"/>
      <c r="Y113" s="26"/>
      <c r="Z113" s="26"/>
      <c r="AA113" s="26"/>
      <c r="AB113" s="26"/>
      <c r="AC113" s="26"/>
      <c r="AD113" s="26"/>
      <c r="AE113" s="26"/>
    </row>
    <row r="114" spans="1:31" x14ac:dyDescent="0.3">
      <c r="A114" s="359"/>
      <c r="B114" s="360"/>
      <c r="C114" s="362"/>
      <c r="D114" s="362"/>
      <c r="E114" s="362"/>
      <c r="F114" s="51" t="s">
        <v>25</v>
      </c>
      <c r="G114" s="10">
        <f t="shared" si="27"/>
        <v>195337.2</v>
      </c>
      <c r="H114" s="10">
        <f t="shared" si="27"/>
        <v>0</v>
      </c>
      <c r="I114" s="10">
        <f t="shared" si="30"/>
        <v>185657.2</v>
      </c>
      <c r="J114" s="10">
        <f t="shared" si="30"/>
        <v>0</v>
      </c>
      <c r="K114" s="10">
        <f t="shared" si="30"/>
        <v>0</v>
      </c>
      <c r="L114" s="10">
        <f t="shared" si="30"/>
        <v>0</v>
      </c>
      <c r="M114" s="10">
        <f t="shared" si="30"/>
        <v>0</v>
      </c>
      <c r="N114" s="10">
        <f t="shared" si="30"/>
        <v>0</v>
      </c>
      <c r="O114" s="10">
        <f t="shared" si="30"/>
        <v>9680</v>
      </c>
      <c r="P114" s="10">
        <f t="shared" si="30"/>
        <v>0</v>
      </c>
      <c r="Q114" s="360"/>
      <c r="R114" s="360"/>
      <c r="S114" s="27"/>
      <c r="T114" s="27"/>
      <c r="U114" s="26"/>
      <c r="V114" s="26"/>
      <c r="W114" s="26"/>
      <c r="X114" s="26"/>
      <c r="Y114" s="26"/>
      <c r="Z114" s="26"/>
      <c r="AA114" s="26"/>
      <c r="AB114" s="26"/>
      <c r="AC114" s="26"/>
      <c r="AD114" s="26"/>
      <c r="AE114" s="26"/>
    </row>
    <row r="115" spans="1:31" x14ac:dyDescent="0.3">
      <c r="A115" s="359"/>
      <c r="B115" s="360"/>
      <c r="C115" s="362"/>
      <c r="D115" s="362"/>
      <c r="E115" s="362"/>
      <c r="F115" s="51" t="s">
        <v>26</v>
      </c>
      <c r="G115" s="10">
        <f t="shared" si="27"/>
        <v>195337.2</v>
      </c>
      <c r="H115" s="10">
        <f t="shared" si="27"/>
        <v>0</v>
      </c>
      <c r="I115" s="10">
        <f t="shared" si="30"/>
        <v>185657.2</v>
      </c>
      <c r="J115" s="10">
        <f t="shared" si="30"/>
        <v>0</v>
      </c>
      <c r="K115" s="10">
        <f t="shared" si="30"/>
        <v>0</v>
      </c>
      <c r="L115" s="10">
        <f t="shared" si="30"/>
        <v>0</v>
      </c>
      <c r="M115" s="10">
        <f t="shared" si="30"/>
        <v>0</v>
      </c>
      <c r="N115" s="10">
        <f t="shared" si="30"/>
        <v>0</v>
      </c>
      <c r="O115" s="10">
        <f t="shared" si="30"/>
        <v>9680</v>
      </c>
      <c r="P115" s="10">
        <f t="shared" si="30"/>
        <v>0</v>
      </c>
      <c r="Q115" s="360"/>
      <c r="R115" s="360"/>
      <c r="S115" s="27"/>
      <c r="T115" s="27"/>
      <c r="U115" s="26"/>
      <c r="V115" s="26"/>
      <c r="W115" s="26"/>
      <c r="X115" s="26"/>
      <c r="Y115" s="26"/>
      <c r="Z115" s="26"/>
      <c r="AA115" s="26"/>
      <c r="AB115" s="26"/>
      <c r="AC115" s="26"/>
      <c r="AD115" s="26"/>
      <c r="AE115" s="26"/>
    </row>
    <row r="116" spans="1:31" x14ac:dyDescent="0.3">
      <c r="A116" s="359"/>
      <c r="B116" s="360"/>
      <c r="C116" s="362"/>
      <c r="D116" s="362"/>
      <c r="E116" s="362"/>
      <c r="F116" s="51" t="s">
        <v>41</v>
      </c>
      <c r="G116" s="10">
        <f t="shared" si="27"/>
        <v>195337.2</v>
      </c>
      <c r="H116" s="10">
        <f t="shared" si="27"/>
        <v>0</v>
      </c>
      <c r="I116" s="10">
        <f t="shared" si="30"/>
        <v>185657.2</v>
      </c>
      <c r="J116" s="10">
        <f t="shared" si="30"/>
        <v>0</v>
      </c>
      <c r="K116" s="10">
        <f t="shared" si="30"/>
        <v>0</v>
      </c>
      <c r="L116" s="10">
        <f t="shared" si="30"/>
        <v>0</v>
      </c>
      <c r="M116" s="10">
        <f t="shared" si="30"/>
        <v>0</v>
      </c>
      <c r="N116" s="10">
        <f t="shared" si="30"/>
        <v>0</v>
      </c>
      <c r="O116" s="10">
        <f t="shared" si="30"/>
        <v>9680</v>
      </c>
      <c r="P116" s="10">
        <f t="shared" si="30"/>
        <v>0</v>
      </c>
      <c r="Q116" s="360"/>
      <c r="R116" s="360"/>
      <c r="S116" s="27"/>
      <c r="T116" s="27"/>
      <c r="U116" s="26"/>
      <c r="V116" s="26"/>
      <c r="W116" s="26"/>
      <c r="X116" s="26"/>
      <c r="Y116" s="26"/>
      <c r="Z116" s="26"/>
      <c r="AA116" s="26"/>
      <c r="AB116" s="26"/>
      <c r="AC116" s="26"/>
      <c r="AD116" s="26"/>
      <c r="AE116" s="26"/>
    </row>
    <row r="117" spans="1:31" x14ac:dyDescent="0.3">
      <c r="A117" s="359"/>
      <c r="B117" s="360"/>
      <c r="C117" s="362"/>
      <c r="D117" s="362"/>
      <c r="E117" s="362"/>
      <c r="F117" s="51" t="s">
        <v>28</v>
      </c>
      <c r="G117" s="10">
        <f t="shared" si="27"/>
        <v>195337.2</v>
      </c>
      <c r="H117" s="10">
        <f t="shared" si="27"/>
        <v>0</v>
      </c>
      <c r="I117" s="10">
        <f t="shared" si="30"/>
        <v>185657.2</v>
      </c>
      <c r="J117" s="10">
        <f t="shared" si="30"/>
        <v>0</v>
      </c>
      <c r="K117" s="10">
        <f t="shared" si="30"/>
        <v>0</v>
      </c>
      <c r="L117" s="10">
        <f t="shared" si="30"/>
        <v>0</v>
      </c>
      <c r="M117" s="10">
        <f t="shared" si="30"/>
        <v>0</v>
      </c>
      <c r="N117" s="10">
        <f t="shared" si="30"/>
        <v>0</v>
      </c>
      <c r="O117" s="10">
        <f t="shared" si="30"/>
        <v>9680</v>
      </c>
      <c r="P117" s="10">
        <f t="shared" si="30"/>
        <v>0</v>
      </c>
      <c r="Q117" s="360"/>
      <c r="R117" s="360"/>
      <c r="S117" s="27"/>
      <c r="T117" s="27"/>
      <c r="U117" s="26"/>
      <c r="V117" s="26"/>
      <c r="W117" s="26"/>
      <c r="X117" s="26"/>
      <c r="Y117" s="26"/>
      <c r="Z117" s="26"/>
      <c r="AA117" s="26"/>
      <c r="AB117" s="26"/>
      <c r="AC117" s="26"/>
      <c r="AD117" s="26"/>
      <c r="AE117" s="26"/>
    </row>
    <row r="118" spans="1:31" x14ac:dyDescent="0.3">
      <c r="A118" s="360"/>
      <c r="B118" s="360" t="s">
        <v>332</v>
      </c>
      <c r="C118" s="361"/>
      <c r="D118" s="361"/>
      <c r="E118" s="361"/>
      <c r="F118" s="51" t="s">
        <v>112</v>
      </c>
      <c r="G118" s="10">
        <f>I118+K118+M118+O118</f>
        <v>1842409.0999999999</v>
      </c>
      <c r="H118" s="10">
        <f t="shared" ref="H118:H125" si="31">J118+L118+N118+P118</f>
        <v>0</v>
      </c>
      <c r="I118" s="10">
        <f t="shared" ref="I118:P118" si="32">SUM(I119:I125)</f>
        <v>1757130.9</v>
      </c>
      <c r="J118" s="10">
        <f t="shared" si="32"/>
        <v>0</v>
      </c>
      <c r="K118" s="10">
        <f t="shared" si="32"/>
        <v>0</v>
      </c>
      <c r="L118" s="10">
        <f t="shared" si="32"/>
        <v>0</v>
      </c>
      <c r="M118" s="10">
        <f t="shared" si="32"/>
        <v>0</v>
      </c>
      <c r="N118" s="10">
        <f t="shared" si="32"/>
        <v>0</v>
      </c>
      <c r="O118" s="10">
        <f t="shared" si="32"/>
        <v>85278.200000000012</v>
      </c>
      <c r="P118" s="10">
        <f t="shared" si="32"/>
        <v>0</v>
      </c>
      <c r="Q118" s="360"/>
      <c r="R118" s="360"/>
      <c r="S118" s="27"/>
      <c r="T118" s="27"/>
      <c r="U118" s="26"/>
      <c r="V118" s="26"/>
      <c r="W118" s="26"/>
      <c r="X118" s="26"/>
      <c r="Y118" s="26"/>
      <c r="Z118" s="26"/>
      <c r="AA118" s="26"/>
      <c r="AB118" s="26"/>
      <c r="AC118" s="26"/>
      <c r="AD118" s="26"/>
      <c r="AE118" s="26"/>
    </row>
    <row r="119" spans="1:31" x14ac:dyDescent="0.3">
      <c r="A119" s="360"/>
      <c r="B119" s="360"/>
      <c r="C119" s="362"/>
      <c r="D119" s="362"/>
      <c r="E119" s="362"/>
      <c r="F119" s="51" t="s">
        <v>22</v>
      </c>
      <c r="G119" s="10">
        <f t="shared" ref="G119:G125" si="33">I119+K119+M119+O119</f>
        <v>263201.3</v>
      </c>
      <c r="H119" s="10">
        <f t="shared" si="31"/>
        <v>0</v>
      </c>
      <c r="I119" s="10">
        <f>I12+I20</f>
        <v>251018.7</v>
      </c>
      <c r="J119" s="10">
        <f t="shared" ref="J119:P120" si="34">J12+J20</f>
        <v>0</v>
      </c>
      <c r="K119" s="10">
        <f t="shared" si="34"/>
        <v>0</v>
      </c>
      <c r="L119" s="10">
        <f t="shared" si="34"/>
        <v>0</v>
      </c>
      <c r="M119" s="10">
        <f t="shared" si="34"/>
        <v>0</v>
      </c>
      <c r="N119" s="10">
        <f t="shared" si="34"/>
        <v>0</v>
      </c>
      <c r="O119" s="10">
        <f t="shared" si="34"/>
        <v>12182.6</v>
      </c>
      <c r="P119" s="10">
        <f t="shared" si="34"/>
        <v>0</v>
      </c>
      <c r="Q119" s="360"/>
      <c r="R119" s="360"/>
      <c r="S119" s="27"/>
      <c r="T119" s="27"/>
      <c r="U119" s="26"/>
      <c r="V119" s="26"/>
      <c r="W119" s="26"/>
      <c r="X119" s="26"/>
      <c r="Y119" s="26"/>
      <c r="Z119" s="26"/>
      <c r="AA119" s="26"/>
      <c r="AB119" s="26"/>
      <c r="AC119" s="26"/>
      <c r="AD119" s="26"/>
      <c r="AE119" s="26"/>
    </row>
    <row r="120" spans="1:31" x14ac:dyDescent="0.3">
      <c r="A120" s="360"/>
      <c r="B120" s="360"/>
      <c r="C120" s="362"/>
      <c r="D120" s="362"/>
      <c r="E120" s="362"/>
      <c r="F120" s="51" t="s">
        <v>23</v>
      </c>
      <c r="G120" s="10">
        <f t="shared" si="33"/>
        <v>263201.3</v>
      </c>
      <c r="H120" s="10">
        <f t="shared" si="31"/>
        <v>0</v>
      </c>
      <c r="I120" s="10">
        <f>I13+I21</f>
        <v>251018.7</v>
      </c>
      <c r="J120" s="10">
        <f t="shared" si="34"/>
        <v>0</v>
      </c>
      <c r="K120" s="10">
        <f t="shared" si="34"/>
        <v>0</v>
      </c>
      <c r="L120" s="10">
        <f t="shared" si="34"/>
        <v>0</v>
      </c>
      <c r="M120" s="10">
        <f t="shared" si="34"/>
        <v>0</v>
      </c>
      <c r="N120" s="10">
        <f t="shared" si="34"/>
        <v>0</v>
      </c>
      <c r="O120" s="10">
        <f t="shared" si="34"/>
        <v>12182.6</v>
      </c>
      <c r="P120" s="10">
        <f t="shared" si="34"/>
        <v>0</v>
      </c>
      <c r="Q120" s="360"/>
      <c r="R120" s="360"/>
      <c r="S120" s="27"/>
      <c r="T120" s="27"/>
      <c r="U120" s="26"/>
      <c r="V120" s="26"/>
      <c r="W120" s="26"/>
      <c r="X120" s="26"/>
      <c r="Y120" s="26"/>
      <c r="Z120" s="26"/>
      <c r="AA120" s="26"/>
      <c r="AB120" s="26"/>
      <c r="AC120" s="26"/>
      <c r="AD120" s="26"/>
      <c r="AE120" s="26"/>
    </row>
    <row r="121" spans="1:31" x14ac:dyDescent="0.3">
      <c r="A121" s="360"/>
      <c r="B121" s="360"/>
      <c r="C121" s="362"/>
      <c r="D121" s="362"/>
      <c r="E121" s="362"/>
      <c r="F121" s="51" t="s">
        <v>24</v>
      </c>
      <c r="G121" s="10">
        <f t="shared" si="33"/>
        <v>263201.3</v>
      </c>
      <c r="H121" s="10">
        <f t="shared" si="31"/>
        <v>0</v>
      </c>
      <c r="I121" s="10">
        <f t="shared" ref="I121:P125" si="35">I71+I96+I113</f>
        <v>251018.7</v>
      </c>
      <c r="J121" s="10">
        <f t="shared" si="35"/>
        <v>0</v>
      </c>
      <c r="K121" s="10">
        <f t="shared" si="35"/>
        <v>0</v>
      </c>
      <c r="L121" s="10">
        <f t="shared" si="35"/>
        <v>0</v>
      </c>
      <c r="M121" s="10">
        <f t="shared" si="35"/>
        <v>0</v>
      </c>
      <c r="N121" s="10">
        <f t="shared" si="35"/>
        <v>0</v>
      </c>
      <c r="O121" s="10">
        <f t="shared" si="35"/>
        <v>12182.6</v>
      </c>
      <c r="P121" s="10">
        <f t="shared" si="35"/>
        <v>0</v>
      </c>
      <c r="Q121" s="360"/>
      <c r="R121" s="360"/>
      <c r="S121" s="27"/>
      <c r="T121" s="27"/>
      <c r="U121" s="26"/>
      <c r="V121" s="26"/>
      <c r="W121" s="26"/>
      <c r="X121" s="26"/>
      <c r="Y121" s="26"/>
      <c r="Z121" s="26"/>
      <c r="AA121" s="26"/>
      <c r="AB121" s="26"/>
      <c r="AC121" s="26"/>
      <c r="AD121" s="26"/>
      <c r="AE121" s="26"/>
    </row>
    <row r="122" spans="1:31" x14ac:dyDescent="0.3">
      <c r="A122" s="360"/>
      <c r="B122" s="360"/>
      <c r="C122" s="362"/>
      <c r="D122" s="362"/>
      <c r="E122" s="362"/>
      <c r="F122" s="51" t="s">
        <v>25</v>
      </c>
      <c r="G122" s="10">
        <f t="shared" si="33"/>
        <v>263201.3</v>
      </c>
      <c r="H122" s="10">
        <f t="shared" si="31"/>
        <v>0</v>
      </c>
      <c r="I122" s="10">
        <f t="shared" si="35"/>
        <v>251018.7</v>
      </c>
      <c r="J122" s="10">
        <f t="shared" si="35"/>
        <v>0</v>
      </c>
      <c r="K122" s="10">
        <f t="shared" si="35"/>
        <v>0</v>
      </c>
      <c r="L122" s="10">
        <f t="shared" si="35"/>
        <v>0</v>
      </c>
      <c r="M122" s="10">
        <f t="shared" si="35"/>
        <v>0</v>
      </c>
      <c r="N122" s="10">
        <f t="shared" si="35"/>
        <v>0</v>
      </c>
      <c r="O122" s="10">
        <f t="shared" si="35"/>
        <v>12182.6</v>
      </c>
      <c r="P122" s="10">
        <f t="shared" si="35"/>
        <v>0</v>
      </c>
      <c r="Q122" s="360"/>
      <c r="R122" s="360"/>
      <c r="S122" s="27"/>
      <c r="T122" s="27"/>
      <c r="U122" s="26"/>
      <c r="V122" s="26"/>
      <c r="W122" s="26"/>
      <c r="X122" s="26"/>
      <c r="Y122" s="26"/>
      <c r="Z122" s="26"/>
      <c r="AA122" s="26"/>
      <c r="AB122" s="26"/>
      <c r="AC122" s="26"/>
      <c r="AD122" s="26"/>
      <c r="AE122" s="26"/>
    </row>
    <row r="123" spans="1:31" x14ac:dyDescent="0.3">
      <c r="A123" s="360"/>
      <c r="B123" s="360"/>
      <c r="C123" s="362"/>
      <c r="D123" s="362"/>
      <c r="E123" s="362"/>
      <c r="F123" s="51" t="s">
        <v>26</v>
      </c>
      <c r="G123" s="10">
        <f t="shared" si="33"/>
        <v>263201.3</v>
      </c>
      <c r="H123" s="10">
        <f t="shared" si="31"/>
        <v>0</v>
      </c>
      <c r="I123" s="10">
        <f t="shared" si="35"/>
        <v>251018.7</v>
      </c>
      <c r="J123" s="10">
        <f t="shared" si="35"/>
        <v>0</v>
      </c>
      <c r="K123" s="10">
        <f t="shared" si="35"/>
        <v>0</v>
      </c>
      <c r="L123" s="10">
        <f t="shared" si="35"/>
        <v>0</v>
      </c>
      <c r="M123" s="10">
        <f t="shared" si="35"/>
        <v>0</v>
      </c>
      <c r="N123" s="10">
        <f t="shared" si="35"/>
        <v>0</v>
      </c>
      <c r="O123" s="10">
        <f t="shared" si="35"/>
        <v>12182.6</v>
      </c>
      <c r="P123" s="10">
        <f t="shared" si="35"/>
        <v>0</v>
      </c>
      <c r="Q123" s="360"/>
      <c r="R123" s="360"/>
      <c r="S123" s="27"/>
      <c r="T123" s="27"/>
      <c r="U123" s="26"/>
      <c r="V123" s="26"/>
      <c r="W123" s="26"/>
      <c r="X123" s="26"/>
      <c r="Y123" s="26"/>
      <c r="Z123" s="26"/>
      <c r="AA123" s="26"/>
      <c r="AB123" s="26"/>
      <c r="AC123" s="26"/>
      <c r="AD123" s="26"/>
      <c r="AE123" s="26"/>
    </row>
    <row r="124" spans="1:31" x14ac:dyDescent="0.3">
      <c r="A124" s="360"/>
      <c r="B124" s="360"/>
      <c r="C124" s="362"/>
      <c r="D124" s="362"/>
      <c r="E124" s="362"/>
      <c r="F124" s="51" t="s">
        <v>41</v>
      </c>
      <c r="G124" s="10">
        <f t="shared" si="33"/>
        <v>263201.3</v>
      </c>
      <c r="H124" s="10">
        <f t="shared" si="31"/>
        <v>0</v>
      </c>
      <c r="I124" s="10">
        <f t="shared" si="35"/>
        <v>251018.7</v>
      </c>
      <c r="J124" s="10">
        <f t="shared" si="35"/>
        <v>0</v>
      </c>
      <c r="K124" s="10">
        <f t="shared" si="35"/>
        <v>0</v>
      </c>
      <c r="L124" s="10">
        <f t="shared" si="35"/>
        <v>0</v>
      </c>
      <c r="M124" s="10">
        <f t="shared" si="35"/>
        <v>0</v>
      </c>
      <c r="N124" s="10">
        <f t="shared" si="35"/>
        <v>0</v>
      </c>
      <c r="O124" s="10">
        <f t="shared" si="35"/>
        <v>12182.6</v>
      </c>
      <c r="P124" s="10">
        <f t="shared" si="35"/>
        <v>0</v>
      </c>
      <c r="Q124" s="360"/>
      <c r="R124" s="360"/>
      <c r="S124" s="27"/>
      <c r="T124" s="27"/>
      <c r="U124" s="26"/>
      <c r="V124" s="26"/>
      <c r="W124" s="26"/>
      <c r="X124" s="26"/>
      <c r="Y124" s="26"/>
      <c r="Z124" s="26"/>
      <c r="AA124" s="26"/>
      <c r="AB124" s="26"/>
      <c r="AC124" s="26"/>
      <c r="AD124" s="26"/>
      <c r="AE124" s="26"/>
    </row>
    <row r="125" spans="1:31" x14ac:dyDescent="0.3">
      <c r="A125" s="360"/>
      <c r="B125" s="360"/>
      <c r="C125" s="362"/>
      <c r="D125" s="362"/>
      <c r="E125" s="362"/>
      <c r="F125" s="51" t="s">
        <v>28</v>
      </c>
      <c r="G125" s="10">
        <f t="shared" si="33"/>
        <v>263201.3</v>
      </c>
      <c r="H125" s="10">
        <f t="shared" si="31"/>
        <v>0</v>
      </c>
      <c r="I125" s="10">
        <f t="shared" si="35"/>
        <v>251018.7</v>
      </c>
      <c r="J125" s="10">
        <f t="shared" si="35"/>
        <v>0</v>
      </c>
      <c r="K125" s="10">
        <f t="shared" si="35"/>
        <v>0</v>
      </c>
      <c r="L125" s="10">
        <f t="shared" si="35"/>
        <v>0</v>
      </c>
      <c r="M125" s="10">
        <f t="shared" si="35"/>
        <v>0</v>
      </c>
      <c r="N125" s="10">
        <f t="shared" si="35"/>
        <v>0</v>
      </c>
      <c r="O125" s="10">
        <f t="shared" si="35"/>
        <v>12182.6</v>
      </c>
      <c r="P125" s="10">
        <f t="shared" si="35"/>
        <v>0</v>
      </c>
      <c r="Q125" s="360"/>
      <c r="R125" s="360"/>
      <c r="S125" s="27"/>
      <c r="T125" s="27"/>
      <c r="U125" s="26"/>
      <c r="V125" s="26"/>
      <c r="W125" s="26"/>
      <c r="X125" s="26"/>
      <c r="Y125" s="26"/>
      <c r="Z125" s="26"/>
      <c r="AA125" s="26"/>
      <c r="AB125" s="26"/>
      <c r="AC125" s="26"/>
      <c r="AD125" s="26"/>
      <c r="AE125" s="26"/>
    </row>
    <row r="126" spans="1:31" x14ac:dyDescent="0.3">
      <c r="G126" s="26"/>
      <c r="H126" s="26"/>
      <c r="I126" s="26"/>
      <c r="J126" s="26"/>
      <c r="K126" s="26"/>
      <c r="L126" s="26"/>
      <c r="M126" s="26"/>
      <c r="N126" s="26"/>
      <c r="O126" s="26"/>
      <c r="P126" s="26"/>
    </row>
    <row r="127" spans="1:31" x14ac:dyDescent="0.3">
      <c r="G127" s="26"/>
      <c r="H127" s="26"/>
      <c r="I127" s="26"/>
      <c r="J127" s="26"/>
      <c r="K127" s="26"/>
      <c r="L127" s="26"/>
      <c r="M127" s="26"/>
      <c r="N127" s="26"/>
      <c r="O127" s="26"/>
      <c r="P127" s="26"/>
      <c r="S127" s="25"/>
      <c r="T127" s="25"/>
    </row>
    <row r="128" spans="1:31" x14ac:dyDescent="0.3">
      <c r="G128" s="26"/>
      <c r="H128" s="26"/>
      <c r="I128" s="26"/>
      <c r="J128" s="26"/>
      <c r="K128" s="26"/>
      <c r="L128" s="26"/>
      <c r="M128" s="26"/>
      <c r="N128" s="26"/>
      <c r="O128" s="26"/>
      <c r="P128" s="26"/>
      <c r="S128" s="25"/>
      <c r="T128" s="25"/>
    </row>
    <row r="129" spans="7:20" x14ac:dyDescent="0.3">
      <c r="G129" s="26"/>
      <c r="H129" s="26"/>
      <c r="I129" s="26"/>
      <c r="J129" s="26"/>
      <c r="K129" s="26"/>
      <c r="L129" s="26"/>
      <c r="M129" s="26"/>
      <c r="N129" s="26"/>
      <c r="O129" s="26"/>
      <c r="P129" s="26"/>
      <c r="S129" s="25"/>
      <c r="T129" s="25"/>
    </row>
    <row r="130" spans="7:20" x14ac:dyDescent="0.3">
      <c r="G130" s="26"/>
      <c r="H130" s="26"/>
      <c r="I130" s="26"/>
      <c r="J130" s="26"/>
      <c r="K130" s="26"/>
      <c r="L130" s="26"/>
      <c r="M130" s="26"/>
      <c r="N130" s="26"/>
      <c r="O130" s="26"/>
      <c r="P130" s="26"/>
      <c r="S130" s="25"/>
      <c r="T130" s="25"/>
    </row>
    <row r="131" spans="7:20" x14ac:dyDescent="0.3">
      <c r="G131" s="26"/>
      <c r="H131" s="26"/>
      <c r="I131" s="26"/>
      <c r="J131" s="26"/>
      <c r="K131" s="26"/>
      <c r="L131" s="26"/>
      <c r="M131" s="26"/>
      <c r="N131" s="26"/>
      <c r="O131" s="26"/>
      <c r="P131" s="26"/>
      <c r="S131" s="25"/>
      <c r="T131" s="25"/>
    </row>
    <row r="132" spans="7:20" x14ac:dyDescent="0.3">
      <c r="G132" s="26"/>
      <c r="H132" s="26"/>
      <c r="I132" s="26"/>
      <c r="J132" s="26"/>
      <c r="K132" s="26"/>
      <c r="L132" s="26"/>
      <c r="M132" s="26"/>
      <c r="N132" s="26"/>
      <c r="O132" s="26"/>
      <c r="P132" s="26"/>
      <c r="S132" s="25"/>
      <c r="T132" s="25"/>
    </row>
    <row r="133" spans="7:20" x14ac:dyDescent="0.3">
      <c r="G133" s="26"/>
      <c r="H133" s="26"/>
      <c r="I133" s="26"/>
      <c r="J133" s="26"/>
      <c r="K133" s="26"/>
      <c r="L133" s="26"/>
      <c r="M133" s="26"/>
      <c r="N133" s="26"/>
      <c r="O133" s="26"/>
      <c r="P133" s="26"/>
      <c r="S133" s="25"/>
      <c r="T133" s="25"/>
    </row>
    <row r="134" spans="7:20" x14ac:dyDescent="0.3">
      <c r="G134" s="26"/>
      <c r="H134" s="26"/>
      <c r="I134" s="26"/>
      <c r="J134" s="26"/>
      <c r="K134" s="26"/>
      <c r="L134" s="26"/>
      <c r="M134" s="26"/>
      <c r="N134" s="26"/>
      <c r="O134" s="26"/>
      <c r="P134" s="26"/>
      <c r="S134" s="25"/>
      <c r="T134" s="25"/>
    </row>
    <row r="135" spans="7:20" x14ac:dyDescent="0.3">
      <c r="G135" s="26"/>
      <c r="H135" s="26"/>
      <c r="I135" s="26"/>
      <c r="J135" s="26"/>
      <c r="K135" s="26"/>
      <c r="L135" s="26"/>
      <c r="M135" s="26"/>
      <c r="N135" s="26"/>
      <c r="O135" s="26"/>
      <c r="P135" s="26"/>
      <c r="S135" s="25"/>
      <c r="T135" s="25"/>
    </row>
    <row r="136" spans="7:20" x14ac:dyDescent="0.3">
      <c r="G136" s="26"/>
      <c r="H136" s="26"/>
      <c r="I136" s="26"/>
      <c r="J136" s="26"/>
      <c r="K136" s="26"/>
      <c r="L136" s="26"/>
      <c r="M136" s="26"/>
      <c r="N136" s="26"/>
      <c r="O136" s="26"/>
      <c r="P136" s="26"/>
      <c r="S136" s="25"/>
      <c r="T136" s="25"/>
    </row>
    <row r="137" spans="7:20" x14ac:dyDescent="0.3">
      <c r="G137" s="26"/>
      <c r="H137" s="26"/>
      <c r="I137" s="26"/>
      <c r="J137" s="26"/>
      <c r="K137" s="26"/>
      <c r="L137" s="26"/>
      <c r="M137" s="26"/>
      <c r="N137" s="26"/>
      <c r="O137" s="26"/>
      <c r="P137" s="26"/>
      <c r="S137" s="25"/>
      <c r="T137" s="25"/>
    </row>
    <row r="138" spans="7:20" x14ac:dyDescent="0.3">
      <c r="G138" s="26"/>
      <c r="H138" s="26"/>
      <c r="I138" s="26"/>
      <c r="J138" s="26"/>
      <c r="K138" s="26"/>
      <c r="L138" s="26"/>
      <c r="M138" s="26"/>
      <c r="N138" s="26"/>
      <c r="O138" s="26"/>
      <c r="P138" s="26"/>
    </row>
    <row r="140" spans="7:20" ht="15.75" customHeight="1" x14ac:dyDescent="0.3"/>
    <row r="141" spans="7:20" ht="15.75" customHeight="1" x14ac:dyDescent="0.3"/>
    <row r="142" spans="7:20" ht="15.75" customHeight="1" x14ac:dyDescent="0.3"/>
    <row r="143" spans="7:20" ht="15.75" customHeight="1" x14ac:dyDescent="0.3"/>
    <row r="144" spans="7:20" ht="15.75" customHeight="1" x14ac:dyDescent="0.3"/>
    <row r="145" ht="15.75" customHeight="1" x14ac:dyDescent="0.3"/>
    <row r="146" ht="15.75" customHeight="1" x14ac:dyDescent="0.3"/>
    <row r="147" ht="30" customHeight="1" x14ac:dyDescent="0.3"/>
    <row r="148" ht="15.75" customHeight="1" x14ac:dyDescent="0.3"/>
    <row r="149" ht="15.75" customHeight="1" x14ac:dyDescent="0.3"/>
    <row r="150" ht="15.75" customHeight="1" x14ac:dyDescent="0.3"/>
  </sheetData>
  <mergeCells count="105">
    <mergeCell ref="A118:A125"/>
    <mergeCell ref="B118:B125"/>
    <mergeCell ref="C118:C125"/>
    <mergeCell ref="D118:D125"/>
    <mergeCell ref="E118:E125"/>
    <mergeCell ref="Q118:R125"/>
    <mergeCell ref="A110:A117"/>
    <mergeCell ref="B110:B117"/>
    <mergeCell ref="C110:C117"/>
    <mergeCell ref="D110:D117"/>
    <mergeCell ref="E110:E117"/>
    <mergeCell ref="Q110:R117"/>
    <mergeCell ref="B101:R101"/>
    <mergeCell ref="A102:A109"/>
    <mergeCell ref="B102:B109"/>
    <mergeCell ref="C102:C109"/>
    <mergeCell ref="D102:D109"/>
    <mergeCell ref="E102:E109"/>
    <mergeCell ref="Q102:R109"/>
    <mergeCell ref="A93:A100"/>
    <mergeCell ref="B93:B100"/>
    <mergeCell ref="C93:C100"/>
    <mergeCell ref="D93:D100"/>
    <mergeCell ref="E93:E100"/>
    <mergeCell ref="Q93:R100"/>
    <mergeCell ref="A85:A92"/>
    <mergeCell ref="B85:B92"/>
    <mergeCell ref="C85:C92"/>
    <mergeCell ref="D85:D92"/>
    <mergeCell ref="E85:E92"/>
    <mergeCell ref="Q85:R92"/>
    <mergeCell ref="B76:R76"/>
    <mergeCell ref="A77:A84"/>
    <mergeCell ref="B77:B84"/>
    <mergeCell ref="C77:C84"/>
    <mergeCell ref="D77:D84"/>
    <mergeCell ref="E77:E84"/>
    <mergeCell ref="Q77:R84"/>
    <mergeCell ref="A68:A75"/>
    <mergeCell ref="B68:B75"/>
    <mergeCell ref="C68:C75"/>
    <mergeCell ref="D68:D75"/>
    <mergeCell ref="E68:E75"/>
    <mergeCell ref="Q68:R75"/>
    <mergeCell ref="A60:A67"/>
    <mergeCell ref="B60:B67"/>
    <mergeCell ref="C60:C67"/>
    <mergeCell ref="D60:D67"/>
    <mergeCell ref="E60:E67"/>
    <mergeCell ref="Q60:R67"/>
    <mergeCell ref="A52:A59"/>
    <mergeCell ref="B52:B59"/>
    <mergeCell ref="C52:C59"/>
    <mergeCell ref="D52:D59"/>
    <mergeCell ref="E52:E59"/>
    <mergeCell ref="Q52:R59"/>
    <mergeCell ref="A44:A51"/>
    <mergeCell ref="B44:B51"/>
    <mergeCell ref="C44:C51"/>
    <mergeCell ref="D44:D51"/>
    <mergeCell ref="E44:E51"/>
    <mergeCell ref="Q44:R51"/>
    <mergeCell ref="A36:A43"/>
    <mergeCell ref="B36:B43"/>
    <mergeCell ref="C36:C43"/>
    <mergeCell ref="D36:D43"/>
    <mergeCell ref="E36:E43"/>
    <mergeCell ref="Q36:R43"/>
    <mergeCell ref="B27:R27"/>
    <mergeCell ref="A28:A35"/>
    <mergeCell ref="B28:B35"/>
    <mergeCell ref="C28:C35"/>
    <mergeCell ref="D28:D35"/>
    <mergeCell ref="E28:E35"/>
    <mergeCell ref="Q28:R35"/>
    <mergeCell ref="A19:A26"/>
    <mergeCell ref="B19:B26"/>
    <mergeCell ref="C19:C26"/>
    <mergeCell ref="D19:D26"/>
    <mergeCell ref="E19:E26"/>
    <mergeCell ref="Q19:R26"/>
    <mergeCell ref="Q9:R9"/>
    <mergeCell ref="B10:R10"/>
    <mergeCell ref="A11:A18"/>
    <mergeCell ref="B11:B18"/>
    <mergeCell ref="C11:C18"/>
    <mergeCell ref="D11:D18"/>
    <mergeCell ref="E11:E18"/>
    <mergeCell ref="Q11:R18"/>
    <mergeCell ref="I6:P6"/>
    <mergeCell ref="Q6:R8"/>
    <mergeCell ref="I7:J7"/>
    <mergeCell ref="K7:L7"/>
    <mergeCell ref="M7:N7"/>
    <mergeCell ref="O7:P7"/>
    <mergeCell ref="N2:R2"/>
    <mergeCell ref="A3:R3"/>
    <mergeCell ref="A4:R4"/>
    <mergeCell ref="A6:A8"/>
    <mergeCell ref="B6:B8"/>
    <mergeCell ref="C6:C8"/>
    <mergeCell ref="D6:D8"/>
    <mergeCell ref="E6:E8"/>
    <mergeCell ref="F6:F8"/>
    <mergeCell ref="G6:H7"/>
  </mergeCells>
  <pageMargins left="0.7" right="0.7" top="0.75" bottom="0.75" header="0.3" footer="0.3"/>
  <pageSetup paperSize="9" scale="34"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pageSetUpPr fitToPage="1"/>
  </sheetPr>
  <dimension ref="A1:AU25"/>
  <sheetViews>
    <sheetView view="pageBreakPreview" topLeftCell="A19" zoomScale="80" zoomScaleNormal="80" zoomScaleSheetLayoutView="80" workbookViewId="0">
      <selection activeCell="A19" sqref="A1:XFD1048576"/>
    </sheetView>
  </sheetViews>
  <sheetFormatPr defaultRowHeight="14.4" x14ac:dyDescent="0.3"/>
  <cols>
    <col min="1" max="1" width="5.88671875" style="2" customWidth="1"/>
    <col min="2" max="2" width="29.88671875" style="2" customWidth="1"/>
    <col min="3" max="3" width="9.109375" style="2"/>
    <col min="4" max="4" width="5.6640625" style="2" customWidth="1"/>
    <col min="5" max="5" width="4.5546875" style="2" customWidth="1"/>
    <col min="6" max="6" width="6.33203125" style="2" customWidth="1"/>
    <col min="7" max="7" width="32.33203125" style="8" customWidth="1"/>
    <col min="8" max="8" width="13.5546875" style="2" customWidth="1"/>
    <col min="9" max="23" width="13.6640625" style="2" customWidth="1"/>
    <col min="24" max="24" width="14.6640625" style="2" customWidth="1"/>
    <col min="25" max="26" width="15.109375" style="2" customWidth="1"/>
    <col min="27" max="27" width="5" style="2" customWidth="1"/>
    <col min="28" max="28" width="18.6640625" style="2" customWidth="1"/>
    <col min="29" max="29" width="4.6640625" style="2" customWidth="1"/>
    <col min="30" max="30" width="11.6640625" style="2" customWidth="1"/>
    <col min="31" max="31" width="5.109375" style="2" customWidth="1"/>
    <col min="32" max="32" width="5" style="2" customWidth="1"/>
    <col min="33" max="33" width="4.5546875" style="2" customWidth="1"/>
    <col min="34" max="34" width="4.6640625" style="2" customWidth="1"/>
    <col min="35" max="35" width="4.44140625" style="2" customWidth="1"/>
    <col min="36" max="36" width="4.6640625" style="2" customWidth="1"/>
    <col min="37" max="37" width="5" style="2" customWidth="1"/>
    <col min="38" max="38" width="4.6640625" style="2" customWidth="1"/>
    <col min="39" max="39" width="5.44140625" style="2" customWidth="1"/>
    <col min="40" max="40" width="4.88671875" style="2" customWidth="1"/>
    <col min="41" max="42" width="4.6640625" style="2" customWidth="1"/>
    <col min="43" max="47" width="9.109375" style="2"/>
    <col min="48" max="48" width="6" style="2" customWidth="1"/>
    <col min="49" max="256" width="9.109375" style="2"/>
    <col min="257" max="257" width="5.88671875" style="2" customWidth="1"/>
    <col min="258" max="258" width="29.88671875" style="2" customWidth="1"/>
    <col min="259" max="259" width="9.109375" style="2"/>
    <col min="260" max="260" width="5.6640625" style="2" customWidth="1"/>
    <col min="261" max="261" width="4.5546875" style="2" customWidth="1"/>
    <col min="262" max="262" width="6.33203125" style="2" customWidth="1"/>
    <col min="263" max="263" width="32.33203125" style="2" customWidth="1"/>
    <col min="264" max="264" width="15.33203125" style="2" customWidth="1"/>
    <col min="265" max="265" width="12.6640625" style="2" customWidth="1"/>
    <col min="266" max="266" width="10.5546875" style="2" customWidth="1"/>
    <col min="267" max="274" width="10.44140625" style="2" customWidth="1"/>
    <col min="275" max="275" width="12.33203125" style="2" customWidth="1"/>
    <col min="276" max="276" width="10.44140625" style="2" customWidth="1"/>
    <col min="277" max="277" width="11.6640625" style="2" customWidth="1"/>
    <col min="278" max="279" width="10.44140625" style="2" customWidth="1"/>
    <col min="280" max="280" width="14.6640625" style="2" customWidth="1"/>
    <col min="281" max="282" width="15.109375" style="2" customWidth="1"/>
    <col min="283" max="283" width="5" style="2" customWidth="1"/>
    <col min="284" max="284" width="18.6640625" style="2" customWidth="1"/>
    <col min="285" max="285" width="4.6640625" style="2" customWidth="1"/>
    <col min="286" max="286" width="11.6640625" style="2" customWidth="1"/>
    <col min="287" max="287" width="5.109375" style="2" customWidth="1"/>
    <col min="288" max="288" width="5" style="2" customWidth="1"/>
    <col min="289" max="289" width="4.5546875" style="2" customWidth="1"/>
    <col min="290" max="290" width="4.6640625" style="2" customWidth="1"/>
    <col min="291" max="291" width="4.44140625" style="2" customWidth="1"/>
    <col min="292" max="292" width="4.6640625" style="2" customWidth="1"/>
    <col min="293" max="293" width="5" style="2" customWidth="1"/>
    <col min="294" max="294" width="4.6640625" style="2" customWidth="1"/>
    <col min="295" max="295" width="5.44140625" style="2" customWidth="1"/>
    <col min="296" max="296" width="4.88671875" style="2" customWidth="1"/>
    <col min="297" max="298" width="4.6640625" style="2" customWidth="1"/>
    <col min="299" max="303" width="9.109375" style="2"/>
    <col min="304" max="304" width="6" style="2" customWidth="1"/>
    <col min="305" max="512" width="9.109375" style="2"/>
    <col min="513" max="513" width="5.88671875" style="2" customWidth="1"/>
    <col min="514" max="514" width="29.88671875" style="2" customWidth="1"/>
    <col min="515" max="515" width="9.109375" style="2"/>
    <col min="516" max="516" width="5.6640625" style="2" customWidth="1"/>
    <col min="517" max="517" width="4.5546875" style="2" customWidth="1"/>
    <col min="518" max="518" width="6.33203125" style="2" customWidth="1"/>
    <col min="519" max="519" width="32.33203125" style="2" customWidth="1"/>
    <col min="520" max="520" width="15.33203125" style="2" customWidth="1"/>
    <col min="521" max="521" width="12.6640625" style="2" customWidth="1"/>
    <col min="522" max="522" width="10.5546875" style="2" customWidth="1"/>
    <col min="523" max="530" width="10.44140625" style="2" customWidth="1"/>
    <col min="531" max="531" width="12.33203125" style="2" customWidth="1"/>
    <col min="532" max="532" width="10.44140625" style="2" customWidth="1"/>
    <col min="533" max="533" width="11.6640625" style="2" customWidth="1"/>
    <col min="534" max="535" width="10.44140625" style="2" customWidth="1"/>
    <col min="536" max="536" width="14.6640625" style="2" customWidth="1"/>
    <col min="537" max="538" width="15.109375" style="2" customWidth="1"/>
    <col min="539" max="539" width="5" style="2" customWidth="1"/>
    <col min="540" max="540" width="18.6640625" style="2" customWidth="1"/>
    <col min="541" max="541" width="4.6640625" style="2" customWidth="1"/>
    <col min="542" max="542" width="11.6640625" style="2" customWidth="1"/>
    <col min="543" max="543" width="5.109375" style="2" customWidth="1"/>
    <col min="544" max="544" width="5" style="2" customWidth="1"/>
    <col min="545" max="545" width="4.5546875" style="2" customWidth="1"/>
    <col min="546" max="546" width="4.6640625" style="2" customWidth="1"/>
    <col min="547" max="547" width="4.44140625" style="2" customWidth="1"/>
    <col min="548" max="548" width="4.6640625" style="2" customWidth="1"/>
    <col min="549" max="549" width="5" style="2" customWidth="1"/>
    <col min="550" max="550" width="4.6640625" style="2" customWidth="1"/>
    <col min="551" max="551" width="5.44140625" style="2" customWidth="1"/>
    <col min="552" max="552" width="4.88671875" style="2" customWidth="1"/>
    <col min="553" max="554" width="4.6640625" style="2" customWidth="1"/>
    <col min="555" max="559" width="9.109375" style="2"/>
    <col min="560" max="560" width="6" style="2" customWidth="1"/>
    <col min="561" max="768" width="9.109375" style="2"/>
    <col min="769" max="769" width="5.88671875" style="2" customWidth="1"/>
    <col min="770" max="770" width="29.88671875" style="2" customWidth="1"/>
    <col min="771" max="771" width="9.109375" style="2"/>
    <col min="772" max="772" width="5.6640625" style="2" customWidth="1"/>
    <col min="773" max="773" width="4.5546875" style="2" customWidth="1"/>
    <col min="774" max="774" width="6.33203125" style="2" customWidth="1"/>
    <col min="775" max="775" width="32.33203125" style="2" customWidth="1"/>
    <col min="776" max="776" width="15.33203125" style="2" customWidth="1"/>
    <col min="777" max="777" width="12.6640625" style="2" customWidth="1"/>
    <col min="778" max="778" width="10.5546875" style="2" customWidth="1"/>
    <col min="779" max="786" width="10.44140625" style="2" customWidth="1"/>
    <col min="787" max="787" width="12.33203125" style="2" customWidth="1"/>
    <col min="788" max="788" width="10.44140625" style="2" customWidth="1"/>
    <col min="789" max="789" width="11.6640625" style="2" customWidth="1"/>
    <col min="790" max="791" width="10.44140625" style="2" customWidth="1"/>
    <col min="792" max="792" width="14.6640625" style="2" customWidth="1"/>
    <col min="793" max="794" width="15.109375" style="2" customWidth="1"/>
    <col min="795" max="795" width="5" style="2" customWidth="1"/>
    <col min="796" max="796" width="18.6640625" style="2" customWidth="1"/>
    <col min="797" max="797" width="4.6640625" style="2" customWidth="1"/>
    <col min="798" max="798" width="11.6640625" style="2" customWidth="1"/>
    <col min="799" max="799" width="5.109375" style="2" customWidth="1"/>
    <col min="800" max="800" width="5" style="2" customWidth="1"/>
    <col min="801" max="801" width="4.5546875" style="2" customWidth="1"/>
    <col min="802" max="802" width="4.6640625" style="2" customWidth="1"/>
    <col min="803" max="803" width="4.44140625" style="2" customWidth="1"/>
    <col min="804" max="804" width="4.6640625" style="2" customWidth="1"/>
    <col min="805" max="805" width="5" style="2" customWidth="1"/>
    <col min="806" max="806" width="4.6640625" style="2" customWidth="1"/>
    <col min="807" max="807" width="5.44140625" style="2" customWidth="1"/>
    <col min="808" max="808" width="4.88671875" style="2" customWidth="1"/>
    <col min="809" max="810" width="4.6640625" style="2" customWidth="1"/>
    <col min="811" max="815" width="9.109375" style="2"/>
    <col min="816" max="816" width="6" style="2" customWidth="1"/>
    <col min="817" max="1024" width="9.109375" style="2"/>
    <col min="1025" max="1025" width="5.88671875" style="2" customWidth="1"/>
    <col min="1026" max="1026" width="29.88671875" style="2" customWidth="1"/>
    <col min="1027" max="1027" width="9.109375" style="2"/>
    <col min="1028" max="1028" width="5.6640625" style="2" customWidth="1"/>
    <col min="1029" max="1029" width="4.5546875" style="2" customWidth="1"/>
    <col min="1030" max="1030" width="6.33203125" style="2" customWidth="1"/>
    <col min="1031" max="1031" width="32.33203125" style="2" customWidth="1"/>
    <col min="1032" max="1032" width="15.33203125" style="2" customWidth="1"/>
    <col min="1033" max="1033" width="12.6640625" style="2" customWidth="1"/>
    <col min="1034" max="1034" width="10.5546875" style="2" customWidth="1"/>
    <col min="1035" max="1042" width="10.44140625" style="2" customWidth="1"/>
    <col min="1043" max="1043" width="12.33203125" style="2" customWidth="1"/>
    <col min="1044" max="1044" width="10.44140625" style="2" customWidth="1"/>
    <col min="1045" max="1045" width="11.6640625" style="2" customWidth="1"/>
    <col min="1046" max="1047" width="10.44140625" style="2" customWidth="1"/>
    <col min="1048" max="1048" width="14.6640625" style="2" customWidth="1"/>
    <col min="1049" max="1050" width="15.109375" style="2" customWidth="1"/>
    <col min="1051" max="1051" width="5" style="2" customWidth="1"/>
    <col min="1052" max="1052" width="18.6640625" style="2" customWidth="1"/>
    <col min="1053" max="1053" width="4.6640625" style="2" customWidth="1"/>
    <col min="1054" max="1054" width="11.6640625" style="2" customWidth="1"/>
    <col min="1055" max="1055" width="5.109375" style="2" customWidth="1"/>
    <col min="1056" max="1056" width="5" style="2" customWidth="1"/>
    <col min="1057" max="1057" width="4.5546875" style="2" customWidth="1"/>
    <col min="1058" max="1058" width="4.6640625" style="2" customWidth="1"/>
    <col min="1059" max="1059" width="4.44140625" style="2" customWidth="1"/>
    <col min="1060" max="1060" width="4.6640625" style="2" customWidth="1"/>
    <col min="1061" max="1061" width="5" style="2" customWidth="1"/>
    <col min="1062" max="1062" width="4.6640625" style="2" customWidth="1"/>
    <col min="1063" max="1063" width="5.44140625" style="2" customWidth="1"/>
    <col min="1064" max="1064" width="4.88671875" style="2" customWidth="1"/>
    <col min="1065" max="1066" width="4.6640625" style="2" customWidth="1"/>
    <col min="1067" max="1071" width="9.109375" style="2"/>
    <col min="1072" max="1072" width="6" style="2" customWidth="1"/>
    <col min="1073" max="1280" width="9.109375" style="2"/>
    <col min="1281" max="1281" width="5.88671875" style="2" customWidth="1"/>
    <col min="1282" max="1282" width="29.88671875" style="2" customWidth="1"/>
    <col min="1283" max="1283" width="9.109375" style="2"/>
    <col min="1284" max="1284" width="5.6640625" style="2" customWidth="1"/>
    <col min="1285" max="1285" width="4.5546875" style="2" customWidth="1"/>
    <col min="1286" max="1286" width="6.33203125" style="2" customWidth="1"/>
    <col min="1287" max="1287" width="32.33203125" style="2" customWidth="1"/>
    <col min="1288" max="1288" width="15.33203125" style="2" customWidth="1"/>
    <col min="1289" max="1289" width="12.6640625" style="2" customWidth="1"/>
    <col min="1290" max="1290" width="10.5546875" style="2" customWidth="1"/>
    <col min="1291" max="1298" width="10.44140625" style="2" customWidth="1"/>
    <col min="1299" max="1299" width="12.33203125" style="2" customWidth="1"/>
    <col min="1300" max="1300" width="10.44140625" style="2" customWidth="1"/>
    <col min="1301" max="1301" width="11.6640625" style="2" customWidth="1"/>
    <col min="1302" max="1303" width="10.44140625" style="2" customWidth="1"/>
    <col min="1304" max="1304" width="14.6640625" style="2" customWidth="1"/>
    <col min="1305" max="1306" width="15.109375" style="2" customWidth="1"/>
    <col min="1307" max="1307" width="5" style="2" customWidth="1"/>
    <col min="1308" max="1308" width="18.6640625" style="2" customWidth="1"/>
    <col min="1309" max="1309" width="4.6640625" style="2" customWidth="1"/>
    <col min="1310" max="1310" width="11.6640625" style="2" customWidth="1"/>
    <col min="1311" max="1311" width="5.109375" style="2" customWidth="1"/>
    <col min="1312" max="1312" width="5" style="2" customWidth="1"/>
    <col min="1313" max="1313" width="4.5546875" style="2" customWidth="1"/>
    <col min="1314" max="1314" width="4.6640625" style="2" customWidth="1"/>
    <col min="1315" max="1315" width="4.44140625" style="2" customWidth="1"/>
    <col min="1316" max="1316" width="4.6640625" style="2" customWidth="1"/>
    <col min="1317" max="1317" width="5" style="2" customWidth="1"/>
    <col min="1318" max="1318" width="4.6640625" style="2" customWidth="1"/>
    <col min="1319" max="1319" width="5.44140625" style="2" customWidth="1"/>
    <col min="1320" max="1320" width="4.88671875" style="2" customWidth="1"/>
    <col min="1321" max="1322" width="4.6640625" style="2" customWidth="1"/>
    <col min="1323" max="1327" width="9.109375" style="2"/>
    <col min="1328" max="1328" width="6" style="2" customWidth="1"/>
    <col min="1329" max="1536" width="9.109375" style="2"/>
    <col min="1537" max="1537" width="5.88671875" style="2" customWidth="1"/>
    <col min="1538" max="1538" width="29.88671875" style="2" customWidth="1"/>
    <col min="1539" max="1539" width="9.109375" style="2"/>
    <col min="1540" max="1540" width="5.6640625" style="2" customWidth="1"/>
    <col min="1541" max="1541" width="4.5546875" style="2" customWidth="1"/>
    <col min="1542" max="1542" width="6.33203125" style="2" customWidth="1"/>
    <col min="1543" max="1543" width="32.33203125" style="2" customWidth="1"/>
    <col min="1544" max="1544" width="15.33203125" style="2" customWidth="1"/>
    <col min="1545" max="1545" width="12.6640625" style="2" customWidth="1"/>
    <col min="1546" max="1546" width="10.5546875" style="2" customWidth="1"/>
    <col min="1547" max="1554" width="10.44140625" style="2" customWidth="1"/>
    <col min="1555" max="1555" width="12.33203125" style="2" customWidth="1"/>
    <col min="1556" max="1556" width="10.44140625" style="2" customWidth="1"/>
    <col min="1557" max="1557" width="11.6640625" style="2" customWidth="1"/>
    <col min="1558" max="1559" width="10.44140625" style="2" customWidth="1"/>
    <col min="1560" max="1560" width="14.6640625" style="2" customWidth="1"/>
    <col min="1561" max="1562" width="15.109375" style="2" customWidth="1"/>
    <col min="1563" max="1563" width="5" style="2" customWidth="1"/>
    <col min="1564" max="1564" width="18.6640625" style="2" customWidth="1"/>
    <col min="1565" max="1565" width="4.6640625" style="2" customWidth="1"/>
    <col min="1566" max="1566" width="11.6640625" style="2" customWidth="1"/>
    <col min="1567" max="1567" width="5.109375" style="2" customWidth="1"/>
    <col min="1568" max="1568" width="5" style="2" customWidth="1"/>
    <col min="1569" max="1569" width="4.5546875" style="2" customWidth="1"/>
    <col min="1570" max="1570" width="4.6640625" style="2" customWidth="1"/>
    <col min="1571" max="1571" width="4.44140625" style="2" customWidth="1"/>
    <col min="1572" max="1572" width="4.6640625" style="2" customWidth="1"/>
    <col min="1573" max="1573" width="5" style="2" customWidth="1"/>
    <col min="1574" max="1574" width="4.6640625" style="2" customWidth="1"/>
    <col min="1575" max="1575" width="5.44140625" style="2" customWidth="1"/>
    <col min="1576" max="1576" width="4.88671875" style="2" customWidth="1"/>
    <col min="1577" max="1578" width="4.6640625" style="2" customWidth="1"/>
    <col min="1579" max="1583" width="9.109375" style="2"/>
    <col min="1584" max="1584" width="6" style="2" customWidth="1"/>
    <col min="1585" max="1792" width="9.109375" style="2"/>
    <col min="1793" max="1793" width="5.88671875" style="2" customWidth="1"/>
    <col min="1794" max="1794" width="29.88671875" style="2" customWidth="1"/>
    <col min="1795" max="1795" width="9.109375" style="2"/>
    <col min="1796" max="1796" width="5.6640625" style="2" customWidth="1"/>
    <col min="1797" max="1797" width="4.5546875" style="2" customWidth="1"/>
    <col min="1798" max="1798" width="6.33203125" style="2" customWidth="1"/>
    <col min="1799" max="1799" width="32.33203125" style="2" customWidth="1"/>
    <col min="1800" max="1800" width="15.33203125" style="2" customWidth="1"/>
    <col min="1801" max="1801" width="12.6640625" style="2" customWidth="1"/>
    <col min="1802" max="1802" width="10.5546875" style="2" customWidth="1"/>
    <col min="1803" max="1810" width="10.44140625" style="2" customWidth="1"/>
    <col min="1811" max="1811" width="12.33203125" style="2" customWidth="1"/>
    <col min="1812" max="1812" width="10.44140625" style="2" customWidth="1"/>
    <col min="1813" max="1813" width="11.6640625" style="2" customWidth="1"/>
    <col min="1814" max="1815" width="10.44140625" style="2" customWidth="1"/>
    <col min="1816" max="1816" width="14.6640625" style="2" customWidth="1"/>
    <col min="1817" max="1818" width="15.109375" style="2" customWidth="1"/>
    <col min="1819" max="1819" width="5" style="2" customWidth="1"/>
    <col min="1820" max="1820" width="18.6640625" style="2" customWidth="1"/>
    <col min="1821" max="1821" width="4.6640625" style="2" customWidth="1"/>
    <col min="1822" max="1822" width="11.6640625" style="2" customWidth="1"/>
    <col min="1823" max="1823" width="5.109375" style="2" customWidth="1"/>
    <col min="1824" max="1824" width="5" style="2" customWidth="1"/>
    <col min="1825" max="1825" width="4.5546875" style="2" customWidth="1"/>
    <col min="1826" max="1826" width="4.6640625" style="2" customWidth="1"/>
    <col min="1827" max="1827" width="4.44140625" style="2" customWidth="1"/>
    <col min="1828" max="1828" width="4.6640625" style="2" customWidth="1"/>
    <col min="1829" max="1829" width="5" style="2" customWidth="1"/>
    <col min="1830" max="1830" width="4.6640625" style="2" customWidth="1"/>
    <col min="1831" max="1831" width="5.44140625" style="2" customWidth="1"/>
    <col min="1832" max="1832" width="4.88671875" style="2" customWidth="1"/>
    <col min="1833" max="1834" width="4.6640625" style="2" customWidth="1"/>
    <col min="1835" max="1839" width="9.109375" style="2"/>
    <col min="1840" max="1840" width="6" style="2" customWidth="1"/>
    <col min="1841" max="2048" width="9.109375" style="2"/>
    <col min="2049" max="2049" width="5.88671875" style="2" customWidth="1"/>
    <col min="2050" max="2050" width="29.88671875" style="2" customWidth="1"/>
    <col min="2051" max="2051" width="9.109375" style="2"/>
    <col min="2052" max="2052" width="5.6640625" style="2" customWidth="1"/>
    <col min="2053" max="2053" width="4.5546875" style="2" customWidth="1"/>
    <col min="2054" max="2054" width="6.33203125" style="2" customWidth="1"/>
    <col min="2055" max="2055" width="32.33203125" style="2" customWidth="1"/>
    <col min="2056" max="2056" width="15.33203125" style="2" customWidth="1"/>
    <col min="2057" max="2057" width="12.6640625" style="2" customWidth="1"/>
    <col min="2058" max="2058" width="10.5546875" style="2" customWidth="1"/>
    <col min="2059" max="2066" width="10.44140625" style="2" customWidth="1"/>
    <col min="2067" max="2067" width="12.33203125" style="2" customWidth="1"/>
    <col min="2068" max="2068" width="10.44140625" style="2" customWidth="1"/>
    <col min="2069" max="2069" width="11.6640625" style="2" customWidth="1"/>
    <col min="2070" max="2071" width="10.44140625" style="2" customWidth="1"/>
    <col min="2072" max="2072" width="14.6640625" style="2" customWidth="1"/>
    <col min="2073" max="2074" width="15.109375" style="2" customWidth="1"/>
    <col min="2075" max="2075" width="5" style="2" customWidth="1"/>
    <col min="2076" max="2076" width="18.6640625" style="2" customWidth="1"/>
    <col min="2077" max="2077" width="4.6640625" style="2" customWidth="1"/>
    <col min="2078" max="2078" width="11.6640625" style="2" customWidth="1"/>
    <col min="2079" max="2079" width="5.109375" style="2" customWidth="1"/>
    <col min="2080" max="2080" width="5" style="2" customWidth="1"/>
    <col min="2081" max="2081" width="4.5546875" style="2" customWidth="1"/>
    <col min="2082" max="2082" width="4.6640625" style="2" customWidth="1"/>
    <col min="2083" max="2083" width="4.44140625" style="2" customWidth="1"/>
    <col min="2084" max="2084" width="4.6640625" style="2" customWidth="1"/>
    <col min="2085" max="2085" width="5" style="2" customWidth="1"/>
    <col min="2086" max="2086" width="4.6640625" style="2" customWidth="1"/>
    <col min="2087" max="2087" width="5.44140625" style="2" customWidth="1"/>
    <col min="2088" max="2088" width="4.88671875" style="2" customWidth="1"/>
    <col min="2089" max="2090" width="4.6640625" style="2" customWidth="1"/>
    <col min="2091" max="2095" width="9.109375" style="2"/>
    <col min="2096" max="2096" width="6" style="2" customWidth="1"/>
    <col min="2097" max="2304" width="9.109375" style="2"/>
    <col min="2305" max="2305" width="5.88671875" style="2" customWidth="1"/>
    <col min="2306" max="2306" width="29.88671875" style="2" customWidth="1"/>
    <col min="2307" max="2307" width="9.109375" style="2"/>
    <col min="2308" max="2308" width="5.6640625" style="2" customWidth="1"/>
    <col min="2309" max="2309" width="4.5546875" style="2" customWidth="1"/>
    <col min="2310" max="2310" width="6.33203125" style="2" customWidth="1"/>
    <col min="2311" max="2311" width="32.33203125" style="2" customWidth="1"/>
    <col min="2312" max="2312" width="15.33203125" style="2" customWidth="1"/>
    <col min="2313" max="2313" width="12.6640625" style="2" customWidth="1"/>
    <col min="2314" max="2314" width="10.5546875" style="2" customWidth="1"/>
    <col min="2315" max="2322" width="10.44140625" style="2" customWidth="1"/>
    <col min="2323" max="2323" width="12.33203125" style="2" customWidth="1"/>
    <col min="2324" max="2324" width="10.44140625" style="2" customWidth="1"/>
    <col min="2325" max="2325" width="11.6640625" style="2" customWidth="1"/>
    <col min="2326" max="2327" width="10.44140625" style="2" customWidth="1"/>
    <col min="2328" max="2328" width="14.6640625" style="2" customWidth="1"/>
    <col min="2329" max="2330" width="15.109375" style="2" customWidth="1"/>
    <col min="2331" max="2331" width="5" style="2" customWidth="1"/>
    <col min="2332" max="2332" width="18.6640625" style="2" customWidth="1"/>
    <col min="2333" max="2333" width="4.6640625" style="2" customWidth="1"/>
    <col min="2334" max="2334" width="11.6640625" style="2" customWidth="1"/>
    <col min="2335" max="2335" width="5.109375" style="2" customWidth="1"/>
    <col min="2336" max="2336" width="5" style="2" customWidth="1"/>
    <col min="2337" max="2337" width="4.5546875" style="2" customWidth="1"/>
    <col min="2338" max="2338" width="4.6640625" style="2" customWidth="1"/>
    <col min="2339" max="2339" width="4.44140625" style="2" customWidth="1"/>
    <col min="2340" max="2340" width="4.6640625" style="2" customWidth="1"/>
    <col min="2341" max="2341" width="5" style="2" customWidth="1"/>
    <col min="2342" max="2342" width="4.6640625" style="2" customWidth="1"/>
    <col min="2343" max="2343" width="5.44140625" style="2" customWidth="1"/>
    <col min="2344" max="2344" width="4.88671875" style="2" customWidth="1"/>
    <col min="2345" max="2346" width="4.6640625" style="2" customWidth="1"/>
    <col min="2347" max="2351" width="9.109375" style="2"/>
    <col min="2352" max="2352" width="6" style="2" customWidth="1"/>
    <col min="2353" max="2560" width="9.109375" style="2"/>
    <col min="2561" max="2561" width="5.88671875" style="2" customWidth="1"/>
    <col min="2562" max="2562" width="29.88671875" style="2" customWidth="1"/>
    <col min="2563" max="2563" width="9.109375" style="2"/>
    <col min="2564" max="2564" width="5.6640625" style="2" customWidth="1"/>
    <col min="2565" max="2565" width="4.5546875" style="2" customWidth="1"/>
    <col min="2566" max="2566" width="6.33203125" style="2" customWidth="1"/>
    <col min="2567" max="2567" width="32.33203125" style="2" customWidth="1"/>
    <col min="2568" max="2568" width="15.33203125" style="2" customWidth="1"/>
    <col min="2569" max="2569" width="12.6640625" style="2" customWidth="1"/>
    <col min="2570" max="2570" width="10.5546875" style="2" customWidth="1"/>
    <col min="2571" max="2578" width="10.44140625" style="2" customWidth="1"/>
    <col min="2579" max="2579" width="12.33203125" style="2" customWidth="1"/>
    <col min="2580" max="2580" width="10.44140625" style="2" customWidth="1"/>
    <col min="2581" max="2581" width="11.6640625" style="2" customWidth="1"/>
    <col min="2582" max="2583" width="10.44140625" style="2" customWidth="1"/>
    <col min="2584" max="2584" width="14.6640625" style="2" customWidth="1"/>
    <col min="2585" max="2586" width="15.109375" style="2" customWidth="1"/>
    <col min="2587" max="2587" width="5" style="2" customWidth="1"/>
    <col min="2588" max="2588" width="18.6640625" style="2" customWidth="1"/>
    <col min="2589" max="2589" width="4.6640625" style="2" customWidth="1"/>
    <col min="2590" max="2590" width="11.6640625" style="2" customWidth="1"/>
    <col min="2591" max="2591" width="5.109375" style="2" customWidth="1"/>
    <col min="2592" max="2592" width="5" style="2" customWidth="1"/>
    <col min="2593" max="2593" width="4.5546875" style="2" customWidth="1"/>
    <col min="2594" max="2594" width="4.6640625" style="2" customWidth="1"/>
    <col min="2595" max="2595" width="4.44140625" style="2" customWidth="1"/>
    <col min="2596" max="2596" width="4.6640625" style="2" customWidth="1"/>
    <col min="2597" max="2597" width="5" style="2" customWidth="1"/>
    <col min="2598" max="2598" width="4.6640625" style="2" customWidth="1"/>
    <col min="2599" max="2599" width="5.44140625" style="2" customWidth="1"/>
    <col min="2600" max="2600" width="4.88671875" style="2" customWidth="1"/>
    <col min="2601" max="2602" width="4.6640625" style="2" customWidth="1"/>
    <col min="2603" max="2607" width="9.109375" style="2"/>
    <col min="2608" max="2608" width="6" style="2" customWidth="1"/>
    <col min="2609" max="2816" width="9.109375" style="2"/>
    <col min="2817" max="2817" width="5.88671875" style="2" customWidth="1"/>
    <col min="2818" max="2818" width="29.88671875" style="2" customWidth="1"/>
    <col min="2819" max="2819" width="9.109375" style="2"/>
    <col min="2820" max="2820" width="5.6640625" style="2" customWidth="1"/>
    <col min="2821" max="2821" width="4.5546875" style="2" customWidth="1"/>
    <col min="2822" max="2822" width="6.33203125" style="2" customWidth="1"/>
    <col min="2823" max="2823" width="32.33203125" style="2" customWidth="1"/>
    <col min="2824" max="2824" width="15.33203125" style="2" customWidth="1"/>
    <col min="2825" max="2825" width="12.6640625" style="2" customWidth="1"/>
    <col min="2826" max="2826" width="10.5546875" style="2" customWidth="1"/>
    <col min="2827" max="2834" width="10.44140625" style="2" customWidth="1"/>
    <col min="2835" max="2835" width="12.33203125" style="2" customWidth="1"/>
    <col min="2836" max="2836" width="10.44140625" style="2" customWidth="1"/>
    <col min="2837" max="2837" width="11.6640625" style="2" customWidth="1"/>
    <col min="2838" max="2839" width="10.44140625" style="2" customWidth="1"/>
    <col min="2840" max="2840" width="14.6640625" style="2" customWidth="1"/>
    <col min="2841" max="2842" width="15.109375" style="2" customWidth="1"/>
    <col min="2843" max="2843" width="5" style="2" customWidth="1"/>
    <col min="2844" max="2844" width="18.6640625" style="2" customWidth="1"/>
    <col min="2845" max="2845" width="4.6640625" style="2" customWidth="1"/>
    <col min="2846" max="2846" width="11.6640625" style="2" customWidth="1"/>
    <col min="2847" max="2847" width="5.109375" style="2" customWidth="1"/>
    <col min="2848" max="2848" width="5" style="2" customWidth="1"/>
    <col min="2849" max="2849" width="4.5546875" style="2" customWidth="1"/>
    <col min="2850" max="2850" width="4.6640625" style="2" customWidth="1"/>
    <col min="2851" max="2851" width="4.44140625" style="2" customWidth="1"/>
    <col min="2852" max="2852" width="4.6640625" style="2" customWidth="1"/>
    <col min="2853" max="2853" width="5" style="2" customWidth="1"/>
    <col min="2854" max="2854" width="4.6640625" style="2" customWidth="1"/>
    <col min="2855" max="2855" width="5.44140625" style="2" customWidth="1"/>
    <col min="2856" max="2856" width="4.88671875" style="2" customWidth="1"/>
    <col min="2857" max="2858" width="4.6640625" style="2" customWidth="1"/>
    <col min="2859" max="2863" width="9.109375" style="2"/>
    <col min="2864" max="2864" width="6" style="2" customWidth="1"/>
    <col min="2865" max="3072" width="9.109375" style="2"/>
    <col min="3073" max="3073" width="5.88671875" style="2" customWidth="1"/>
    <col min="3074" max="3074" width="29.88671875" style="2" customWidth="1"/>
    <col min="3075" max="3075" width="9.109375" style="2"/>
    <col min="3076" max="3076" width="5.6640625" style="2" customWidth="1"/>
    <col min="3077" max="3077" width="4.5546875" style="2" customWidth="1"/>
    <col min="3078" max="3078" width="6.33203125" style="2" customWidth="1"/>
    <col min="3079" max="3079" width="32.33203125" style="2" customWidth="1"/>
    <col min="3080" max="3080" width="15.33203125" style="2" customWidth="1"/>
    <col min="3081" max="3081" width="12.6640625" style="2" customWidth="1"/>
    <col min="3082" max="3082" width="10.5546875" style="2" customWidth="1"/>
    <col min="3083" max="3090" width="10.44140625" style="2" customWidth="1"/>
    <col min="3091" max="3091" width="12.33203125" style="2" customWidth="1"/>
    <col min="3092" max="3092" width="10.44140625" style="2" customWidth="1"/>
    <col min="3093" max="3093" width="11.6640625" style="2" customWidth="1"/>
    <col min="3094" max="3095" width="10.44140625" style="2" customWidth="1"/>
    <col min="3096" max="3096" width="14.6640625" style="2" customWidth="1"/>
    <col min="3097" max="3098" width="15.109375" style="2" customWidth="1"/>
    <col min="3099" max="3099" width="5" style="2" customWidth="1"/>
    <col min="3100" max="3100" width="18.6640625" style="2" customWidth="1"/>
    <col min="3101" max="3101" width="4.6640625" style="2" customWidth="1"/>
    <col min="3102" max="3102" width="11.6640625" style="2" customWidth="1"/>
    <col min="3103" max="3103" width="5.109375" style="2" customWidth="1"/>
    <col min="3104" max="3104" width="5" style="2" customWidth="1"/>
    <col min="3105" max="3105" width="4.5546875" style="2" customWidth="1"/>
    <col min="3106" max="3106" width="4.6640625" style="2" customWidth="1"/>
    <col min="3107" max="3107" width="4.44140625" style="2" customWidth="1"/>
    <col min="3108" max="3108" width="4.6640625" style="2" customWidth="1"/>
    <col min="3109" max="3109" width="5" style="2" customWidth="1"/>
    <col min="3110" max="3110" width="4.6640625" style="2" customWidth="1"/>
    <col min="3111" max="3111" width="5.44140625" style="2" customWidth="1"/>
    <col min="3112" max="3112" width="4.88671875" style="2" customWidth="1"/>
    <col min="3113" max="3114" width="4.6640625" style="2" customWidth="1"/>
    <col min="3115" max="3119" width="9.109375" style="2"/>
    <col min="3120" max="3120" width="6" style="2" customWidth="1"/>
    <col min="3121" max="3328" width="9.109375" style="2"/>
    <col min="3329" max="3329" width="5.88671875" style="2" customWidth="1"/>
    <col min="3330" max="3330" width="29.88671875" style="2" customWidth="1"/>
    <col min="3331" max="3331" width="9.109375" style="2"/>
    <col min="3332" max="3332" width="5.6640625" style="2" customWidth="1"/>
    <col min="3333" max="3333" width="4.5546875" style="2" customWidth="1"/>
    <col min="3334" max="3334" width="6.33203125" style="2" customWidth="1"/>
    <col min="3335" max="3335" width="32.33203125" style="2" customWidth="1"/>
    <col min="3336" max="3336" width="15.33203125" style="2" customWidth="1"/>
    <col min="3337" max="3337" width="12.6640625" style="2" customWidth="1"/>
    <col min="3338" max="3338" width="10.5546875" style="2" customWidth="1"/>
    <col min="3339" max="3346" width="10.44140625" style="2" customWidth="1"/>
    <col min="3347" max="3347" width="12.33203125" style="2" customWidth="1"/>
    <col min="3348" max="3348" width="10.44140625" style="2" customWidth="1"/>
    <col min="3349" max="3349" width="11.6640625" style="2" customWidth="1"/>
    <col min="3350" max="3351" width="10.44140625" style="2" customWidth="1"/>
    <col min="3352" max="3352" width="14.6640625" style="2" customWidth="1"/>
    <col min="3353" max="3354" width="15.109375" style="2" customWidth="1"/>
    <col min="3355" max="3355" width="5" style="2" customWidth="1"/>
    <col min="3356" max="3356" width="18.6640625" style="2" customWidth="1"/>
    <col min="3357" max="3357" width="4.6640625" style="2" customWidth="1"/>
    <col min="3358" max="3358" width="11.6640625" style="2" customWidth="1"/>
    <col min="3359" max="3359" width="5.109375" style="2" customWidth="1"/>
    <col min="3360" max="3360" width="5" style="2" customWidth="1"/>
    <col min="3361" max="3361" width="4.5546875" style="2" customWidth="1"/>
    <col min="3362" max="3362" width="4.6640625" style="2" customWidth="1"/>
    <col min="3363" max="3363" width="4.44140625" style="2" customWidth="1"/>
    <col min="3364" max="3364" width="4.6640625" style="2" customWidth="1"/>
    <col min="3365" max="3365" width="5" style="2" customWidth="1"/>
    <col min="3366" max="3366" width="4.6640625" style="2" customWidth="1"/>
    <col min="3367" max="3367" width="5.44140625" style="2" customWidth="1"/>
    <col min="3368" max="3368" width="4.88671875" style="2" customWidth="1"/>
    <col min="3369" max="3370" width="4.6640625" style="2" customWidth="1"/>
    <col min="3371" max="3375" width="9.109375" style="2"/>
    <col min="3376" max="3376" width="6" style="2" customWidth="1"/>
    <col min="3377" max="3584" width="9.109375" style="2"/>
    <col min="3585" max="3585" width="5.88671875" style="2" customWidth="1"/>
    <col min="3586" max="3586" width="29.88671875" style="2" customWidth="1"/>
    <col min="3587" max="3587" width="9.109375" style="2"/>
    <col min="3588" max="3588" width="5.6640625" style="2" customWidth="1"/>
    <col min="3589" max="3589" width="4.5546875" style="2" customWidth="1"/>
    <col min="3590" max="3590" width="6.33203125" style="2" customWidth="1"/>
    <col min="3591" max="3591" width="32.33203125" style="2" customWidth="1"/>
    <col min="3592" max="3592" width="15.33203125" style="2" customWidth="1"/>
    <col min="3593" max="3593" width="12.6640625" style="2" customWidth="1"/>
    <col min="3594" max="3594" width="10.5546875" style="2" customWidth="1"/>
    <col min="3595" max="3602" width="10.44140625" style="2" customWidth="1"/>
    <col min="3603" max="3603" width="12.33203125" style="2" customWidth="1"/>
    <col min="3604" max="3604" width="10.44140625" style="2" customWidth="1"/>
    <col min="3605" max="3605" width="11.6640625" style="2" customWidth="1"/>
    <col min="3606" max="3607" width="10.44140625" style="2" customWidth="1"/>
    <col min="3608" max="3608" width="14.6640625" style="2" customWidth="1"/>
    <col min="3609" max="3610" width="15.109375" style="2" customWidth="1"/>
    <col min="3611" max="3611" width="5" style="2" customWidth="1"/>
    <col min="3612" max="3612" width="18.6640625" style="2" customWidth="1"/>
    <col min="3613" max="3613" width="4.6640625" style="2" customWidth="1"/>
    <col min="3614" max="3614" width="11.6640625" style="2" customWidth="1"/>
    <col min="3615" max="3615" width="5.109375" style="2" customWidth="1"/>
    <col min="3616" max="3616" width="5" style="2" customWidth="1"/>
    <col min="3617" max="3617" width="4.5546875" style="2" customWidth="1"/>
    <col min="3618" max="3618" width="4.6640625" style="2" customWidth="1"/>
    <col min="3619" max="3619" width="4.44140625" style="2" customWidth="1"/>
    <col min="3620" max="3620" width="4.6640625" style="2" customWidth="1"/>
    <col min="3621" max="3621" width="5" style="2" customWidth="1"/>
    <col min="3622" max="3622" width="4.6640625" style="2" customWidth="1"/>
    <col min="3623" max="3623" width="5.44140625" style="2" customWidth="1"/>
    <col min="3624" max="3624" width="4.88671875" style="2" customWidth="1"/>
    <col min="3625" max="3626" width="4.6640625" style="2" customWidth="1"/>
    <col min="3627" max="3631" width="9.109375" style="2"/>
    <col min="3632" max="3632" width="6" style="2" customWidth="1"/>
    <col min="3633" max="3840" width="9.109375" style="2"/>
    <col min="3841" max="3841" width="5.88671875" style="2" customWidth="1"/>
    <col min="3842" max="3842" width="29.88671875" style="2" customWidth="1"/>
    <col min="3843" max="3843" width="9.109375" style="2"/>
    <col min="3844" max="3844" width="5.6640625" style="2" customWidth="1"/>
    <col min="3845" max="3845" width="4.5546875" style="2" customWidth="1"/>
    <col min="3846" max="3846" width="6.33203125" style="2" customWidth="1"/>
    <col min="3847" max="3847" width="32.33203125" style="2" customWidth="1"/>
    <col min="3848" max="3848" width="15.33203125" style="2" customWidth="1"/>
    <col min="3849" max="3849" width="12.6640625" style="2" customWidth="1"/>
    <col min="3850" max="3850" width="10.5546875" style="2" customWidth="1"/>
    <col min="3851" max="3858" width="10.44140625" style="2" customWidth="1"/>
    <col min="3859" max="3859" width="12.33203125" style="2" customWidth="1"/>
    <col min="3860" max="3860" width="10.44140625" style="2" customWidth="1"/>
    <col min="3861" max="3861" width="11.6640625" style="2" customWidth="1"/>
    <col min="3862" max="3863" width="10.44140625" style="2" customWidth="1"/>
    <col min="3864" max="3864" width="14.6640625" style="2" customWidth="1"/>
    <col min="3865" max="3866" width="15.109375" style="2" customWidth="1"/>
    <col min="3867" max="3867" width="5" style="2" customWidth="1"/>
    <col min="3868" max="3868" width="18.6640625" style="2" customWidth="1"/>
    <col min="3869" max="3869" width="4.6640625" style="2" customWidth="1"/>
    <col min="3870" max="3870" width="11.6640625" style="2" customWidth="1"/>
    <col min="3871" max="3871" width="5.109375" style="2" customWidth="1"/>
    <col min="3872" max="3872" width="5" style="2" customWidth="1"/>
    <col min="3873" max="3873" width="4.5546875" style="2" customWidth="1"/>
    <col min="3874" max="3874" width="4.6640625" style="2" customWidth="1"/>
    <col min="3875" max="3875" width="4.44140625" style="2" customWidth="1"/>
    <col min="3876" max="3876" width="4.6640625" style="2" customWidth="1"/>
    <col min="3877" max="3877" width="5" style="2" customWidth="1"/>
    <col min="3878" max="3878" width="4.6640625" style="2" customWidth="1"/>
    <col min="3879" max="3879" width="5.44140625" style="2" customWidth="1"/>
    <col min="3880" max="3880" width="4.88671875" style="2" customWidth="1"/>
    <col min="3881" max="3882" width="4.6640625" style="2" customWidth="1"/>
    <col min="3883" max="3887" width="9.109375" style="2"/>
    <col min="3888" max="3888" width="6" style="2" customWidth="1"/>
    <col min="3889" max="4096" width="9.109375" style="2"/>
    <col min="4097" max="4097" width="5.88671875" style="2" customWidth="1"/>
    <col min="4098" max="4098" width="29.88671875" style="2" customWidth="1"/>
    <col min="4099" max="4099" width="9.109375" style="2"/>
    <col min="4100" max="4100" width="5.6640625" style="2" customWidth="1"/>
    <col min="4101" max="4101" width="4.5546875" style="2" customWidth="1"/>
    <col min="4102" max="4102" width="6.33203125" style="2" customWidth="1"/>
    <col min="4103" max="4103" width="32.33203125" style="2" customWidth="1"/>
    <col min="4104" max="4104" width="15.33203125" style="2" customWidth="1"/>
    <col min="4105" max="4105" width="12.6640625" style="2" customWidth="1"/>
    <col min="4106" max="4106" width="10.5546875" style="2" customWidth="1"/>
    <col min="4107" max="4114" width="10.44140625" style="2" customWidth="1"/>
    <col min="4115" max="4115" width="12.33203125" style="2" customWidth="1"/>
    <col min="4116" max="4116" width="10.44140625" style="2" customWidth="1"/>
    <col min="4117" max="4117" width="11.6640625" style="2" customWidth="1"/>
    <col min="4118" max="4119" width="10.44140625" style="2" customWidth="1"/>
    <col min="4120" max="4120" width="14.6640625" style="2" customWidth="1"/>
    <col min="4121" max="4122" width="15.109375" style="2" customWidth="1"/>
    <col min="4123" max="4123" width="5" style="2" customWidth="1"/>
    <col min="4124" max="4124" width="18.6640625" style="2" customWidth="1"/>
    <col min="4125" max="4125" width="4.6640625" style="2" customWidth="1"/>
    <col min="4126" max="4126" width="11.6640625" style="2" customWidth="1"/>
    <col min="4127" max="4127" width="5.109375" style="2" customWidth="1"/>
    <col min="4128" max="4128" width="5" style="2" customWidth="1"/>
    <col min="4129" max="4129" width="4.5546875" style="2" customWidth="1"/>
    <col min="4130" max="4130" width="4.6640625" style="2" customWidth="1"/>
    <col min="4131" max="4131" width="4.44140625" style="2" customWidth="1"/>
    <col min="4132" max="4132" width="4.6640625" style="2" customWidth="1"/>
    <col min="4133" max="4133" width="5" style="2" customWidth="1"/>
    <col min="4134" max="4134" width="4.6640625" style="2" customWidth="1"/>
    <col min="4135" max="4135" width="5.44140625" style="2" customWidth="1"/>
    <col min="4136" max="4136" width="4.88671875" style="2" customWidth="1"/>
    <col min="4137" max="4138" width="4.6640625" style="2" customWidth="1"/>
    <col min="4139" max="4143" width="9.109375" style="2"/>
    <col min="4144" max="4144" width="6" style="2" customWidth="1"/>
    <col min="4145" max="4352" width="9.109375" style="2"/>
    <col min="4353" max="4353" width="5.88671875" style="2" customWidth="1"/>
    <col min="4354" max="4354" width="29.88671875" style="2" customWidth="1"/>
    <col min="4355" max="4355" width="9.109375" style="2"/>
    <col min="4356" max="4356" width="5.6640625" style="2" customWidth="1"/>
    <col min="4357" max="4357" width="4.5546875" style="2" customWidth="1"/>
    <col min="4358" max="4358" width="6.33203125" style="2" customWidth="1"/>
    <col min="4359" max="4359" width="32.33203125" style="2" customWidth="1"/>
    <col min="4360" max="4360" width="15.33203125" style="2" customWidth="1"/>
    <col min="4361" max="4361" width="12.6640625" style="2" customWidth="1"/>
    <col min="4362" max="4362" width="10.5546875" style="2" customWidth="1"/>
    <col min="4363" max="4370" width="10.44140625" style="2" customWidth="1"/>
    <col min="4371" max="4371" width="12.33203125" style="2" customWidth="1"/>
    <col min="4372" max="4372" width="10.44140625" style="2" customWidth="1"/>
    <col min="4373" max="4373" width="11.6640625" style="2" customWidth="1"/>
    <col min="4374" max="4375" width="10.44140625" style="2" customWidth="1"/>
    <col min="4376" max="4376" width="14.6640625" style="2" customWidth="1"/>
    <col min="4377" max="4378" width="15.109375" style="2" customWidth="1"/>
    <col min="4379" max="4379" width="5" style="2" customWidth="1"/>
    <col min="4380" max="4380" width="18.6640625" style="2" customWidth="1"/>
    <col min="4381" max="4381" width="4.6640625" style="2" customWidth="1"/>
    <col min="4382" max="4382" width="11.6640625" style="2" customWidth="1"/>
    <col min="4383" max="4383" width="5.109375" style="2" customWidth="1"/>
    <col min="4384" max="4384" width="5" style="2" customWidth="1"/>
    <col min="4385" max="4385" width="4.5546875" style="2" customWidth="1"/>
    <col min="4386" max="4386" width="4.6640625" style="2" customWidth="1"/>
    <col min="4387" max="4387" width="4.44140625" style="2" customWidth="1"/>
    <col min="4388" max="4388" width="4.6640625" style="2" customWidth="1"/>
    <col min="4389" max="4389" width="5" style="2" customWidth="1"/>
    <col min="4390" max="4390" width="4.6640625" style="2" customWidth="1"/>
    <col min="4391" max="4391" width="5.44140625" style="2" customWidth="1"/>
    <col min="4392" max="4392" width="4.88671875" style="2" customWidth="1"/>
    <col min="4393" max="4394" width="4.6640625" style="2" customWidth="1"/>
    <col min="4395" max="4399" width="9.109375" style="2"/>
    <col min="4400" max="4400" width="6" style="2" customWidth="1"/>
    <col min="4401" max="4608" width="9.109375" style="2"/>
    <col min="4609" max="4609" width="5.88671875" style="2" customWidth="1"/>
    <col min="4610" max="4610" width="29.88671875" style="2" customWidth="1"/>
    <col min="4611" max="4611" width="9.109375" style="2"/>
    <col min="4612" max="4612" width="5.6640625" style="2" customWidth="1"/>
    <col min="4613" max="4613" width="4.5546875" style="2" customWidth="1"/>
    <col min="4614" max="4614" width="6.33203125" style="2" customWidth="1"/>
    <col min="4615" max="4615" width="32.33203125" style="2" customWidth="1"/>
    <col min="4616" max="4616" width="15.33203125" style="2" customWidth="1"/>
    <col min="4617" max="4617" width="12.6640625" style="2" customWidth="1"/>
    <col min="4618" max="4618" width="10.5546875" style="2" customWidth="1"/>
    <col min="4619" max="4626" width="10.44140625" style="2" customWidth="1"/>
    <col min="4627" max="4627" width="12.33203125" style="2" customWidth="1"/>
    <col min="4628" max="4628" width="10.44140625" style="2" customWidth="1"/>
    <col min="4629" max="4629" width="11.6640625" style="2" customWidth="1"/>
    <col min="4630" max="4631" width="10.44140625" style="2" customWidth="1"/>
    <col min="4632" max="4632" width="14.6640625" style="2" customWidth="1"/>
    <col min="4633" max="4634" width="15.109375" style="2" customWidth="1"/>
    <col min="4635" max="4635" width="5" style="2" customWidth="1"/>
    <col min="4636" max="4636" width="18.6640625" style="2" customWidth="1"/>
    <col min="4637" max="4637" width="4.6640625" style="2" customWidth="1"/>
    <col min="4638" max="4638" width="11.6640625" style="2" customWidth="1"/>
    <col min="4639" max="4639" width="5.109375" style="2" customWidth="1"/>
    <col min="4640" max="4640" width="5" style="2" customWidth="1"/>
    <col min="4641" max="4641" width="4.5546875" style="2" customWidth="1"/>
    <col min="4642" max="4642" width="4.6640625" style="2" customWidth="1"/>
    <col min="4643" max="4643" width="4.44140625" style="2" customWidth="1"/>
    <col min="4644" max="4644" width="4.6640625" style="2" customWidth="1"/>
    <col min="4645" max="4645" width="5" style="2" customWidth="1"/>
    <col min="4646" max="4646" width="4.6640625" style="2" customWidth="1"/>
    <col min="4647" max="4647" width="5.44140625" style="2" customWidth="1"/>
    <col min="4648" max="4648" width="4.88671875" style="2" customWidth="1"/>
    <col min="4649" max="4650" width="4.6640625" style="2" customWidth="1"/>
    <col min="4651" max="4655" width="9.109375" style="2"/>
    <col min="4656" max="4656" width="6" style="2" customWidth="1"/>
    <col min="4657" max="4864" width="9.109375" style="2"/>
    <col min="4865" max="4865" width="5.88671875" style="2" customWidth="1"/>
    <col min="4866" max="4866" width="29.88671875" style="2" customWidth="1"/>
    <col min="4867" max="4867" width="9.109375" style="2"/>
    <col min="4868" max="4868" width="5.6640625" style="2" customWidth="1"/>
    <col min="4869" max="4869" width="4.5546875" style="2" customWidth="1"/>
    <col min="4870" max="4870" width="6.33203125" style="2" customWidth="1"/>
    <col min="4871" max="4871" width="32.33203125" style="2" customWidth="1"/>
    <col min="4872" max="4872" width="15.33203125" style="2" customWidth="1"/>
    <col min="4873" max="4873" width="12.6640625" style="2" customWidth="1"/>
    <col min="4874" max="4874" width="10.5546875" style="2" customWidth="1"/>
    <col min="4875" max="4882" width="10.44140625" style="2" customWidth="1"/>
    <col min="4883" max="4883" width="12.33203125" style="2" customWidth="1"/>
    <col min="4884" max="4884" width="10.44140625" style="2" customWidth="1"/>
    <col min="4885" max="4885" width="11.6640625" style="2" customWidth="1"/>
    <col min="4886" max="4887" width="10.44140625" style="2" customWidth="1"/>
    <col min="4888" max="4888" width="14.6640625" style="2" customWidth="1"/>
    <col min="4889" max="4890" width="15.109375" style="2" customWidth="1"/>
    <col min="4891" max="4891" width="5" style="2" customWidth="1"/>
    <col min="4892" max="4892" width="18.6640625" style="2" customWidth="1"/>
    <col min="4893" max="4893" width="4.6640625" style="2" customWidth="1"/>
    <col min="4894" max="4894" width="11.6640625" style="2" customWidth="1"/>
    <col min="4895" max="4895" width="5.109375" style="2" customWidth="1"/>
    <col min="4896" max="4896" width="5" style="2" customWidth="1"/>
    <col min="4897" max="4897" width="4.5546875" style="2" customWidth="1"/>
    <col min="4898" max="4898" width="4.6640625" style="2" customWidth="1"/>
    <col min="4899" max="4899" width="4.44140625" style="2" customWidth="1"/>
    <col min="4900" max="4900" width="4.6640625" style="2" customWidth="1"/>
    <col min="4901" max="4901" width="5" style="2" customWidth="1"/>
    <col min="4902" max="4902" width="4.6640625" style="2" customWidth="1"/>
    <col min="4903" max="4903" width="5.44140625" style="2" customWidth="1"/>
    <col min="4904" max="4904" width="4.88671875" style="2" customWidth="1"/>
    <col min="4905" max="4906" width="4.6640625" style="2" customWidth="1"/>
    <col min="4907" max="4911" width="9.109375" style="2"/>
    <col min="4912" max="4912" width="6" style="2" customWidth="1"/>
    <col min="4913" max="5120" width="9.109375" style="2"/>
    <col min="5121" max="5121" width="5.88671875" style="2" customWidth="1"/>
    <col min="5122" max="5122" width="29.88671875" style="2" customWidth="1"/>
    <col min="5123" max="5123" width="9.109375" style="2"/>
    <col min="5124" max="5124" width="5.6640625" style="2" customWidth="1"/>
    <col min="5125" max="5125" width="4.5546875" style="2" customWidth="1"/>
    <col min="5126" max="5126" width="6.33203125" style="2" customWidth="1"/>
    <col min="5127" max="5127" width="32.33203125" style="2" customWidth="1"/>
    <col min="5128" max="5128" width="15.33203125" style="2" customWidth="1"/>
    <col min="5129" max="5129" width="12.6640625" style="2" customWidth="1"/>
    <col min="5130" max="5130" width="10.5546875" style="2" customWidth="1"/>
    <col min="5131" max="5138" width="10.44140625" style="2" customWidth="1"/>
    <col min="5139" max="5139" width="12.33203125" style="2" customWidth="1"/>
    <col min="5140" max="5140" width="10.44140625" style="2" customWidth="1"/>
    <col min="5141" max="5141" width="11.6640625" style="2" customWidth="1"/>
    <col min="5142" max="5143" width="10.44140625" style="2" customWidth="1"/>
    <col min="5144" max="5144" width="14.6640625" style="2" customWidth="1"/>
    <col min="5145" max="5146" width="15.109375" style="2" customWidth="1"/>
    <col min="5147" max="5147" width="5" style="2" customWidth="1"/>
    <col min="5148" max="5148" width="18.6640625" style="2" customWidth="1"/>
    <col min="5149" max="5149" width="4.6640625" style="2" customWidth="1"/>
    <col min="5150" max="5150" width="11.6640625" style="2" customWidth="1"/>
    <col min="5151" max="5151" width="5.109375" style="2" customWidth="1"/>
    <col min="5152" max="5152" width="5" style="2" customWidth="1"/>
    <col min="5153" max="5153" width="4.5546875" style="2" customWidth="1"/>
    <col min="5154" max="5154" width="4.6640625" style="2" customWidth="1"/>
    <col min="5155" max="5155" width="4.44140625" style="2" customWidth="1"/>
    <col min="5156" max="5156" width="4.6640625" style="2" customWidth="1"/>
    <col min="5157" max="5157" width="5" style="2" customWidth="1"/>
    <col min="5158" max="5158" width="4.6640625" style="2" customWidth="1"/>
    <col min="5159" max="5159" width="5.44140625" style="2" customWidth="1"/>
    <col min="5160" max="5160" width="4.88671875" style="2" customWidth="1"/>
    <col min="5161" max="5162" width="4.6640625" style="2" customWidth="1"/>
    <col min="5163" max="5167" width="9.109375" style="2"/>
    <col min="5168" max="5168" width="6" style="2" customWidth="1"/>
    <col min="5169" max="5376" width="9.109375" style="2"/>
    <col min="5377" max="5377" width="5.88671875" style="2" customWidth="1"/>
    <col min="5378" max="5378" width="29.88671875" style="2" customWidth="1"/>
    <col min="5379" max="5379" width="9.109375" style="2"/>
    <col min="5380" max="5380" width="5.6640625" style="2" customWidth="1"/>
    <col min="5381" max="5381" width="4.5546875" style="2" customWidth="1"/>
    <col min="5382" max="5382" width="6.33203125" style="2" customWidth="1"/>
    <col min="5383" max="5383" width="32.33203125" style="2" customWidth="1"/>
    <col min="5384" max="5384" width="15.33203125" style="2" customWidth="1"/>
    <col min="5385" max="5385" width="12.6640625" style="2" customWidth="1"/>
    <col min="5386" max="5386" width="10.5546875" style="2" customWidth="1"/>
    <col min="5387" max="5394" width="10.44140625" style="2" customWidth="1"/>
    <col min="5395" max="5395" width="12.33203125" style="2" customWidth="1"/>
    <col min="5396" max="5396" width="10.44140625" style="2" customWidth="1"/>
    <col min="5397" max="5397" width="11.6640625" style="2" customWidth="1"/>
    <col min="5398" max="5399" width="10.44140625" style="2" customWidth="1"/>
    <col min="5400" max="5400" width="14.6640625" style="2" customWidth="1"/>
    <col min="5401" max="5402" width="15.109375" style="2" customWidth="1"/>
    <col min="5403" max="5403" width="5" style="2" customWidth="1"/>
    <col min="5404" max="5404" width="18.6640625" style="2" customWidth="1"/>
    <col min="5405" max="5405" width="4.6640625" style="2" customWidth="1"/>
    <col min="5406" max="5406" width="11.6640625" style="2" customWidth="1"/>
    <col min="5407" max="5407" width="5.109375" style="2" customWidth="1"/>
    <col min="5408" max="5408" width="5" style="2" customWidth="1"/>
    <col min="5409" max="5409" width="4.5546875" style="2" customWidth="1"/>
    <col min="5410" max="5410" width="4.6640625" style="2" customWidth="1"/>
    <col min="5411" max="5411" width="4.44140625" style="2" customWidth="1"/>
    <col min="5412" max="5412" width="4.6640625" style="2" customWidth="1"/>
    <col min="5413" max="5413" width="5" style="2" customWidth="1"/>
    <col min="5414" max="5414" width="4.6640625" style="2" customWidth="1"/>
    <col min="5415" max="5415" width="5.44140625" style="2" customWidth="1"/>
    <col min="5416" max="5416" width="4.88671875" style="2" customWidth="1"/>
    <col min="5417" max="5418" width="4.6640625" style="2" customWidth="1"/>
    <col min="5419" max="5423" width="9.109375" style="2"/>
    <col min="5424" max="5424" width="6" style="2" customWidth="1"/>
    <col min="5425" max="5632" width="9.109375" style="2"/>
    <col min="5633" max="5633" width="5.88671875" style="2" customWidth="1"/>
    <col min="5634" max="5634" width="29.88671875" style="2" customWidth="1"/>
    <col min="5635" max="5635" width="9.109375" style="2"/>
    <col min="5636" max="5636" width="5.6640625" style="2" customWidth="1"/>
    <col min="5637" max="5637" width="4.5546875" style="2" customWidth="1"/>
    <col min="5638" max="5638" width="6.33203125" style="2" customWidth="1"/>
    <col min="5639" max="5639" width="32.33203125" style="2" customWidth="1"/>
    <col min="5640" max="5640" width="15.33203125" style="2" customWidth="1"/>
    <col min="5641" max="5641" width="12.6640625" style="2" customWidth="1"/>
    <col min="5642" max="5642" width="10.5546875" style="2" customWidth="1"/>
    <col min="5643" max="5650" width="10.44140625" style="2" customWidth="1"/>
    <col min="5651" max="5651" width="12.33203125" style="2" customWidth="1"/>
    <col min="5652" max="5652" width="10.44140625" style="2" customWidth="1"/>
    <col min="5653" max="5653" width="11.6640625" style="2" customWidth="1"/>
    <col min="5654" max="5655" width="10.44140625" style="2" customWidth="1"/>
    <col min="5656" max="5656" width="14.6640625" style="2" customWidth="1"/>
    <col min="5657" max="5658" width="15.109375" style="2" customWidth="1"/>
    <col min="5659" max="5659" width="5" style="2" customWidth="1"/>
    <col min="5660" max="5660" width="18.6640625" style="2" customWidth="1"/>
    <col min="5661" max="5661" width="4.6640625" style="2" customWidth="1"/>
    <col min="5662" max="5662" width="11.6640625" style="2" customWidth="1"/>
    <col min="5663" max="5663" width="5.109375" style="2" customWidth="1"/>
    <col min="5664" max="5664" width="5" style="2" customWidth="1"/>
    <col min="5665" max="5665" width="4.5546875" style="2" customWidth="1"/>
    <col min="5666" max="5666" width="4.6640625" style="2" customWidth="1"/>
    <col min="5667" max="5667" width="4.44140625" style="2" customWidth="1"/>
    <col min="5668" max="5668" width="4.6640625" style="2" customWidth="1"/>
    <col min="5669" max="5669" width="5" style="2" customWidth="1"/>
    <col min="5670" max="5670" width="4.6640625" style="2" customWidth="1"/>
    <col min="5671" max="5671" width="5.44140625" style="2" customWidth="1"/>
    <col min="5672" max="5672" width="4.88671875" style="2" customWidth="1"/>
    <col min="5673" max="5674" width="4.6640625" style="2" customWidth="1"/>
    <col min="5675" max="5679" width="9.109375" style="2"/>
    <col min="5680" max="5680" width="6" style="2" customWidth="1"/>
    <col min="5681" max="5888" width="9.109375" style="2"/>
    <col min="5889" max="5889" width="5.88671875" style="2" customWidth="1"/>
    <col min="5890" max="5890" width="29.88671875" style="2" customWidth="1"/>
    <col min="5891" max="5891" width="9.109375" style="2"/>
    <col min="5892" max="5892" width="5.6640625" style="2" customWidth="1"/>
    <col min="5893" max="5893" width="4.5546875" style="2" customWidth="1"/>
    <col min="5894" max="5894" width="6.33203125" style="2" customWidth="1"/>
    <col min="5895" max="5895" width="32.33203125" style="2" customWidth="1"/>
    <col min="5896" max="5896" width="15.33203125" style="2" customWidth="1"/>
    <col min="5897" max="5897" width="12.6640625" style="2" customWidth="1"/>
    <col min="5898" max="5898" width="10.5546875" style="2" customWidth="1"/>
    <col min="5899" max="5906" width="10.44140625" style="2" customWidth="1"/>
    <col min="5907" max="5907" width="12.33203125" style="2" customWidth="1"/>
    <col min="5908" max="5908" width="10.44140625" style="2" customWidth="1"/>
    <col min="5909" max="5909" width="11.6640625" style="2" customWidth="1"/>
    <col min="5910" max="5911" width="10.44140625" style="2" customWidth="1"/>
    <col min="5912" max="5912" width="14.6640625" style="2" customWidth="1"/>
    <col min="5913" max="5914" width="15.109375" style="2" customWidth="1"/>
    <col min="5915" max="5915" width="5" style="2" customWidth="1"/>
    <col min="5916" max="5916" width="18.6640625" style="2" customWidth="1"/>
    <col min="5917" max="5917" width="4.6640625" style="2" customWidth="1"/>
    <col min="5918" max="5918" width="11.6640625" style="2" customWidth="1"/>
    <col min="5919" max="5919" width="5.109375" style="2" customWidth="1"/>
    <col min="5920" max="5920" width="5" style="2" customWidth="1"/>
    <col min="5921" max="5921" width="4.5546875" style="2" customWidth="1"/>
    <col min="5922" max="5922" width="4.6640625" style="2" customWidth="1"/>
    <col min="5923" max="5923" width="4.44140625" style="2" customWidth="1"/>
    <col min="5924" max="5924" width="4.6640625" style="2" customWidth="1"/>
    <col min="5925" max="5925" width="5" style="2" customWidth="1"/>
    <col min="5926" max="5926" width="4.6640625" style="2" customWidth="1"/>
    <col min="5927" max="5927" width="5.44140625" style="2" customWidth="1"/>
    <col min="5928" max="5928" width="4.88671875" style="2" customWidth="1"/>
    <col min="5929" max="5930" width="4.6640625" style="2" customWidth="1"/>
    <col min="5931" max="5935" width="9.109375" style="2"/>
    <col min="5936" max="5936" width="6" style="2" customWidth="1"/>
    <col min="5937" max="6144" width="9.109375" style="2"/>
    <col min="6145" max="6145" width="5.88671875" style="2" customWidth="1"/>
    <col min="6146" max="6146" width="29.88671875" style="2" customWidth="1"/>
    <col min="6147" max="6147" width="9.109375" style="2"/>
    <col min="6148" max="6148" width="5.6640625" style="2" customWidth="1"/>
    <col min="6149" max="6149" width="4.5546875" style="2" customWidth="1"/>
    <col min="6150" max="6150" width="6.33203125" style="2" customWidth="1"/>
    <col min="6151" max="6151" width="32.33203125" style="2" customWidth="1"/>
    <col min="6152" max="6152" width="15.33203125" style="2" customWidth="1"/>
    <col min="6153" max="6153" width="12.6640625" style="2" customWidth="1"/>
    <col min="6154" max="6154" width="10.5546875" style="2" customWidth="1"/>
    <col min="6155" max="6162" width="10.44140625" style="2" customWidth="1"/>
    <col min="6163" max="6163" width="12.33203125" style="2" customWidth="1"/>
    <col min="6164" max="6164" width="10.44140625" style="2" customWidth="1"/>
    <col min="6165" max="6165" width="11.6640625" style="2" customWidth="1"/>
    <col min="6166" max="6167" width="10.44140625" style="2" customWidth="1"/>
    <col min="6168" max="6168" width="14.6640625" style="2" customWidth="1"/>
    <col min="6169" max="6170" width="15.109375" style="2" customWidth="1"/>
    <col min="6171" max="6171" width="5" style="2" customWidth="1"/>
    <col min="6172" max="6172" width="18.6640625" style="2" customWidth="1"/>
    <col min="6173" max="6173" width="4.6640625" style="2" customWidth="1"/>
    <col min="6174" max="6174" width="11.6640625" style="2" customWidth="1"/>
    <col min="6175" max="6175" width="5.109375" style="2" customWidth="1"/>
    <col min="6176" max="6176" width="5" style="2" customWidth="1"/>
    <col min="6177" max="6177" width="4.5546875" style="2" customWidth="1"/>
    <col min="6178" max="6178" width="4.6640625" style="2" customWidth="1"/>
    <col min="6179" max="6179" width="4.44140625" style="2" customWidth="1"/>
    <col min="6180" max="6180" width="4.6640625" style="2" customWidth="1"/>
    <col min="6181" max="6181" width="5" style="2" customWidth="1"/>
    <col min="6182" max="6182" width="4.6640625" style="2" customWidth="1"/>
    <col min="6183" max="6183" width="5.44140625" style="2" customWidth="1"/>
    <col min="6184" max="6184" width="4.88671875" style="2" customWidth="1"/>
    <col min="6185" max="6186" width="4.6640625" style="2" customWidth="1"/>
    <col min="6187" max="6191" width="9.109375" style="2"/>
    <col min="6192" max="6192" width="6" style="2" customWidth="1"/>
    <col min="6193" max="6400" width="9.109375" style="2"/>
    <col min="6401" max="6401" width="5.88671875" style="2" customWidth="1"/>
    <col min="6402" max="6402" width="29.88671875" style="2" customWidth="1"/>
    <col min="6403" max="6403" width="9.109375" style="2"/>
    <col min="6404" max="6404" width="5.6640625" style="2" customWidth="1"/>
    <col min="6405" max="6405" width="4.5546875" style="2" customWidth="1"/>
    <col min="6406" max="6406" width="6.33203125" style="2" customWidth="1"/>
    <col min="6407" max="6407" width="32.33203125" style="2" customWidth="1"/>
    <col min="6408" max="6408" width="15.33203125" style="2" customWidth="1"/>
    <col min="6409" max="6409" width="12.6640625" style="2" customWidth="1"/>
    <col min="6410" max="6410" width="10.5546875" style="2" customWidth="1"/>
    <col min="6411" max="6418" width="10.44140625" style="2" customWidth="1"/>
    <col min="6419" max="6419" width="12.33203125" style="2" customWidth="1"/>
    <col min="6420" max="6420" width="10.44140625" style="2" customWidth="1"/>
    <col min="6421" max="6421" width="11.6640625" style="2" customWidth="1"/>
    <col min="6422" max="6423" width="10.44140625" style="2" customWidth="1"/>
    <col min="6424" max="6424" width="14.6640625" style="2" customWidth="1"/>
    <col min="6425" max="6426" width="15.109375" style="2" customWidth="1"/>
    <col min="6427" max="6427" width="5" style="2" customWidth="1"/>
    <col min="6428" max="6428" width="18.6640625" style="2" customWidth="1"/>
    <col min="6429" max="6429" width="4.6640625" style="2" customWidth="1"/>
    <col min="6430" max="6430" width="11.6640625" style="2" customWidth="1"/>
    <col min="6431" max="6431" width="5.109375" style="2" customWidth="1"/>
    <col min="6432" max="6432" width="5" style="2" customWidth="1"/>
    <col min="6433" max="6433" width="4.5546875" style="2" customWidth="1"/>
    <col min="6434" max="6434" width="4.6640625" style="2" customWidth="1"/>
    <col min="6435" max="6435" width="4.44140625" style="2" customWidth="1"/>
    <col min="6436" max="6436" width="4.6640625" style="2" customWidth="1"/>
    <col min="6437" max="6437" width="5" style="2" customWidth="1"/>
    <col min="6438" max="6438" width="4.6640625" style="2" customWidth="1"/>
    <col min="6439" max="6439" width="5.44140625" style="2" customWidth="1"/>
    <col min="6440" max="6440" width="4.88671875" style="2" customWidth="1"/>
    <col min="6441" max="6442" width="4.6640625" style="2" customWidth="1"/>
    <col min="6443" max="6447" width="9.109375" style="2"/>
    <col min="6448" max="6448" width="6" style="2" customWidth="1"/>
    <col min="6449" max="6656" width="9.109375" style="2"/>
    <col min="6657" max="6657" width="5.88671875" style="2" customWidth="1"/>
    <col min="6658" max="6658" width="29.88671875" style="2" customWidth="1"/>
    <col min="6659" max="6659" width="9.109375" style="2"/>
    <col min="6660" max="6660" width="5.6640625" style="2" customWidth="1"/>
    <col min="6661" max="6661" width="4.5546875" style="2" customWidth="1"/>
    <col min="6662" max="6662" width="6.33203125" style="2" customWidth="1"/>
    <col min="6663" max="6663" width="32.33203125" style="2" customWidth="1"/>
    <col min="6664" max="6664" width="15.33203125" style="2" customWidth="1"/>
    <col min="6665" max="6665" width="12.6640625" style="2" customWidth="1"/>
    <col min="6666" max="6666" width="10.5546875" style="2" customWidth="1"/>
    <col min="6667" max="6674" width="10.44140625" style="2" customWidth="1"/>
    <col min="6675" max="6675" width="12.33203125" style="2" customWidth="1"/>
    <col min="6676" max="6676" width="10.44140625" style="2" customWidth="1"/>
    <col min="6677" max="6677" width="11.6640625" style="2" customWidth="1"/>
    <col min="6678" max="6679" width="10.44140625" style="2" customWidth="1"/>
    <col min="6680" max="6680" width="14.6640625" style="2" customWidth="1"/>
    <col min="6681" max="6682" width="15.109375" style="2" customWidth="1"/>
    <col min="6683" max="6683" width="5" style="2" customWidth="1"/>
    <col min="6684" max="6684" width="18.6640625" style="2" customWidth="1"/>
    <col min="6685" max="6685" width="4.6640625" style="2" customWidth="1"/>
    <col min="6686" max="6686" width="11.6640625" style="2" customWidth="1"/>
    <col min="6687" max="6687" width="5.109375" style="2" customWidth="1"/>
    <col min="6688" max="6688" width="5" style="2" customWidth="1"/>
    <col min="6689" max="6689" width="4.5546875" style="2" customWidth="1"/>
    <col min="6690" max="6690" width="4.6640625" style="2" customWidth="1"/>
    <col min="6691" max="6691" width="4.44140625" style="2" customWidth="1"/>
    <col min="6692" max="6692" width="4.6640625" style="2" customWidth="1"/>
    <col min="6693" max="6693" width="5" style="2" customWidth="1"/>
    <col min="6694" max="6694" width="4.6640625" style="2" customWidth="1"/>
    <col min="6695" max="6695" width="5.44140625" style="2" customWidth="1"/>
    <col min="6696" max="6696" width="4.88671875" style="2" customWidth="1"/>
    <col min="6697" max="6698" width="4.6640625" style="2" customWidth="1"/>
    <col min="6699" max="6703" width="9.109375" style="2"/>
    <col min="6704" max="6704" width="6" style="2" customWidth="1"/>
    <col min="6705" max="6912" width="9.109375" style="2"/>
    <col min="6913" max="6913" width="5.88671875" style="2" customWidth="1"/>
    <col min="6914" max="6914" width="29.88671875" style="2" customWidth="1"/>
    <col min="6915" max="6915" width="9.109375" style="2"/>
    <col min="6916" max="6916" width="5.6640625" style="2" customWidth="1"/>
    <col min="6917" max="6917" width="4.5546875" style="2" customWidth="1"/>
    <col min="6918" max="6918" width="6.33203125" style="2" customWidth="1"/>
    <col min="6919" max="6919" width="32.33203125" style="2" customWidth="1"/>
    <col min="6920" max="6920" width="15.33203125" style="2" customWidth="1"/>
    <col min="6921" max="6921" width="12.6640625" style="2" customWidth="1"/>
    <col min="6922" max="6922" width="10.5546875" style="2" customWidth="1"/>
    <col min="6923" max="6930" width="10.44140625" style="2" customWidth="1"/>
    <col min="6931" max="6931" width="12.33203125" style="2" customWidth="1"/>
    <col min="6932" max="6932" width="10.44140625" style="2" customWidth="1"/>
    <col min="6933" max="6933" width="11.6640625" style="2" customWidth="1"/>
    <col min="6934" max="6935" width="10.44140625" style="2" customWidth="1"/>
    <col min="6936" max="6936" width="14.6640625" style="2" customWidth="1"/>
    <col min="6937" max="6938" width="15.109375" style="2" customWidth="1"/>
    <col min="6939" max="6939" width="5" style="2" customWidth="1"/>
    <col min="6940" max="6940" width="18.6640625" style="2" customWidth="1"/>
    <col min="6941" max="6941" width="4.6640625" style="2" customWidth="1"/>
    <col min="6942" max="6942" width="11.6640625" style="2" customWidth="1"/>
    <col min="6943" max="6943" width="5.109375" style="2" customWidth="1"/>
    <col min="6944" max="6944" width="5" style="2" customWidth="1"/>
    <col min="6945" max="6945" width="4.5546875" style="2" customWidth="1"/>
    <col min="6946" max="6946" width="4.6640625" style="2" customWidth="1"/>
    <col min="6947" max="6947" width="4.44140625" style="2" customWidth="1"/>
    <col min="6948" max="6948" width="4.6640625" style="2" customWidth="1"/>
    <col min="6949" max="6949" width="5" style="2" customWidth="1"/>
    <col min="6950" max="6950" width="4.6640625" style="2" customWidth="1"/>
    <col min="6951" max="6951" width="5.44140625" style="2" customWidth="1"/>
    <col min="6952" max="6952" width="4.88671875" style="2" customWidth="1"/>
    <col min="6953" max="6954" width="4.6640625" style="2" customWidth="1"/>
    <col min="6955" max="6959" width="9.109375" style="2"/>
    <col min="6960" max="6960" width="6" style="2" customWidth="1"/>
    <col min="6961" max="7168" width="9.109375" style="2"/>
    <col min="7169" max="7169" width="5.88671875" style="2" customWidth="1"/>
    <col min="7170" max="7170" width="29.88671875" style="2" customWidth="1"/>
    <col min="7171" max="7171" width="9.109375" style="2"/>
    <col min="7172" max="7172" width="5.6640625" style="2" customWidth="1"/>
    <col min="7173" max="7173" width="4.5546875" style="2" customWidth="1"/>
    <col min="7174" max="7174" width="6.33203125" style="2" customWidth="1"/>
    <col min="7175" max="7175" width="32.33203125" style="2" customWidth="1"/>
    <col min="7176" max="7176" width="15.33203125" style="2" customWidth="1"/>
    <col min="7177" max="7177" width="12.6640625" style="2" customWidth="1"/>
    <col min="7178" max="7178" width="10.5546875" style="2" customWidth="1"/>
    <col min="7179" max="7186" width="10.44140625" style="2" customWidth="1"/>
    <col min="7187" max="7187" width="12.33203125" style="2" customWidth="1"/>
    <col min="7188" max="7188" width="10.44140625" style="2" customWidth="1"/>
    <col min="7189" max="7189" width="11.6640625" style="2" customWidth="1"/>
    <col min="7190" max="7191" width="10.44140625" style="2" customWidth="1"/>
    <col min="7192" max="7192" width="14.6640625" style="2" customWidth="1"/>
    <col min="7193" max="7194" width="15.109375" style="2" customWidth="1"/>
    <col min="7195" max="7195" width="5" style="2" customWidth="1"/>
    <col min="7196" max="7196" width="18.6640625" style="2" customWidth="1"/>
    <col min="7197" max="7197" width="4.6640625" style="2" customWidth="1"/>
    <col min="7198" max="7198" width="11.6640625" style="2" customWidth="1"/>
    <col min="7199" max="7199" width="5.109375" style="2" customWidth="1"/>
    <col min="7200" max="7200" width="5" style="2" customWidth="1"/>
    <col min="7201" max="7201" width="4.5546875" style="2" customWidth="1"/>
    <col min="7202" max="7202" width="4.6640625" style="2" customWidth="1"/>
    <col min="7203" max="7203" width="4.44140625" style="2" customWidth="1"/>
    <col min="7204" max="7204" width="4.6640625" style="2" customWidth="1"/>
    <col min="7205" max="7205" width="5" style="2" customWidth="1"/>
    <col min="7206" max="7206" width="4.6640625" style="2" customWidth="1"/>
    <col min="7207" max="7207" width="5.44140625" style="2" customWidth="1"/>
    <col min="7208" max="7208" width="4.88671875" style="2" customWidth="1"/>
    <col min="7209" max="7210" width="4.6640625" style="2" customWidth="1"/>
    <col min="7211" max="7215" width="9.109375" style="2"/>
    <col min="7216" max="7216" width="6" style="2" customWidth="1"/>
    <col min="7217" max="7424" width="9.109375" style="2"/>
    <col min="7425" max="7425" width="5.88671875" style="2" customWidth="1"/>
    <col min="7426" max="7426" width="29.88671875" style="2" customWidth="1"/>
    <col min="7427" max="7427" width="9.109375" style="2"/>
    <col min="7428" max="7428" width="5.6640625" style="2" customWidth="1"/>
    <col min="7429" max="7429" width="4.5546875" style="2" customWidth="1"/>
    <col min="7430" max="7430" width="6.33203125" style="2" customWidth="1"/>
    <col min="7431" max="7431" width="32.33203125" style="2" customWidth="1"/>
    <col min="7432" max="7432" width="15.33203125" style="2" customWidth="1"/>
    <col min="7433" max="7433" width="12.6640625" style="2" customWidth="1"/>
    <col min="7434" max="7434" width="10.5546875" style="2" customWidth="1"/>
    <col min="7435" max="7442" width="10.44140625" style="2" customWidth="1"/>
    <col min="7443" max="7443" width="12.33203125" style="2" customWidth="1"/>
    <col min="7444" max="7444" width="10.44140625" style="2" customWidth="1"/>
    <col min="7445" max="7445" width="11.6640625" style="2" customWidth="1"/>
    <col min="7446" max="7447" width="10.44140625" style="2" customWidth="1"/>
    <col min="7448" max="7448" width="14.6640625" style="2" customWidth="1"/>
    <col min="7449" max="7450" width="15.109375" style="2" customWidth="1"/>
    <col min="7451" max="7451" width="5" style="2" customWidth="1"/>
    <col min="7452" max="7452" width="18.6640625" style="2" customWidth="1"/>
    <col min="7453" max="7453" width="4.6640625" style="2" customWidth="1"/>
    <col min="7454" max="7454" width="11.6640625" style="2" customWidth="1"/>
    <col min="7455" max="7455" width="5.109375" style="2" customWidth="1"/>
    <col min="7456" max="7456" width="5" style="2" customWidth="1"/>
    <col min="7457" max="7457" width="4.5546875" style="2" customWidth="1"/>
    <col min="7458" max="7458" width="4.6640625" style="2" customWidth="1"/>
    <col min="7459" max="7459" width="4.44140625" style="2" customWidth="1"/>
    <col min="7460" max="7460" width="4.6640625" style="2" customWidth="1"/>
    <col min="7461" max="7461" width="5" style="2" customWidth="1"/>
    <col min="7462" max="7462" width="4.6640625" style="2" customWidth="1"/>
    <col min="7463" max="7463" width="5.44140625" style="2" customWidth="1"/>
    <col min="7464" max="7464" width="4.88671875" style="2" customWidth="1"/>
    <col min="7465" max="7466" width="4.6640625" style="2" customWidth="1"/>
    <col min="7467" max="7471" width="9.109375" style="2"/>
    <col min="7472" max="7472" width="6" style="2" customWidth="1"/>
    <col min="7473" max="7680" width="9.109375" style="2"/>
    <col min="7681" max="7681" width="5.88671875" style="2" customWidth="1"/>
    <col min="7682" max="7682" width="29.88671875" style="2" customWidth="1"/>
    <col min="7683" max="7683" width="9.109375" style="2"/>
    <col min="7684" max="7684" width="5.6640625" style="2" customWidth="1"/>
    <col min="7685" max="7685" width="4.5546875" style="2" customWidth="1"/>
    <col min="7686" max="7686" width="6.33203125" style="2" customWidth="1"/>
    <col min="7687" max="7687" width="32.33203125" style="2" customWidth="1"/>
    <col min="7688" max="7688" width="15.33203125" style="2" customWidth="1"/>
    <col min="7689" max="7689" width="12.6640625" style="2" customWidth="1"/>
    <col min="7690" max="7690" width="10.5546875" style="2" customWidth="1"/>
    <col min="7691" max="7698" width="10.44140625" style="2" customWidth="1"/>
    <col min="7699" max="7699" width="12.33203125" style="2" customWidth="1"/>
    <col min="7700" max="7700" width="10.44140625" style="2" customWidth="1"/>
    <col min="7701" max="7701" width="11.6640625" style="2" customWidth="1"/>
    <col min="7702" max="7703" width="10.44140625" style="2" customWidth="1"/>
    <col min="7704" max="7704" width="14.6640625" style="2" customWidth="1"/>
    <col min="7705" max="7706" width="15.109375" style="2" customWidth="1"/>
    <col min="7707" max="7707" width="5" style="2" customWidth="1"/>
    <col min="7708" max="7708" width="18.6640625" style="2" customWidth="1"/>
    <col min="7709" max="7709" width="4.6640625" style="2" customWidth="1"/>
    <col min="7710" max="7710" width="11.6640625" style="2" customWidth="1"/>
    <col min="7711" max="7711" width="5.109375" style="2" customWidth="1"/>
    <col min="7712" max="7712" width="5" style="2" customWidth="1"/>
    <col min="7713" max="7713" width="4.5546875" style="2" customWidth="1"/>
    <col min="7714" max="7714" width="4.6640625" style="2" customWidth="1"/>
    <col min="7715" max="7715" width="4.44140625" style="2" customWidth="1"/>
    <col min="7716" max="7716" width="4.6640625" style="2" customWidth="1"/>
    <col min="7717" max="7717" width="5" style="2" customWidth="1"/>
    <col min="7718" max="7718" width="4.6640625" style="2" customWidth="1"/>
    <col min="7719" max="7719" width="5.44140625" style="2" customWidth="1"/>
    <col min="7720" max="7720" width="4.88671875" style="2" customWidth="1"/>
    <col min="7721" max="7722" width="4.6640625" style="2" customWidth="1"/>
    <col min="7723" max="7727" width="9.109375" style="2"/>
    <col min="7728" max="7728" width="6" style="2" customWidth="1"/>
    <col min="7729" max="7936" width="9.109375" style="2"/>
    <col min="7937" max="7937" width="5.88671875" style="2" customWidth="1"/>
    <col min="7938" max="7938" width="29.88671875" style="2" customWidth="1"/>
    <col min="7939" max="7939" width="9.109375" style="2"/>
    <col min="7940" max="7940" width="5.6640625" style="2" customWidth="1"/>
    <col min="7941" max="7941" width="4.5546875" style="2" customWidth="1"/>
    <col min="7942" max="7942" width="6.33203125" style="2" customWidth="1"/>
    <col min="7943" max="7943" width="32.33203125" style="2" customWidth="1"/>
    <col min="7944" max="7944" width="15.33203125" style="2" customWidth="1"/>
    <col min="7945" max="7945" width="12.6640625" style="2" customWidth="1"/>
    <col min="7946" max="7946" width="10.5546875" style="2" customWidth="1"/>
    <col min="7947" max="7954" width="10.44140625" style="2" customWidth="1"/>
    <col min="7955" max="7955" width="12.33203125" style="2" customWidth="1"/>
    <col min="7956" max="7956" width="10.44140625" style="2" customWidth="1"/>
    <col min="7957" max="7957" width="11.6640625" style="2" customWidth="1"/>
    <col min="7958" max="7959" width="10.44140625" style="2" customWidth="1"/>
    <col min="7960" max="7960" width="14.6640625" style="2" customWidth="1"/>
    <col min="7961" max="7962" width="15.109375" style="2" customWidth="1"/>
    <col min="7963" max="7963" width="5" style="2" customWidth="1"/>
    <col min="7964" max="7964" width="18.6640625" style="2" customWidth="1"/>
    <col min="7965" max="7965" width="4.6640625" style="2" customWidth="1"/>
    <col min="7966" max="7966" width="11.6640625" style="2" customWidth="1"/>
    <col min="7967" max="7967" width="5.109375" style="2" customWidth="1"/>
    <col min="7968" max="7968" width="5" style="2" customWidth="1"/>
    <col min="7969" max="7969" width="4.5546875" style="2" customWidth="1"/>
    <col min="7970" max="7970" width="4.6640625" style="2" customWidth="1"/>
    <col min="7971" max="7971" width="4.44140625" style="2" customWidth="1"/>
    <col min="7972" max="7972" width="4.6640625" style="2" customWidth="1"/>
    <col min="7973" max="7973" width="5" style="2" customWidth="1"/>
    <col min="7974" max="7974" width="4.6640625" style="2" customWidth="1"/>
    <col min="7975" max="7975" width="5.44140625" style="2" customWidth="1"/>
    <col min="7976" max="7976" width="4.88671875" style="2" customWidth="1"/>
    <col min="7977" max="7978" width="4.6640625" style="2" customWidth="1"/>
    <col min="7979" max="7983" width="9.109375" style="2"/>
    <col min="7984" max="7984" width="6" style="2" customWidth="1"/>
    <col min="7985" max="8192" width="9.109375" style="2"/>
    <col min="8193" max="8193" width="5.88671875" style="2" customWidth="1"/>
    <col min="8194" max="8194" width="29.88671875" style="2" customWidth="1"/>
    <col min="8195" max="8195" width="9.109375" style="2"/>
    <col min="8196" max="8196" width="5.6640625" style="2" customWidth="1"/>
    <col min="8197" max="8197" width="4.5546875" style="2" customWidth="1"/>
    <col min="8198" max="8198" width="6.33203125" style="2" customWidth="1"/>
    <col min="8199" max="8199" width="32.33203125" style="2" customWidth="1"/>
    <col min="8200" max="8200" width="15.33203125" style="2" customWidth="1"/>
    <col min="8201" max="8201" width="12.6640625" style="2" customWidth="1"/>
    <col min="8202" max="8202" width="10.5546875" style="2" customWidth="1"/>
    <col min="8203" max="8210" width="10.44140625" style="2" customWidth="1"/>
    <col min="8211" max="8211" width="12.33203125" style="2" customWidth="1"/>
    <col min="8212" max="8212" width="10.44140625" style="2" customWidth="1"/>
    <col min="8213" max="8213" width="11.6640625" style="2" customWidth="1"/>
    <col min="8214" max="8215" width="10.44140625" style="2" customWidth="1"/>
    <col min="8216" max="8216" width="14.6640625" style="2" customWidth="1"/>
    <col min="8217" max="8218" width="15.109375" style="2" customWidth="1"/>
    <col min="8219" max="8219" width="5" style="2" customWidth="1"/>
    <col min="8220" max="8220" width="18.6640625" style="2" customWidth="1"/>
    <col min="8221" max="8221" width="4.6640625" style="2" customWidth="1"/>
    <col min="8222" max="8222" width="11.6640625" style="2" customWidth="1"/>
    <col min="8223" max="8223" width="5.109375" style="2" customWidth="1"/>
    <col min="8224" max="8224" width="5" style="2" customWidth="1"/>
    <col min="8225" max="8225" width="4.5546875" style="2" customWidth="1"/>
    <col min="8226" max="8226" width="4.6640625" style="2" customWidth="1"/>
    <col min="8227" max="8227" width="4.44140625" style="2" customWidth="1"/>
    <col min="8228" max="8228" width="4.6640625" style="2" customWidth="1"/>
    <col min="8229" max="8229" width="5" style="2" customWidth="1"/>
    <col min="8230" max="8230" width="4.6640625" style="2" customWidth="1"/>
    <col min="8231" max="8231" width="5.44140625" style="2" customWidth="1"/>
    <col min="8232" max="8232" width="4.88671875" style="2" customWidth="1"/>
    <col min="8233" max="8234" width="4.6640625" style="2" customWidth="1"/>
    <col min="8235" max="8239" width="9.109375" style="2"/>
    <col min="8240" max="8240" width="6" style="2" customWidth="1"/>
    <col min="8241" max="8448" width="9.109375" style="2"/>
    <col min="8449" max="8449" width="5.88671875" style="2" customWidth="1"/>
    <col min="8450" max="8450" width="29.88671875" style="2" customWidth="1"/>
    <col min="8451" max="8451" width="9.109375" style="2"/>
    <col min="8452" max="8452" width="5.6640625" style="2" customWidth="1"/>
    <col min="8453" max="8453" width="4.5546875" style="2" customWidth="1"/>
    <col min="8454" max="8454" width="6.33203125" style="2" customWidth="1"/>
    <col min="8455" max="8455" width="32.33203125" style="2" customWidth="1"/>
    <col min="8456" max="8456" width="15.33203125" style="2" customWidth="1"/>
    <col min="8457" max="8457" width="12.6640625" style="2" customWidth="1"/>
    <col min="8458" max="8458" width="10.5546875" style="2" customWidth="1"/>
    <col min="8459" max="8466" width="10.44140625" style="2" customWidth="1"/>
    <col min="8467" max="8467" width="12.33203125" style="2" customWidth="1"/>
    <col min="8468" max="8468" width="10.44140625" style="2" customWidth="1"/>
    <col min="8469" max="8469" width="11.6640625" style="2" customWidth="1"/>
    <col min="8470" max="8471" width="10.44140625" style="2" customWidth="1"/>
    <col min="8472" max="8472" width="14.6640625" style="2" customWidth="1"/>
    <col min="8473" max="8474" width="15.109375" style="2" customWidth="1"/>
    <col min="8475" max="8475" width="5" style="2" customWidth="1"/>
    <col min="8476" max="8476" width="18.6640625" style="2" customWidth="1"/>
    <col min="8477" max="8477" width="4.6640625" style="2" customWidth="1"/>
    <col min="8478" max="8478" width="11.6640625" style="2" customWidth="1"/>
    <col min="8479" max="8479" width="5.109375" style="2" customWidth="1"/>
    <col min="8480" max="8480" width="5" style="2" customWidth="1"/>
    <col min="8481" max="8481" width="4.5546875" style="2" customWidth="1"/>
    <col min="8482" max="8482" width="4.6640625" style="2" customWidth="1"/>
    <col min="8483" max="8483" width="4.44140625" style="2" customWidth="1"/>
    <col min="8484" max="8484" width="4.6640625" style="2" customWidth="1"/>
    <col min="8485" max="8485" width="5" style="2" customWidth="1"/>
    <col min="8486" max="8486" width="4.6640625" style="2" customWidth="1"/>
    <col min="8487" max="8487" width="5.44140625" style="2" customWidth="1"/>
    <col min="8488" max="8488" width="4.88671875" style="2" customWidth="1"/>
    <col min="8489" max="8490" width="4.6640625" style="2" customWidth="1"/>
    <col min="8491" max="8495" width="9.109375" style="2"/>
    <col min="8496" max="8496" width="6" style="2" customWidth="1"/>
    <col min="8497" max="8704" width="9.109375" style="2"/>
    <col min="8705" max="8705" width="5.88671875" style="2" customWidth="1"/>
    <col min="8706" max="8706" width="29.88671875" style="2" customWidth="1"/>
    <col min="8707" max="8707" width="9.109375" style="2"/>
    <col min="8708" max="8708" width="5.6640625" style="2" customWidth="1"/>
    <col min="8709" max="8709" width="4.5546875" style="2" customWidth="1"/>
    <col min="8710" max="8710" width="6.33203125" style="2" customWidth="1"/>
    <col min="8711" max="8711" width="32.33203125" style="2" customWidth="1"/>
    <col min="8712" max="8712" width="15.33203125" style="2" customWidth="1"/>
    <col min="8713" max="8713" width="12.6640625" style="2" customWidth="1"/>
    <col min="8714" max="8714" width="10.5546875" style="2" customWidth="1"/>
    <col min="8715" max="8722" width="10.44140625" style="2" customWidth="1"/>
    <col min="8723" max="8723" width="12.33203125" style="2" customWidth="1"/>
    <col min="8724" max="8724" width="10.44140625" style="2" customWidth="1"/>
    <col min="8725" max="8725" width="11.6640625" style="2" customWidth="1"/>
    <col min="8726" max="8727" width="10.44140625" style="2" customWidth="1"/>
    <col min="8728" max="8728" width="14.6640625" style="2" customWidth="1"/>
    <col min="8729" max="8730" width="15.109375" style="2" customWidth="1"/>
    <col min="8731" max="8731" width="5" style="2" customWidth="1"/>
    <col min="8732" max="8732" width="18.6640625" style="2" customWidth="1"/>
    <col min="8733" max="8733" width="4.6640625" style="2" customWidth="1"/>
    <col min="8734" max="8734" width="11.6640625" style="2" customWidth="1"/>
    <col min="8735" max="8735" width="5.109375" style="2" customWidth="1"/>
    <col min="8736" max="8736" width="5" style="2" customWidth="1"/>
    <col min="8737" max="8737" width="4.5546875" style="2" customWidth="1"/>
    <col min="8738" max="8738" width="4.6640625" style="2" customWidth="1"/>
    <col min="8739" max="8739" width="4.44140625" style="2" customWidth="1"/>
    <col min="8740" max="8740" width="4.6640625" style="2" customWidth="1"/>
    <col min="8741" max="8741" width="5" style="2" customWidth="1"/>
    <col min="8742" max="8742" width="4.6640625" style="2" customWidth="1"/>
    <col min="8743" max="8743" width="5.44140625" style="2" customWidth="1"/>
    <col min="8744" max="8744" width="4.88671875" style="2" customWidth="1"/>
    <col min="8745" max="8746" width="4.6640625" style="2" customWidth="1"/>
    <col min="8747" max="8751" width="9.109375" style="2"/>
    <col min="8752" max="8752" width="6" style="2" customWidth="1"/>
    <col min="8753" max="8960" width="9.109375" style="2"/>
    <col min="8961" max="8961" width="5.88671875" style="2" customWidth="1"/>
    <col min="8962" max="8962" width="29.88671875" style="2" customWidth="1"/>
    <col min="8963" max="8963" width="9.109375" style="2"/>
    <col min="8964" max="8964" width="5.6640625" style="2" customWidth="1"/>
    <col min="8965" max="8965" width="4.5546875" style="2" customWidth="1"/>
    <col min="8966" max="8966" width="6.33203125" style="2" customWidth="1"/>
    <col min="8967" max="8967" width="32.33203125" style="2" customWidth="1"/>
    <col min="8968" max="8968" width="15.33203125" style="2" customWidth="1"/>
    <col min="8969" max="8969" width="12.6640625" style="2" customWidth="1"/>
    <col min="8970" max="8970" width="10.5546875" style="2" customWidth="1"/>
    <col min="8971" max="8978" width="10.44140625" style="2" customWidth="1"/>
    <col min="8979" max="8979" width="12.33203125" style="2" customWidth="1"/>
    <col min="8980" max="8980" width="10.44140625" style="2" customWidth="1"/>
    <col min="8981" max="8981" width="11.6640625" style="2" customWidth="1"/>
    <col min="8982" max="8983" width="10.44140625" style="2" customWidth="1"/>
    <col min="8984" max="8984" width="14.6640625" style="2" customWidth="1"/>
    <col min="8985" max="8986" width="15.109375" style="2" customWidth="1"/>
    <col min="8987" max="8987" width="5" style="2" customWidth="1"/>
    <col min="8988" max="8988" width="18.6640625" style="2" customWidth="1"/>
    <col min="8989" max="8989" width="4.6640625" style="2" customWidth="1"/>
    <col min="8990" max="8990" width="11.6640625" style="2" customWidth="1"/>
    <col min="8991" max="8991" width="5.109375" style="2" customWidth="1"/>
    <col min="8992" max="8992" width="5" style="2" customWidth="1"/>
    <col min="8993" max="8993" width="4.5546875" style="2" customWidth="1"/>
    <col min="8994" max="8994" width="4.6640625" style="2" customWidth="1"/>
    <col min="8995" max="8995" width="4.44140625" style="2" customWidth="1"/>
    <col min="8996" max="8996" width="4.6640625" style="2" customWidth="1"/>
    <col min="8997" max="8997" width="5" style="2" customWidth="1"/>
    <col min="8998" max="8998" width="4.6640625" style="2" customWidth="1"/>
    <col min="8999" max="8999" width="5.44140625" style="2" customWidth="1"/>
    <col min="9000" max="9000" width="4.88671875" style="2" customWidth="1"/>
    <col min="9001" max="9002" width="4.6640625" style="2" customWidth="1"/>
    <col min="9003" max="9007" width="9.109375" style="2"/>
    <col min="9008" max="9008" width="6" style="2" customWidth="1"/>
    <col min="9009" max="9216" width="9.109375" style="2"/>
    <col min="9217" max="9217" width="5.88671875" style="2" customWidth="1"/>
    <col min="9218" max="9218" width="29.88671875" style="2" customWidth="1"/>
    <col min="9219" max="9219" width="9.109375" style="2"/>
    <col min="9220" max="9220" width="5.6640625" style="2" customWidth="1"/>
    <col min="9221" max="9221" width="4.5546875" style="2" customWidth="1"/>
    <col min="9222" max="9222" width="6.33203125" style="2" customWidth="1"/>
    <col min="9223" max="9223" width="32.33203125" style="2" customWidth="1"/>
    <col min="9224" max="9224" width="15.33203125" style="2" customWidth="1"/>
    <col min="9225" max="9225" width="12.6640625" style="2" customWidth="1"/>
    <col min="9226" max="9226" width="10.5546875" style="2" customWidth="1"/>
    <col min="9227" max="9234" width="10.44140625" style="2" customWidth="1"/>
    <col min="9235" max="9235" width="12.33203125" style="2" customWidth="1"/>
    <col min="9236" max="9236" width="10.44140625" style="2" customWidth="1"/>
    <col min="9237" max="9237" width="11.6640625" style="2" customWidth="1"/>
    <col min="9238" max="9239" width="10.44140625" style="2" customWidth="1"/>
    <col min="9240" max="9240" width="14.6640625" style="2" customWidth="1"/>
    <col min="9241" max="9242" width="15.109375" style="2" customWidth="1"/>
    <col min="9243" max="9243" width="5" style="2" customWidth="1"/>
    <col min="9244" max="9244" width="18.6640625" style="2" customWidth="1"/>
    <col min="9245" max="9245" width="4.6640625" style="2" customWidth="1"/>
    <col min="9246" max="9246" width="11.6640625" style="2" customWidth="1"/>
    <col min="9247" max="9247" width="5.109375" style="2" customWidth="1"/>
    <col min="9248" max="9248" width="5" style="2" customWidth="1"/>
    <col min="9249" max="9249" width="4.5546875" style="2" customWidth="1"/>
    <col min="9250" max="9250" width="4.6640625" style="2" customWidth="1"/>
    <col min="9251" max="9251" width="4.44140625" style="2" customWidth="1"/>
    <col min="9252" max="9252" width="4.6640625" style="2" customWidth="1"/>
    <col min="9253" max="9253" width="5" style="2" customWidth="1"/>
    <col min="9254" max="9254" width="4.6640625" style="2" customWidth="1"/>
    <col min="9255" max="9255" width="5.44140625" style="2" customWidth="1"/>
    <col min="9256" max="9256" width="4.88671875" style="2" customWidth="1"/>
    <col min="9257" max="9258" width="4.6640625" style="2" customWidth="1"/>
    <col min="9259" max="9263" width="9.109375" style="2"/>
    <col min="9264" max="9264" width="6" style="2" customWidth="1"/>
    <col min="9265" max="9472" width="9.109375" style="2"/>
    <col min="9473" max="9473" width="5.88671875" style="2" customWidth="1"/>
    <col min="9474" max="9474" width="29.88671875" style="2" customWidth="1"/>
    <col min="9475" max="9475" width="9.109375" style="2"/>
    <col min="9476" max="9476" width="5.6640625" style="2" customWidth="1"/>
    <col min="9477" max="9477" width="4.5546875" style="2" customWidth="1"/>
    <col min="9478" max="9478" width="6.33203125" style="2" customWidth="1"/>
    <col min="9479" max="9479" width="32.33203125" style="2" customWidth="1"/>
    <col min="9480" max="9480" width="15.33203125" style="2" customWidth="1"/>
    <col min="9481" max="9481" width="12.6640625" style="2" customWidth="1"/>
    <col min="9482" max="9482" width="10.5546875" style="2" customWidth="1"/>
    <col min="9483" max="9490" width="10.44140625" style="2" customWidth="1"/>
    <col min="9491" max="9491" width="12.33203125" style="2" customWidth="1"/>
    <col min="9492" max="9492" width="10.44140625" style="2" customWidth="1"/>
    <col min="9493" max="9493" width="11.6640625" style="2" customWidth="1"/>
    <col min="9494" max="9495" width="10.44140625" style="2" customWidth="1"/>
    <col min="9496" max="9496" width="14.6640625" style="2" customWidth="1"/>
    <col min="9497" max="9498" width="15.109375" style="2" customWidth="1"/>
    <col min="9499" max="9499" width="5" style="2" customWidth="1"/>
    <col min="9500" max="9500" width="18.6640625" style="2" customWidth="1"/>
    <col min="9501" max="9501" width="4.6640625" style="2" customWidth="1"/>
    <col min="9502" max="9502" width="11.6640625" style="2" customWidth="1"/>
    <col min="9503" max="9503" width="5.109375" style="2" customWidth="1"/>
    <col min="9504" max="9504" width="5" style="2" customWidth="1"/>
    <col min="9505" max="9505" width="4.5546875" style="2" customWidth="1"/>
    <col min="9506" max="9506" width="4.6640625" style="2" customWidth="1"/>
    <col min="9507" max="9507" width="4.44140625" style="2" customWidth="1"/>
    <col min="9508" max="9508" width="4.6640625" style="2" customWidth="1"/>
    <col min="9509" max="9509" width="5" style="2" customWidth="1"/>
    <col min="9510" max="9510" width="4.6640625" style="2" customWidth="1"/>
    <col min="9511" max="9511" width="5.44140625" style="2" customWidth="1"/>
    <col min="9512" max="9512" width="4.88671875" style="2" customWidth="1"/>
    <col min="9513" max="9514" width="4.6640625" style="2" customWidth="1"/>
    <col min="9515" max="9519" width="9.109375" style="2"/>
    <col min="9520" max="9520" width="6" style="2" customWidth="1"/>
    <col min="9521" max="9728" width="9.109375" style="2"/>
    <col min="9729" max="9729" width="5.88671875" style="2" customWidth="1"/>
    <col min="9730" max="9730" width="29.88671875" style="2" customWidth="1"/>
    <col min="9731" max="9731" width="9.109375" style="2"/>
    <col min="9732" max="9732" width="5.6640625" style="2" customWidth="1"/>
    <col min="9733" max="9733" width="4.5546875" style="2" customWidth="1"/>
    <col min="9734" max="9734" width="6.33203125" style="2" customWidth="1"/>
    <col min="9735" max="9735" width="32.33203125" style="2" customWidth="1"/>
    <col min="9736" max="9736" width="15.33203125" style="2" customWidth="1"/>
    <col min="9737" max="9737" width="12.6640625" style="2" customWidth="1"/>
    <col min="9738" max="9738" width="10.5546875" style="2" customWidth="1"/>
    <col min="9739" max="9746" width="10.44140625" style="2" customWidth="1"/>
    <col min="9747" max="9747" width="12.33203125" style="2" customWidth="1"/>
    <col min="9748" max="9748" width="10.44140625" style="2" customWidth="1"/>
    <col min="9749" max="9749" width="11.6640625" style="2" customWidth="1"/>
    <col min="9750" max="9751" width="10.44140625" style="2" customWidth="1"/>
    <col min="9752" max="9752" width="14.6640625" style="2" customWidth="1"/>
    <col min="9753" max="9754" width="15.109375" style="2" customWidth="1"/>
    <col min="9755" max="9755" width="5" style="2" customWidth="1"/>
    <col min="9756" max="9756" width="18.6640625" style="2" customWidth="1"/>
    <col min="9757" max="9757" width="4.6640625" style="2" customWidth="1"/>
    <col min="9758" max="9758" width="11.6640625" style="2" customWidth="1"/>
    <col min="9759" max="9759" width="5.109375" style="2" customWidth="1"/>
    <col min="9760" max="9760" width="5" style="2" customWidth="1"/>
    <col min="9761" max="9761" width="4.5546875" style="2" customWidth="1"/>
    <col min="9762" max="9762" width="4.6640625" style="2" customWidth="1"/>
    <col min="9763" max="9763" width="4.44140625" style="2" customWidth="1"/>
    <col min="9764" max="9764" width="4.6640625" style="2" customWidth="1"/>
    <col min="9765" max="9765" width="5" style="2" customWidth="1"/>
    <col min="9766" max="9766" width="4.6640625" style="2" customWidth="1"/>
    <col min="9767" max="9767" width="5.44140625" style="2" customWidth="1"/>
    <col min="9768" max="9768" width="4.88671875" style="2" customWidth="1"/>
    <col min="9769" max="9770" width="4.6640625" style="2" customWidth="1"/>
    <col min="9771" max="9775" width="9.109375" style="2"/>
    <col min="9776" max="9776" width="6" style="2" customWidth="1"/>
    <col min="9777" max="9984" width="9.109375" style="2"/>
    <col min="9985" max="9985" width="5.88671875" style="2" customWidth="1"/>
    <col min="9986" max="9986" width="29.88671875" style="2" customWidth="1"/>
    <col min="9987" max="9987" width="9.109375" style="2"/>
    <col min="9988" max="9988" width="5.6640625" style="2" customWidth="1"/>
    <col min="9989" max="9989" width="4.5546875" style="2" customWidth="1"/>
    <col min="9990" max="9990" width="6.33203125" style="2" customWidth="1"/>
    <col min="9991" max="9991" width="32.33203125" style="2" customWidth="1"/>
    <col min="9992" max="9992" width="15.33203125" style="2" customWidth="1"/>
    <col min="9993" max="9993" width="12.6640625" style="2" customWidth="1"/>
    <col min="9994" max="9994" width="10.5546875" style="2" customWidth="1"/>
    <col min="9995" max="10002" width="10.44140625" style="2" customWidth="1"/>
    <col min="10003" max="10003" width="12.33203125" style="2" customWidth="1"/>
    <col min="10004" max="10004" width="10.44140625" style="2" customWidth="1"/>
    <col min="10005" max="10005" width="11.6640625" style="2" customWidth="1"/>
    <col min="10006" max="10007" width="10.44140625" style="2" customWidth="1"/>
    <col min="10008" max="10008" width="14.6640625" style="2" customWidth="1"/>
    <col min="10009" max="10010" width="15.109375" style="2" customWidth="1"/>
    <col min="10011" max="10011" width="5" style="2" customWidth="1"/>
    <col min="10012" max="10012" width="18.6640625" style="2" customWidth="1"/>
    <col min="10013" max="10013" width="4.6640625" style="2" customWidth="1"/>
    <col min="10014" max="10014" width="11.6640625" style="2" customWidth="1"/>
    <col min="10015" max="10015" width="5.109375" style="2" customWidth="1"/>
    <col min="10016" max="10016" width="5" style="2" customWidth="1"/>
    <col min="10017" max="10017" width="4.5546875" style="2" customWidth="1"/>
    <col min="10018" max="10018" width="4.6640625" style="2" customWidth="1"/>
    <col min="10019" max="10019" width="4.44140625" style="2" customWidth="1"/>
    <col min="10020" max="10020" width="4.6640625" style="2" customWidth="1"/>
    <col min="10021" max="10021" width="5" style="2" customWidth="1"/>
    <col min="10022" max="10022" width="4.6640625" style="2" customWidth="1"/>
    <col min="10023" max="10023" width="5.44140625" style="2" customWidth="1"/>
    <col min="10024" max="10024" width="4.88671875" style="2" customWidth="1"/>
    <col min="10025" max="10026" width="4.6640625" style="2" customWidth="1"/>
    <col min="10027" max="10031" width="9.109375" style="2"/>
    <col min="10032" max="10032" width="6" style="2" customWidth="1"/>
    <col min="10033" max="10240" width="9.109375" style="2"/>
    <col min="10241" max="10241" width="5.88671875" style="2" customWidth="1"/>
    <col min="10242" max="10242" width="29.88671875" style="2" customWidth="1"/>
    <col min="10243" max="10243" width="9.109375" style="2"/>
    <col min="10244" max="10244" width="5.6640625" style="2" customWidth="1"/>
    <col min="10245" max="10245" width="4.5546875" style="2" customWidth="1"/>
    <col min="10246" max="10246" width="6.33203125" style="2" customWidth="1"/>
    <col min="10247" max="10247" width="32.33203125" style="2" customWidth="1"/>
    <col min="10248" max="10248" width="15.33203125" style="2" customWidth="1"/>
    <col min="10249" max="10249" width="12.6640625" style="2" customWidth="1"/>
    <col min="10250" max="10250" width="10.5546875" style="2" customWidth="1"/>
    <col min="10251" max="10258" width="10.44140625" style="2" customWidth="1"/>
    <col min="10259" max="10259" width="12.33203125" style="2" customWidth="1"/>
    <col min="10260" max="10260" width="10.44140625" style="2" customWidth="1"/>
    <col min="10261" max="10261" width="11.6640625" style="2" customWidth="1"/>
    <col min="10262" max="10263" width="10.44140625" style="2" customWidth="1"/>
    <col min="10264" max="10264" width="14.6640625" style="2" customWidth="1"/>
    <col min="10265" max="10266" width="15.109375" style="2" customWidth="1"/>
    <col min="10267" max="10267" width="5" style="2" customWidth="1"/>
    <col min="10268" max="10268" width="18.6640625" style="2" customWidth="1"/>
    <col min="10269" max="10269" width="4.6640625" style="2" customWidth="1"/>
    <col min="10270" max="10270" width="11.6640625" style="2" customWidth="1"/>
    <col min="10271" max="10271" width="5.109375" style="2" customWidth="1"/>
    <col min="10272" max="10272" width="5" style="2" customWidth="1"/>
    <col min="10273" max="10273" width="4.5546875" style="2" customWidth="1"/>
    <col min="10274" max="10274" width="4.6640625" style="2" customWidth="1"/>
    <col min="10275" max="10275" width="4.44140625" style="2" customWidth="1"/>
    <col min="10276" max="10276" width="4.6640625" style="2" customWidth="1"/>
    <col min="10277" max="10277" width="5" style="2" customWidth="1"/>
    <col min="10278" max="10278" width="4.6640625" style="2" customWidth="1"/>
    <col min="10279" max="10279" width="5.44140625" style="2" customWidth="1"/>
    <col min="10280" max="10280" width="4.88671875" style="2" customWidth="1"/>
    <col min="10281" max="10282" width="4.6640625" style="2" customWidth="1"/>
    <col min="10283" max="10287" width="9.109375" style="2"/>
    <col min="10288" max="10288" width="6" style="2" customWidth="1"/>
    <col min="10289" max="10496" width="9.109375" style="2"/>
    <col min="10497" max="10497" width="5.88671875" style="2" customWidth="1"/>
    <col min="10498" max="10498" width="29.88671875" style="2" customWidth="1"/>
    <col min="10499" max="10499" width="9.109375" style="2"/>
    <col min="10500" max="10500" width="5.6640625" style="2" customWidth="1"/>
    <col min="10501" max="10501" width="4.5546875" style="2" customWidth="1"/>
    <col min="10502" max="10502" width="6.33203125" style="2" customWidth="1"/>
    <col min="10503" max="10503" width="32.33203125" style="2" customWidth="1"/>
    <col min="10504" max="10504" width="15.33203125" style="2" customWidth="1"/>
    <col min="10505" max="10505" width="12.6640625" style="2" customWidth="1"/>
    <col min="10506" max="10506" width="10.5546875" style="2" customWidth="1"/>
    <col min="10507" max="10514" width="10.44140625" style="2" customWidth="1"/>
    <col min="10515" max="10515" width="12.33203125" style="2" customWidth="1"/>
    <col min="10516" max="10516" width="10.44140625" style="2" customWidth="1"/>
    <col min="10517" max="10517" width="11.6640625" style="2" customWidth="1"/>
    <col min="10518" max="10519" width="10.44140625" style="2" customWidth="1"/>
    <col min="10520" max="10520" width="14.6640625" style="2" customWidth="1"/>
    <col min="10521" max="10522" width="15.109375" style="2" customWidth="1"/>
    <col min="10523" max="10523" width="5" style="2" customWidth="1"/>
    <col min="10524" max="10524" width="18.6640625" style="2" customWidth="1"/>
    <col min="10525" max="10525" width="4.6640625" style="2" customWidth="1"/>
    <col min="10526" max="10526" width="11.6640625" style="2" customWidth="1"/>
    <col min="10527" max="10527" width="5.109375" style="2" customWidth="1"/>
    <col min="10528" max="10528" width="5" style="2" customWidth="1"/>
    <col min="10529" max="10529" width="4.5546875" style="2" customWidth="1"/>
    <col min="10530" max="10530" width="4.6640625" style="2" customWidth="1"/>
    <col min="10531" max="10531" width="4.44140625" style="2" customWidth="1"/>
    <col min="10532" max="10532" width="4.6640625" style="2" customWidth="1"/>
    <col min="10533" max="10533" width="5" style="2" customWidth="1"/>
    <col min="10534" max="10534" width="4.6640625" style="2" customWidth="1"/>
    <col min="10535" max="10535" width="5.44140625" style="2" customWidth="1"/>
    <col min="10536" max="10536" width="4.88671875" style="2" customWidth="1"/>
    <col min="10537" max="10538" width="4.6640625" style="2" customWidth="1"/>
    <col min="10539" max="10543" width="9.109375" style="2"/>
    <col min="10544" max="10544" width="6" style="2" customWidth="1"/>
    <col min="10545" max="10752" width="9.109375" style="2"/>
    <col min="10753" max="10753" width="5.88671875" style="2" customWidth="1"/>
    <col min="10754" max="10754" width="29.88671875" style="2" customWidth="1"/>
    <col min="10755" max="10755" width="9.109375" style="2"/>
    <col min="10756" max="10756" width="5.6640625" style="2" customWidth="1"/>
    <col min="10757" max="10757" width="4.5546875" style="2" customWidth="1"/>
    <col min="10758" max="10758" width="6.33203125" style="2" customWidth="1"/>
    <col min="10759" max="10759" width="32.33203125" style="2" customWidth="1"/>
    <col min="10760" max="10760" width="15.33203125" style="2" customWidth="1"/>
    <col min="10761" max="10761" width="12.6640625" style="2" customWidth="1"/>
    <col min="10762" max="10762" width="10.5546875" style="2" customWidth="1"/>
    <col min="10763" max="10770" width="10.44140625" style="2" customWidth="1"/>
    <col min="10771" max="10771" width="12.33203125" style="2" customWidth="1"/>
    <col min="10772" max="10772" width="10.44140625" style="2" customWidth="1"/>
    <col min="10773" max="10773" width="11.6640625" style="2" customWidth="1"/>
    <col min="10774" max="10775" width="10.44140625" style="2" customWidth="1"/>
    <col min="10776" max="10776" width="14.6640625" style="2" customWidth="1"/>
    <col min="10777" max="10778" width="15.109375" style="2" customWidth="1"/>
    <col min="10779" max="10779" width="5" style="2" customWidth="1"/>
    <col min="10780" max="10780" width="18.6640625" style="2" customWidth="1"/>
    <col min="10781" max="10781" width="4.6640625" style="2" customWidth="1"/>
    <col min="10782" max="10782" width="11.6640625" style="2" customWidth="1"/>
    <col min="10783" max="10783" width="5.109375" style="2" customWidth="1"/>
    <col min="10784" max="10784" width="5" style="2" customWidth="1"/>
    <col min="10785" max="10785" width="4.5546875" style="2" customWidth="1"/>
    <col min="10786" max="10786" width="4.6640625" style="2" customWidth="1"/>
    <col min="10787" max="10787" width="4.44140625" style="2" customWidth="1"/>
    <col min="10788" max="10788" width="4.6640625" style="2" customWidth="1"/>
    <col min="10789" max="10789" width="5" style="2" customWidth="1"/>
    <col min="10790" max="10790" width="4.6640625" style="2" customWidth="1"/>
    <col min="10791" max="10791" width="5.44140625" style="2" customWidth="1"/>
    <col min="10792" max="10792" width="4.88671875" style="2" customWidth="1"/>
    <col min="10793" max="10794" width="4.6640625" style="2" customWidth="1"/>
    <col min="10795" max="10799" width="9.109375" style="2"/>
    <col min="10800" max="10800" width="6" style="2" customWidth="1"/>
    <col min="10801" max="11008" width="9.109375" style="2"/>
    <col min="11009" max="11009" width="5.88671875" style="2" customWidth="1"/>
    <col min="11010" max="11010" width="29.88671875" style="2" customWidth="1"/>
    <col min="11011" max="11011" width="9.109375" style="2"/>
    <col min="11012" max="11012" width="5.6640625" style="2" customWidth="1"/>
    <col min="11013" max="11013" width="4.5546875" style="2" customWidth="1"/>
    <col min="11014" max="11014" width="6.33203125" style="2" customWidth="1"/>
    <col min="11015" max="11015" width="32.33203125" style="2" customWidth="1"/>
    <col min="11016" max="11016" width="15.33203125" style="2" customWidth="1"/>
    <col min="11017" max="11017" width="12.6640625" style="2" customWidth="1"/>
    <col min="11018" max="11018" width="10.5546875" style="2" customWidth="1"/>
    <col min="11019" max="11026" width="10.44140625" style="2" customWidth="1"/>
    <col min="11027" max="11027" width="12.33203125" style="2" customWidth="1"/>
    <col min="11028" max="11028" width="10.44140625" style="2" customWidth="1"/>
    <col min="11029" max="11029" width="11.6640625" style="2" customWidth="1"/>
    <col min="11030" max="11031" width="10.44140625" style="2" customWidth="1"/>
    <col min="11032" max="11032" width="14.6640625" style="2" customWidth="1"/>
    <col min="11033" max="11034" width="15.109375" style="2" customWidth="1"/>
    <col min="11035" max="11035" width="5" style="2" customWidth="1"/>
    <col min="11036" max="11036" width="18.6640625" style="2" customWidth="1"/>
    <col min="11037" max="11037" width="4.6640625" style="2" customWidth="1"/>
    <col min="11038" max="11038" width="11.6640625" style="2" customWidth="1"/>
    <col min="11039" max="11039" width="5.109375" style="2" customWidth="1"/>
    <col min="11040" max="11040" width="5" style="2" customWidth="1"/>
    <col min="11041" max="11041" width="4.5546875" style="2" customWidth="1"/>
    <col min="11042" max="11042" width="4.6640625" style="2" customWidth="1"/>
    <col min="11043" max="11043" width="4.44140625" style="2" customWidth="1"/>
    <col min="11044" max="11044" width="4.6640625" style="2" customWidth="1"/>
    <col min="11045" max="11045" width="5" style="2" customWidth="1"/>
    <col min="11046" max="11046" width="4.6640625" style="2" customWidth="1"/>
    <col min="11047" max="11047" width="5.44140625" style="2" customWidth="1"/>
    <col min="11048" max="11048" width="4.88671875" style="2" customWidth="1"/>
    <col min="11049" max="11050" width="4.6640625" style="2" customWidth="1"/>
    <col min="11051" max="11055" width="9.109375" style="2"/>
    <col min="11056" max="11056" width="6" style="2" customWidth="1"/>
    <col min="11057" max="11264" width="9.109375" style="2"/>
    <col min="11265" max="11265" width="5.88671875" style="2" customWidth="1"/>
    <col min="11266" max="11266" width="29.88671875" style="2" customWidth="1"/>
    <col min="11267" max="11267" width="9.109375" style="2"/>
    <col min="11268" max="11268" width="5.6640625" style="2" customWidth="1"/>
    <col min="11269" max="11269" width="4.5546875" style="2" customWidth="1"/>
    <col min="11270" max="11270" width="6.33203125" style="2" customWidth="1"/>
    <col min="11271" max="11271" width="32.33203125" style="2" customWidth="1"/>
    <col min="11272" max="11272" width="15.33203125" style="2" customWidth="1"/>
    <col min="11273" max="11273" width="12.6640625" style="2" customWidth="1"/>
    <col min="11274" max="11274" width="10.5546875" style="2" customWidth="1"/>
    <col min="11275" max="11282" width="10.44140625" style="2" customWidth="1"/>
    <col min="11283" max="11283" width="12.33203125" style="2" customWidth="1"/>
    <col min="11284" max="11284" width="10.44140625" style="2" customWidth="1"/>
    <col min="11285" max="11285" width="11.6640625" style="2" customWidth="1"/>
    <col min="11286" max="11287" width="10.44140625" style="2" customWidth="1"/>
    <col min="11288" max="11288" width="14.6640625" style="2" customWidth="1"/>
    <col min="11289" max="11290" width="15.109375" style="2" customWidth="1"/>
    <col min="11291" max="11291" width="5" style="2" customWidth="1"/>
    <col min="11292" max="11292" width="18.6640625" style="2" customWidth="1"/>
    <col min="11293" max="11293" width="4.6640625" style="2" customWidth="1"/>
    <col min="11294" max="11294" width="11.6640625" style="2" customWidth="1"/>
    <col min="11295" max="11295" width="5.109375" style="2" customWidth="1"/>
    <col min="11296" max="11296" width="5" style="2" customWidth="1"/>
    <col min="11297" max="11297" width="4.5546875" style="2" customWidth="1"/>
    <col min="11298" max="11298" width="4.6640625" style="2" customWidth="1"/>
    <col min="11299" max="11299" width="4.44140625" style="2" customWidth="1"/>
    <col min="11300" max="11300" width="4.6640625" style="2" customWidth="1"/>
    <col min="11301" max="11301" width="5" style="2" customWidth="1"/>
    <col min="11302" max="11302" width="4.6640625" style="2" customWidth="1"/>
    <col min="11303" max="11303" width="5.44140625" style="2" customWidth="1"/>
    <col min="11304" max="11304" width="4.88671875" style="2" customWidth="1"/>
    <col min="11305" max="11306" width="4.6640625" style="2" customWidth="1"/>
    <col min="11307" max="11311" width="9.109375" style="2"/>
    <col min="11312" max="11312" width="6" style="2" customWidth="1"/>
    <col min="11313" max="11520" width="9.109375" style="2"/>
    <col min="11521" max="11521" width="5.88671875" style="2" customWidth="1"/>
    <col min="11522" max="11522" width="29.88671875" style="2" customWidth="1"/>
    <col min="11523" max="11523" width="9.109375" style="2"/>
    <col min="11524" max="11524" width="5.6640625" style="2" customWidth="1"/>
    <col min="11525" max="11525" width="4.5546875" style="2" customWidth="1"/>
    <col min="11526" max="11526" width="6.33203125" style="2" customWidth="1"/>
    <col min="11527" max="11527" width="32.33203125" style="2" customWidth="1"/>
    <col min="11528" max="11528" width="15.33203125" style="2" customWidth="1"/>
    <col min="11529" max="11529" width="12.6640625" style="2" customWidth="1"/>
    <col min="11530" max="11530" width="10.5546875" style="2" customWidth="1"/>
    <col min="11531" max="11538" width="10.44140625" style="2" customWidth="1"/>
    <col min="11539" max="11539" width="12.33203125" style="2" customWidth="1"/>
    <col min="11540" max="11540" width="10.44140625" style="2" customWidth="1"/>
    <col min="11541" max="11541" width="11.6640625" style="2" customWidth="1"/>
    <col min="11542" max="11543" width="10.44140625" style="2" customWidth="1"/>
    <col min="11544" max="11544" width="14.6640625" style="2" customWidth="1"/>
    <col min="11545" max="11546" width="15.109375" style="2" customWidth="1"/>
    <col min="11547" max="11547" width="5" style="2" customWidth="1"/>
    <col min="11548" max="11548" width="18.6640625" style="2" customWidth="1"/>
    <col min="11549" max="11549" width="4.6640625" style="2" customWidth="1"/>
    <col min="11550" max="11550" width="11.6640625" style="2" customWidth="1"/>
    <col min="11551" max="11551" width="5.109375" style="2" customWidth="1"/>
    <col min="11552" max="11552" width="5" style="2" customWidth="1"/>
    <col min="11553" max="11553" width="4.5546875" style="2" customWidth="1"/>
    <col min="11554" max="11554" width="4.6640625" style="2" customWidth="1"/>
    <col min="11555" max="11555" width="4.44140625" style="2" customWidth="1"/>
    <col min="11556" max="11556" width="4.6640625" style="2" customWidth="1"/>
    <col min="11557" max="11557" width="5" style="2" customWidth="1"/>
    <col min="11558" max="11558" width="4.6640625" style="2" customWidth="1"/>
    <col min="11559" max="11559" width="5.44140625" style="2" customWidth="1"/>
    <col min="11560" max="11560" width="4.88671875" style="2" customWidth="1"/>
    <col min="11561" max="11562" width="4.6640625" style="2" customWidth="1"/>
    <col min="11563" max="11567" width="9.109375" style="2"/>
    <col min="11568" max="11568" width="6" style="2" customWidth="1"/>
    <col min="11569" max="11776" width="9.109375" style="2"/>
    <col min="11777" max="11777" width="5.88671875" style="2" customWidth="1"/>
    <col min="11778" max="11778" width="29.88671875" style="2" customWidth="1"/>
    <col min="11779" max="11779" width="9.109375" style="2"/>
    <col min="11780" max="11780" width="5.6640625" style="2" customWidth="1"/>
    <col min="11781" max="11781" width="4.5546875" style="2" customWidth="1"/>
    <col min="11782" max="11782" width="6.33203125" style="2" customWidth="1"/>
    <col min="11783" max="11783" width="32.33203125" style="2" customWidth="1"/>
    <col min="11784" max="11784" width="15.33203125" style="2" customWidth="1"/>
    <col min="11785" max="11785" width="12.6640625" style="2" customWidth="1"/>
    <col min="11786" max="11786" width="10.5546875" style="2" customWidth="1"/>
    <col min="11787" max="11794" width="10.44140625" style="2" customWidth="1"/>
    <col min="11795" max="11795" width="12.33203125" style="2" customWidth="1"/>
    <col min="11796" max="11796" width="10.44140625" style="2" customWidth="1"/>
    <col min="11797" max="11797" width="11.6640625" style="2" customWidth="1"/>
    <col min="11798" max="11799" width="10.44140625" style="2" customWidth="1"/>
    <col min="11800" max="11800" width="14.6640625" style="2" customWidth="1"/>
    <col min="11801" max="11802" width="15.109375" style="2" customWidth="1"/>
    <col min="11803" max="11803" width="5" style="2" customWidth="1"/>
    <col min="11804" max="11804" width="18.6640625" style="2" customWidth="1"/>
    <col min="11805" max="11805" width="4.6640625" style="2" customWidth="1"/>
    <col min="11806" max="11806" width="11.6640625" style="2" customWidth="1"/>
    <col min="11807" max="11807" width="5.109375" style="2" customWidth="1"/>
    <col min="11808" max="11808" width="5" style="2" customWidth="1"/>
    <col min="11809" max="11809" width="4.5546875" style="2" customWidth="1"/>
    <col min="11810" max="11810" width="4.6640625" style="2" customWidth="1"/>
    <col min="11811" max="11811" width="4.44140625" style="2" customWidth="1"/>
    <col min="11812" max="11812" width="4.6640625" style="2" customWidth="1"/>
    <col min="11813" max="11813" width="5" style="2" customWidth="1"/>
    <col min="11814" max="11814" width="4.6640625" style="2" customWidth="1"/>
    <col min="11815" max="11815" width="5.44140625" style="2" customWidth="1"/>
    <col min="11816" max="11816" width="4.88671875" style="2" customWidth="1"/>
    <col min="11817" max="11818" width="4.6640625" style="2" customWidth="1"/>
    <col min="11819" max="11823" width="9.109375" style="2"/>
    <col min="11824" max="11824" width="6" style="2" customWidth="1"/>
    <col min="11825" max="12032" width="9.109375" style="2"/>
    <col min="12033" max="12033" width="5.88671875" style="2" customWidth="1"/>
    <col min="12034" max="12034" width="29.88671875" style="2" customWidth="1"/>
    <col min="12035" max="12035" width="9.109375" style="2"/>
    <col min="12036" max="12036" width="5.6640625" style="2" customWidth="1"/>
    <col min="12037" max="12037" width="4.5546875" style="2" customWidth="1"/>
    <col min="12038" max="12038" width="6.33203125" style="2" customWidth="1"/>
    <col min="12039" max="12039" width="32.33203125" style="2" customWidth="1"/>
    <col min="12040" max="12040" width="15.33203125" style="2" customWidth="1"/>
    <col min="12041" max="12041" width="12.6640625" style="2" customWidth="1"/>
    <col min="12042" max="12042" width="10.5546875" style="2" customWidth="1"/>
    <col min="12043" max="12050" width="10.44140625" style="2" customWidth="1"/>
    <col min="12051" max="12051" width="12.33203125" style="2" customWidth="1"/>
    <col min="12052" max="12052" width="10.44140625" style="2" customWidth="1"/>
    <col min="12053" max="12053" width="11.6640625" style="2" customWidth="1"/>
    <col min="12054" max="12055" width="10.44140625" style="2" customWidth="1"/>
    <col min="12056" max="12056" width="14.6640625" style="2" customWidth="1"/>
    <col min="12057" max="12058" width="15.109375" style="2" customWidth="1"/>
    <col min="12059" max="12059" width="5" style="2" customWidth="1"/>
    <col min="12060" max="12060" width="18.6640625" style="2" customWidth="1"/>
    <col min="12061" max="12061" width="4.6640625" style="2" customWidth="1"/>
    <col min="12062" max="12062" width="11.6640625" style="2" customWidth="1"/>
    <col min="12063" max="12063" width="5.109375" style="2" customWidth="1"/>
    <col min="12064" max="12064" width="5" style="2" customWidth="1"/>
    <col min="12065" max="12065" width="4.5546875" style="2" customWidth="1"/>
    <col min="12066" max="12066" width="4.6640625" style="2" customWidth="1"/>
    <col min="12067" max="12067" width="4.44140625" style="2" customWidth="1"/>
    <col min="12068" max="12068" width="4.6640625" style="2" customWidth="1"/>
    <col min="12069" max="12069" width="5" style="2" customWidth="1"/>
    <col min="12070" max="12070" width="4.6640625" style="2" customWidth="1"/>
    <col min="12071" max="12071" width="5.44140625" style="2" customWidth="1"/>
    <col min="12072" max="12072" width="4.88671875" style="2" customWidth="1"/>
    <col min="12073" max="12074" width="4.6640625" style="2" customWidth="1"/>
    <col min="12075" max="12079" width="9.109375" style="2"/>
    <col min="12080" max="12080" width="6" style="2" customWidth="1"/>
    <col min="12081" max="12288" width="9.109375" style="2"/>
    <col min="12289" max="12289" width="5.88671875" style="2" customWidth="1"/>
    <col min="12290" max="12290" width="29.88671875" style="2" customWidth="1"/>
    <col min="12291" max="12291" width="9.109375" style="2"/>
    <col min="12292" max="12292" width="5.6640625" style="2" customWidth="1"/>
    <col min="12293" max="12293" width="4.5546875" style="2" customWidth="1"/>
    <col min="12294" max="12294" width="6.33203125" style="2" customWidth="1"/>
    <col min="12295" max="12295" width="32.33203125" style="2" customWidth="1"/>
    <col min="12296" max="12296" width="15.33203125" style="2" customWidth="1"/>
    <col min="12297" max="12297" width="12.6640625" style="2" customWidth="1"/>
    <col min="12298" max="12298" width="10.5546875" style="2" customWidth="1"/>
    <col min="12299" max="12306" width="10.44140625" style="2" customWidth="1"/>
    <col min="12307" max="12307" width="12.33203125" style="2" customWidth="1"/>
    <col min="12308" max="12308" width="10.44140625" style="2" customWidth="1"/>
    <col min="12309" max="12309" width="11.6640625" style="2" customWidth="1"/>
    <col min="12310" max="12311" width="10.44140625" style="2" customWidth="1"/>
    <col min="12312" max="12312" width="14.6640625" style="2" customWidth="1"/>
    <col min="12313" max="12314" width="15.109375" style="2" customWidth="1"/>
    <col min="12315" max="12315" width="5" style="2" customWidth="1"/>
    <col min="12316" max="12316" width="18.6640625" style="2" customWidth="1"/>
    <col min="12317" max="12317" width="4.6640625" style="2" customWidth="1"/>
    <col min="12318" max="12318" width="11.6640625" style="2" customWidth="1"/>
    <col min="12319" max="12319" width="5.109375" style="2" customWidth="1"/>
    <col min="12320" max="12320" width="5" style="2" customWidth="1"/>
    <col min="12321" max="12321" width="4.5546875" style="2" customWidth="1"/>
    <col min="12322" max="12322" width="4.6640625" style="2" customWidth="1"/>
    <col min="12323" max="12323" width="4.44140625" style="2" customWidth="1"/>
    <col min="12324" max="12324" width="4.6640625" style="2" customWidth="1"/>
    <col min="12325" max="12325" width="5" style="2" customWidth="1"/>
    <col min="12326" max="12326" width="4.6640625" style="2" customWidth="1"/>
    <col min="12327" max="12327" width="5.44140625" style="2" customWidth="1"/>
    <col min="12328" max="12328" width="4.88671875" style="2" customWidth="1"/>
    <col min="12329" max="12330" width="4.6640625" style="2" customWidth="1"/>
    <col min="12331" max="12335" width="9.109375" style="2"/>
    <col min="12336" max="12336" width="6" style="2" customWidth="1"/>
    <col min="12337" max="12544" width="9.109375" style="2"/>
    <col min="12545" max="12545" width="5.88671875" style="2" customWidth="1"/>
    <col min="12546" max="12546" width="29.88671875" style="2" customWidth="1"/>
    <col min="12547" max="12547" width="9.109375" style="2"/>
    <col min="12548" max="12548" width="5.6640625" style="2" customWidth="1"/>
    <col min="12549" max="12549" width="4.5546875" style="2" customWidth="1"/>
    <col min="12550" max="12550" width="6.33203125" style="2" customWidth="1"/>
    <col min="12551" max="12551" width="32.33203125" style="2" customWidth="1"/>
    <col min="12552" max="12552" width="15.33203125" style="2" customWidth="1"/>
    <col min="12553" max="12553" width="12.6640625" style="2" customWidth="1"/>
    <col min="12554" max="12554" width="10.5546875" style="2" customWidth="1"/>
    <col min="12555" max="12562" width="10.44140625" style="2" customWidth="1"/>
    <col min="12563" max="12563" width="12.33203125" style="2" customWidth="1"/>
    <col min="12564" max="12564" width="10.44140625" style="2" customWidth="1"/>
    <col min="12565" max="12565" width="11.6640625" style="2" customWidth="1"/>
    <col min="12566" max="12567" width="10.44140625" style="2" customWidth="1"/>
    <col min="12568" max="12568" width="14.6640625" style="2" customWidth="1"/>
    <col min="12569" max="12570" width="15.109375" style="2" customWidth="1"/>
    <col min="12571" max="12571" width="5" style="2" customWidth="1"/>
    <col min="12572" max="12572" width="18.6640625" style="2" customWidth="1"/>
    <col min="12573" max="12573" width="4.6640625" style="2" customWidth="1"/>
    <col min="12574" max="12574" width="11.6640625" style="2" customWidth="1"/>
    <col min="12575" max="12575" width="5.109375" style="2" customWidth="1"/>
    <col min="12576" max="12576" width="5" style="2" customWidth="1"/>
    <col min="12577" max="12577" width="4.5546875" style="2" customWidth="1"/>
    <col min="12578" max="12578" width="4.6640625" style="2" customWidth="1"/>
    <col min="12579" max="12579" width="4.44140625" style="2" customWidth="1"/>
    <col min="12580" max="12580" width="4.6640625" style="2" customWidth="1"/>
    <col min="12581" max="12581" width="5" style="2" customWidth="1"/>
    <col min="12582" max="12582" width="4.6640625" style="2" customWidth="1"/>
    <col min="12583" max="12583" width="5.44140625" style="2" customWidth="1"/>
    <col min="12584" max="12584" width="4.88671875" style="2" customWidth="1"/>
    <col min="12585" max="12586" width="4.6640625" style="2" customWidth="1"/>
    <col min="12587" max="12591" width="9.109375" style="2"/>
    <col min="12592" max="12592" width="6" style="2" customWidth="1"/>
    <col min="12593" max="12800" width="9.109375" style="2"/>
    <col min="12801" max="12801" width="5.88671875" style="2" customWidth="1"/>
    <col min="12802" max="12802" width="29.88671875" style="2" customWidth="1"/>
    <col min="12803" max="12803" width="9.109375" style="2"/>
    <col min="12804" max="12804" width="5.6640625" style="2" customWidth="1"/>
    <col min="12805" max="12805" width="4.5546875" style="2" customWidth="1"/>
    <col min="12806" max="12806" width="6.33203125" style="2" customWidth="1"/>
    <col min="12807" max="12807" width="32.33203125" style="2" customWidth="1"/>
    <col min="12808" max="12808" width="15.33203125" style="2" customWidth="1"/>
    <col min="12809" max="12809" width="12.6640625" style="2" customWidth="1"/>
    <col min="12810" max="12810" width="10.5546875" style="2" customWidth="1"/>
    <col min="12811" max="12818" width="10.44140625" style="2" customWidth="1"/>
    <col min="12819" max="12819" width="12.33203125" style="2" customWidth="1"/>
    <col min="12820" max="12820" width="10.44140625" style="2" customWidth="1"/>
    <col min="12821" max="12821" width="11.6640625" style="2" customWidth="1"/>
    <col min="12822" max="12823" width="10.44140625" style="2" customWidth="1"/>
    <col min="12824" max="12824" width="14.6640625" style="2" customWidth="1"/>
    <col min="12825" max="12826" width="15.109375" style="2" customWidth="1"/>
    <col min="12827" max="12827" width="5" style="2" customWidth="1"/>
    <col min="12828" max="12828" width="18.6640625" style="2" customWidth="1"/>
    <col min="12829" max="12829" width="4.6640625" style="2" customWidth="1"/>
    <col min="12830" max="12830" width="11.6640625" style="2" customWidth="1"/>
    <col min="12831" max="12831" width="5.109375" style="2" customWidth="1"/>
    <col min="12832" max="12832" width="5" style="2" customWidth="1"/>
    <col min="12833" max="12833" width="4.5546875" style="2" customWidth="1"/>
    <col min="12834" max="12834" width="4.6640625" style="2" customWidth="1"/>
    <col min="12835" max="12835" width="4.44140625" style="2" customWidth="1"/>
    <col min="12836" max="12836" width="4.6640625" style="2" customWidth="1"/>
    <col min="12837" max="12837" width="5" style="2" customWidth="1"/>
    <col min="12838" max="12838" width="4.6640625" style="2" customWidth="1"/>
    <col min="12839" max="12839" width="5.44140625" style="2" customWidth="1"/>
    <col min="12840" max="12840" width="4.88671875" style="2" customWidth="1"/>
    <col min="12841" max="12842" width="4.6640625" style="2" customWidth="1"/>
    <col min="12843" max="12847" width="9.109375" style="2"/>
    <col min="12848" max="12848" width="6" style="2" customWidth="1"/>
    <col min="12849" max="13056" width="9.109375" style="2"/>
    <col min="13057" max="13057" width="5.88671875" style="2" customWidth="1"/>
    <col min="13058" max="13058" width="29.88671875" style="2" customWidth="1"/>
    <col min="13059" max="13059" width="9.109375" style="2"/>
    <col min="13060" max="13060" width="5.6640625" style="2" customWidth="1"/>
    <col min="13061" max="13061" width="4.5546875" style="2" customWidth="1"/>
    <col min="13062" max="13062" width="6.33203125" style="2" customWidth="1"/>
    <col min="13063" max="13063" width="32.33203125" style="2" customWidth="1"/>
    <col min="13064" max="13064" width="15.33203125" style="2" customWidth="1"/>
    <col min="13065" max="13065" width="12.6640625" style="2" customWidth="1"/>
    <col min="13066" max="13066" width="10.5546875" style="2" customWidth="1"/>
    <col min="13067" max="13074" width="10.44140625" style="2" customWidth="1"/>
    <col min="13075" max="13075" width="12.33203125" style="2" customWidth="1"/>
    <col min="13076" max="13076" width="10.44140625" style="2" customWidth="1"/>
    <col min="13077" max="13077" width="11.6640625" style="2" customWidth="1"/>
    <col min="13078" max="13079" width="10.44140625" style="2" customWidth="1"/>
    <col min="13080" max="13080" width="14.6640625" style="2" customWidth="1"/>
    <col min="13081" max="13082" width="15.109375" style="2" customWidth="1"/>
    <col min="13083" max="13083" width="5" style="2" customWidth="1"/>
    <col min="13084" max="13084" width="18.6640625" style="2" customWidth="1"/>
    <col min="13085" max="13085" width="4.6640625" style="2" customWidth="1"/>
    <col min="13086" max="13086" width="11.6640625" style="2" customWidth="1"/>
    <col min="13087" max="13087" width="5.109375" style="2" customWidth="1"/>
    <col min="13088" max="13088" width="5" style="2" customWidth="1"/>
    <col min="13089" max="13089" width="4.5546875" style="2" customWidth="1"/>
    <col min="13090" max="13090" width="4.6640625" style="2" customWidth="1"/>
    <col min="13091" max="13091" width="4.44140625" style="2" customWidth="1"/>
    <col min="13092" max="13092" width="4.6640625" style="2" customWidth="1"/>
    <col min="13093" max="13093" width="5" style="2" customWidth="1"/>
    <col min="13094" max="13094" width="4.6640625" style="2" customWidth="1"/>
    <col min="13095" max="13095" width="5.44140625" style="2" customWidth="1"/>
    <col min="13096" max="13096" width="4.88671875" style="2" customWidth="1"/>
    <col min="13097" max="13098" width="4.6640625" style="2" customWidth="1"/>
    <col min="13099" max="13103" width="9.109375" style="2"/>
    <col min="13104" max="13104" width="6" style="2" customWidth="1"/>
    <col min="13105" max="13312" width="9.109375" style="2"/>
    <col min="13313" max="13313" width="5.88671875" style="2" customWidth="1"/>
    <col min="13314" max="13314" width="29.88671875" style="2" customWidth="1"/>
    <col min="13315" max="13315" width="9.109375" style="2"/>
    <col min="13316" max="13316" width="5.6640625" style="2" customWidth="1"/>
    <col min="13317" max="13317" width="4.5546875" style="2" customWidth="1"/>
    <col min="13318" max="13318" width="6.33203125" style="2" customWidth="1"/>
    <col min="13319" max="13319" width="32.33203125" style="2" customWidth="1"/>
    <col min="13320" max="13320" width="15.33203125" style="2" customWidth="1"/>
    <col min="13321" max="13321" width="12.6640625" style="2" customWidth="1"/>
    <col min="13322" max="13322" width="10.5546875" style="2" customWidth="1"/>
    <col min="13323" max="13330" width="10.44140625" style="2" customWidth="1"/>
    <col min="13331" max="13331" width="12.33203125" style="2" customWidth="1"/>
    <col min="13332" max="13332" width="10.44140625" style="2" customWidth="1"/>
    <col min="13333" max="13333" width="11.6640625" style="2" customWidth="1"/>
    <col min="13334" max="13335" width="10.44140625" style="2" customWidth="1"/>
    <col min="13336" max="13336" width="14.6640625" style="2" customWidth="1"/>
    <col min="13337" max="13338" width="15.109375" style="2" customWidth="1"/>
    <col min="13339" max="13339" width="5" style="2" customWidth="1"/>
    <col min="13340" max="13340" width="18.6640625" style="2" customWidth="1"/>
    <col min="13341" max="13341" width="4.6640625" style="2" customWidth="1"/>
    <col min="13342" max="13342" width="11.6640625" style="2" customWidth="1"/>
    <col min="13343" max="13343" width="5.109375" style="2" customWidth="1"/>
    <col min="13344" max="13344" width="5" style="2" customWidth="1"/>
    <col min="13345" max="13345" width="4.5546875" style="2" customWidth="1"/>
    <col min="13346" max="13346" width="4.6640625" style="2" customWidth="1"/>
    <col min="13347" max="13347" width="4.44140625" style="2" customWidth="1"/>
    <col min="13348" max="13348" width="4.6640625" style="2" customWidth="1"/>
    <col min="13349" max="13349" width="5" style="2" customWidth="1"/>
    <col min="13350" max="13350" width="4.6640625" style="2" customWidth="1"/>
    <col min="13351" max="13351" width="5.44140625" style="2" customWidth="1"/>
    <col min="13352" max="13352" width="4.88671875" style="2" customWidth="1"/>
    <col min="13353" max="13354" width="4.6640625" style="2" customWidth="1"/>
    <col min="13355" max="13359" width="9.109375" style="2"/>
    <col min="13360" max="13360" width="6" style="2" customWidth="1"/>
    <col min="13361" max="13568" width="9.109375" style="2"/>
    <col min="13569" max="13569" width="5.88671875" style="2" customWidth="1"/>
    <col min="13570" max="13570" width="29.88671875" style="2" customWidth="1"/>
    <col min="13571" max="13571" width="9.109375" style="2"/>
    <col min="13572" max="13572" width="5.6640625" style="2" customWidth="1"/>
    <col min="13573" max="13573" width="4.5546875" style="2" customWidth="1"/>
    <col min="13574" max="13574" width="6.33203125" style="2" customWidth="1"/>
    <col min="13575" max="13575" width="32.33203125" style="2" customWidth="1"/>
    <col min="13576" max="13576" width="15.33203125" style="2" customWidth="1"/>
    <col min="13577" max="13577" width="12.6640625" style="2" customWidth="1"/>
    <col min="13578" max="13578" width="10.5546875" style="2" customWidth="1"/>
    <col min="13579" max="13586" width="10.44140625" style="2" customWidth="1"/>
    <col min="13587" max="13587" width="12.33203125" style="2" customWidth="1"/>
    <col min="13588" max="13588" width="10.44140625" style="2" customWidth="1"/>
    <col min="13589" max="13589" width="11.6640625" style="2" customWidth="1"/>
    <col min="13590" max="13591" width="10.44140625" style="2" customWidth="1"/>
    <col min="13592" max="13592" width="14.6640625" style="2" customWidth="1"/>
    <col min="13593" max="13594" width="15.109375" style="2" customWidth="1"/>
    <col min="13595" max="13595" width="5" style="2" customWidth="1"/>
    <col min="13596" max="13596" width="18.6640625" style="2" customWidth="1"/>
    <col min="13597" max="13597" width="4.6640625" style="2" customWidth="1"/>
    <col min="13598" max="13598" width="11.6640625" style="2" customWidth="1"/>
    <col min="13599" max="13599" width="5.109375" style="2" customWidth="1"/>
    <col min="13600" max="13600" width="5" style="2" customWidth="1"/>
    <col min="13601" max="13601" width="4.5546875" style="2" customWidth="1"/>
    <col min="13602" max="13602" width="4.6640625" style="2" customWidth="1"/>
    <col min="13603" max="13603" width="4.44140625" style="2" customWidth="1"/>
    <col min="13604" max="13604" width="4.6640625" style="2" customWidth="1"/>
    <col min="13605" max="13605" width="5" style="2" customWidth="1"/>
    <col min="13606" max="13606" width="4.6640625" style="2" customWidth="1"/>
    <col min="13607" max="13607" width="5.44140625" style="2" customWidth="1"/>
    <col min="13608" max="13608" width="4.88671875" style="2" customWidth="1"/>
    <col min="13609" max="13610" width="4.6640625" style="2" customWidth="1"/>
    <col min="13611" max="13615" width="9.109375" style="2"/>
    <col min="13616" max="13616" width="6" style="2" customWidth="1"/>
    <col min="13617" max="13824" width="9.109375" style="2"/>
    <col min="13825" max="13825" width="5.88671875" style="2" customWidth="1"/>
    <col min="13826" max="13826" width="29.88671875" style="2" customWidth="1"/>
    <col min="13827" max="13827" width="9.109375" style="2"/>
    <col min="13828" max="13828" width="5.6640625" style="2" customWidth="1"/>
    <col min="13829" max="13829" width="4.5546875" style="2" customWidth="1"/>
    <col min="13830" max="13830" width="6.33203125" style="2" customWidth="1"/>
    <col min="13831" max="13831" width="32.33203125" style="2" customWidth="1"/>
    <col min="13832" max="13832" width="15.33203125" style="2" customWidth="1"/>
    <col min="13833" max="13833" width="12.6640625" style="2" customWidth="1"/>
    <col min="13834" max="13834" width="10.5546875" style="2" customWidth="1"/>
    <col min="13835" max="13842" width="10.44140625" style="2" customWidth="1"/>
    <col min="13843" max="13843" width="12.33203125" style="2" customWidth="1"/>
    <col min="13844" max="13844" width="10.44140625" style="2" customWidth="1"/>
    <col min="13845" max="13845" width="11.6640625" style="2" customWidth="1"/>
    <col min="13846" max="13847" width="10.44140625" style="2" customWidth="1"/>
    <col min="13848" max="13848" width="14.6640625" style="2" customWidth="1"/>
    <col min="13849" max="13850" width="15.109375" style="2" customWidth="1"/>
    <col min="13851" max="13851" width="5" style="2" customWidth="1"/>
    <col min="13852" max="13852" width="18.6640625" style="2" customWidth="1"/>
    <col min="13853" max="13853" width="4.6640625" style="2" customWidth="1"/>
    <col min="13854" max="13854" width="11.6640625" style="2" customWidth="1"/>
    <col min="13855" max="13855" width="5.109375" style="2" customWidth="1"/>
    <col min="13856" max="13856" width="5" style="2" customWidth="1"/>
    <col min="13857" max="13857" width="4.5546875" style="2" customWidth="1"/>
    <col min="13858" max="13858" width="4.6640625" style="2" customWidth="1"/>
    <col min="13859" max="13859" width="4.44140625" style="2" customWidth="1"/>
    <col min="13860" max="13860" width="4.6640625" style="2" customWidth="1"/>
    <col min="13861" max="13861" width="5" style="2" customWidth="1"/>
    <col min="13862" max="13862" width="4.6640625" style="2" customWidth="1"/>
    <col min="13863" max="13863" width="5.44140625" style="2" customWidth="1"/>
    <col min="13864" max="13864" width="4.88671875" style="2" customWidth="1"/>
    <col min="13865" max="13866" width="4.6640625" style="2" customWidth="1"/>
    <col min="13867" max="13871" width="9.109375" style="2"/>
    <col min="13872" max="13872" width="6" style="2" customWidth="1"/>
    <col min="13873" max="14080" width="9.109375" style="2"/>
    <col min="14081" max="14081" width="5.88671875" style="2" customWidth="1"/>
    <col min="14082" max="14082" width="29.88671875" style="2" customWidth="1"/>
    <col min="14083" max="14083" width="9.109375" style="2"/>
    <col min="14084" max="14084" width="5.6640625" style="2" customWidth="1"/>
    <col min="14085" max="14085" width="4.5546875" style="2" customWidth="1"/>
    <col min="14086" max="14086" width="6.33203125" style="2" customWidth="1"/>
    <col min="14087" max="14087" width="32.33203125" style="2" customWidth="1"/>
    <col min="14088" max="14088" width="15.33203125" style="2" customWidth="1"/>
    <col min="14089" max="14089" width="12.6640625" style="2" customWidth="1"/>
    <col min="14090" max="14090" width="10.5546875" style="2" customWidth="1"/>
    <col min="14091" max="14098" width="10.44140625" style="2" customWidth="1"/>
    <col min="14099" max="14099" width="12.33203125" style="2" customWidth="1"/>
    <col min="14100" max="14100" width="10.44140625" style="2" customWidth="1"/>
    <col min="14101" max="14101" width="11.6640625" style="2" customWidth="1"/>
    <col min="14102" max="14103" width="10.44140625" style="2" customWidth="1"/>
    <col min="14104" max="14104" width="14.6640625" style="2" customWidth="1"/>
    <col min="14105" max="14106" width="15.109375" style="2" customWidth="1"/>
    <col min="14107" max="14107" width="5" style="2" customWidth="1"/>
    <col min="14108" max="14108" width="18.6640625" style="2" customWidth="1"/>
    <col min="14109" max="14109" width="4.6640625" style="2" customWidth="1"/>
    <col min="14110" max="14110" width="11.6640625" style="2" customWidth="1"/>
    <col min="14111" max="14111" width="5.109375" style="2" customWidth="1"/>
    <col min="14112" max="14112" width="5" style="2" customWidth="1"/>
    <col min="14113" max="14113" width="4.5546875" style="2" customWidth="1"/>
    <col min="14114" max="14114" width="4.6640625" style="2" customWidth="1"/>
    <col min="14115" max="14115" width="4.44140625" style="2" customWidth="1"/>
    <col min="14116" max="14116" width="4.6640625" style="2" customWidth="1"/>
    <col min="14117" max="14117" width="5" style="2" customWidth="1"/>
    <col min="14118" max="14118" width="4.6640625" style="2" customWidth="1"/>
    <col min="14119" max="14119" width="5.44140625" style="2" customWidth="1"/>
    <col min="14120" max="14120" width="4.88671875" style="2" customWidth="1"/>
    <col min="14121" max="14122" width="4.6640625" style="2" customWidth="1"/>
    <col min="14123" max="14127" width="9.109375" style="2"/>
    <col min="14128" max="14128" width="6" style="2" customWidth="1"/>
    <col min="14129" max="14336" width="9.109375" style="2"/>
    <col min="14337" max="14337" width="5.88671875" style="2" customWidth="1"/>
    <col min="14338" max="14338" width="29.88671875" style="2" customWidth="1"/>
    <col min="14339" max="14339" width="9.109375" style="2"/>
    <col min="14340" max="14340" width="5.6640625" style="2" customWidth="1"/>
    <col min="14341" max="14341" width="4.5546875" style="2" customWidth="1"/>
    <col min="14342" max="14342" width="6.33203125" style="2" customWidth="1"/>
    <col min="14343" max="14343" width="32.33203125" style="2" customWidth="1"/>
    <col min="14344" max="14344" width="15.33203125" style="2" customWidth="1"/>
    <col min="14345" max="14345" width="12.6640625" style="2" customWidth="1"/>
    <col min="14346" max="14346" width="10.5546875" style="2" customWidth="1"/>
    <col min="14347" max="14354" width="10.44140625" style="2" customWidth="1"/>
    <col min="14355" max="14355" width="12.33203125" style="2" customWidth="1"/>
    <col min="14356" max="14356" width="10.44140625" style="2" customWidth="1"/>
    <col min="14357" max="14357" width="11.6640625" style="2" customWidth="1"/>
    <col min="14358" max="14359" width="10.44140625" style="2" customWidth="1"/>
    <col min="14360" max="14360" width="14.6640625" style="2" customWidth="1"/>
    <col min="14361" max="14362" width="15.109375" style="2" customWidth="1"/>
    <col min="14363" max="14363" width="5" style="2" customWidth="1"/>
    <col min="14364" max="14364" width="18.6640625" style="2" customWidth="1"/>
    <col min="14365" max="14365" width="4.6640625" style="2" customWidth="1"/>
    <col min="14366" max="14366" width="11.6640625" style="2" customWidth="1"/>
    <col min="14367" max="14367" width="5.109375" style="2" customWidth="1"/>
    <col min="14368" max="14368" width="5" style="2" customWidth="1"/>
    <col min="14369" max="14369" width="4.5546875" style="2" customWidth="1"/>
    <col min="14370" max="14370" width="4.6640625" style="2" customWidth="1"/>
    <col min="14371" max="14371" width="4.44140625" style="2" customWidth="1"/>
    <col min="14372" max="14372" width="4.6640625" style="2" customWidth="1"/>
    <col min="14373" max="14373" width="5" style="2" customWidth="1"/>
    <col min="14374" max="14374" width="4.6640625" style="2" customWidth="1"/>
    <col min="14375" max="14375" width="5.44140625" style="2" customWidth="1"/>
    <col min="14376" max="14376" width="4.88671875" style="2" customWidth="1"/>
    <col min="14377" max="14378" width="4.6640625" style="2" customWidth="1"/>
    <col min="14379" max="14383" width="9.109375" style="2"/>
    <col min="14384" max="14384" width="6" style="2" customWidth="1"/>
    <col min="14385" max="14592" width="9.109375" style="2"/>
    <col min="14593" max="14593" width="5.88671875" style="2" customWidth="1"/>
    <col min="14594" max="14594" width="29.88671875" style="2" customWidth="1"/>
    <col min="14595" max="14595" width="9.109375" style="2"/>
    <col min="14596" max="14596" width="5.6640625" style="2" customWidth="1"/>
    <col min="14597" max="14597" width="4.5546875" style="2" customWidth="1"/>
    <col min="14598" max="14598" width="6.33203125" style="2" customWidth="1"/>
    <col min="14599" max="14599" width="32.33203125" style="2" customWidth="1"/>
    <col min="14600" max="14600" width="15.33203125" style="2" customWidth="1"/>
    <col min="14601" max="14601" width="12.6640625" style="2" customWidth="1"/>
    <col min="14602" max="14602" width="10.5546875" style="2" customWidth="1"/>
    <col min="14603" max="14610" width="10.44140625" style="2" customWidth="1"/>
    <col min="14611" max="14611" width="12.33203125" style="2" customWidth="1"/>
    <col min="14612" max="14612" width="10.44140625" style="2" customWidth="1"/>
    <col min="14613" max="14613" width="11.6640625" style="2" customWidth="1"/>
    <col min="14614" max="14615" width="10.44140625" style="2" customWidth="1"/>
    <col min="14616" max="14616" width="14.6640625" style="2" customWidth="1"/>
    <col min="14617" max="14618" width="15.109375" style="2" customWidth="1"/>
    <col min="14619" max="14619" width="5" style="2" customWidth="1"/>
    <col min="14620" max="14620" width="18.6640625" style="2" customWidth="1"/>
    <col min="14621" max="14621" width="4.6640625" style="2" customWidth="1"/>
    <col min="14622" max="14622" width="11.6640625" style="2" customWidth="1"/>
    <col min="14623" max="14623" width="5.109375" style="2" customWidth="1"/>
    <col min="14624" max="14624" width="5" style="2" customWidth="1"/>
    <col min="14625" max="14625" width="4.5546875" style="2" customWidth="1"/>
    <col min="14626" max="14626" width="4.6640625" style="2" customWidth="1"/>
    <col min="14627" max="14627" width="4.44140625" style="2" customWidth="1"/>
    <col min="14628" max="14628" width="4.6640625" style="2" customWidth="1"/>
    <col min="14629" max="14629" width="5" style="2" customWidth="1"/>
    <col min="14630" max="14630" width="4.6640625" style="2" customWidth="1"/>
    <col min="14631" max="14631" width="5.44140625" style="2" customWidth="1"/>
    <col min="14632" max="14632" width="4.88671875" style="2" customWidth="1"/>
    <col min="14633" max="14634" width="4.6640625" style="2" customWidth="1"/>
    <col min="14635" max="14639" width="9.109375" style="2"/>
    <col min="14640" max="14640" width="6" style="2" customWidth="1"/>
    <col min="14641" max="14848" width="9.109375" style="2"/>
    <col min="14849" max="14849" width="5.88671875" style="2" customWidth="1"/>
    <col min="14850" max="14850" width="29.88671875" style="2" customWidth="1"/>
    <col min="14851" max="14851" width="9.109375" style="2"/>
    <col min="14852" max="14852" width="5.6640625" style="2" customWidth="1"/>
    <col min="14853" max="14853" width="4.5546875" style="2" customWidth="1"/>
    <col min="14854" max="14854" width="6.33203125" style="2" customWidth="1"/>
    <col min="14855" max="14855" width="32.33203125" style="2" customWidth="1"/>
    <col min="14856" max="14856" width="15.33203125" style="2" customWidth="1"/>
    <col min="14857" max="14857" width="12.6640625" style="2" customWidth="1"/>
    <col min="14858" max="14858" width="10.5546875" style="2" customWidth="1"/>
    <col min="14859" max="14866" width="10.44140625" style="2" customWidth="1"/>
    <col min="14867" max="14867" width="12.33203125" style="2" customWidth="1"/>
    <col min="14868" max="14868" width="10.44140625" style="2" customWidth="1"/>
    <col min="14869" max="14869" width="11.6640625" style="2" customWidth="1"/>
    <col min="14870" max="14871" width="10.44140625" style="2" customWidth="1"/>
    <col min="14872" max="14872" width="14.6640625" style="2" customWidth="1"/>
    <col min="14873" max="14874" width="15.109375" style="2" customWidth="1"/>
    <col min="14875" max="14875" width="5" style="2" customWidth="1"/>
    <col min="14876" max="14876" width="18.6640625" style="2" customWidth="1"/>
    <col min="14877" max="14877" width="4.6640625" style="2" customWidth="1"/>
    <col min="14878" max="14878" width="11.6640625" style="2" customWidth="1"/>
    <col min="14879" max="14879" width="5.109375" style="2" customWidth="1"/>
    <col min="14880" max="14880" width="5" style="2" customWidth="1"/>
    <col min="14881" max="14881" width="4.5546875" style="2" customWidth="1"/>
    <col min="14882" max="14882" width="4.6640625" style="2" customWidth="1"/>
    <col min="14883" max="14883" width="4.44140625" style="2" customWidth="1"/>
    <col min="14884" max="14884" width="4.6640625" style="2" customWidth="1"/>
    <col min="14885" max="14885" width="5" style="2" customWidth="1"/>
    <col min="14886" max="14886" width="4.6640625" style="2" customWidth="1"/>
    <col min="14887" max="14887" width="5.44140625" style="2" customWidth="1"/>
    <col min="14888" max="14888" width="4.88671875" style="2" customWidth="1"/>
    <col min="14889" max="14890" width="4.6640625" style="2" customWidth="1"/>
    <col min="14891" max="14895" width="9.109375" style="2"/>
    <col min="14896" max="14896" width="6" style="2" customWidth="1"/>
    <col min="14897" max="15104" width="9.109375" style="2"/>
    <col min="15105" max="15105" width="5.88671875" style="2" customWidth="1"/>
    <col min="15106" max="15106" width="29.88671875" style="2" customWidth="1"/>
    <col min="15107" max="15107" width="9.109375" style="2"/>
    <col min="15108" max="15108" width="5.6640625" style="2" customWidth="1"/>
    <col min="15109" max="15109" width="4.5546875" style="2" customWidth="1"/>
    <col min="15110" max="15110" width="6.33203125" style="2" customWidth="1"/>
    <col min="15111" max="15111" width="32.33203125" style="2" customWidth="1"/>
    <col min="15112" max="15112" width="15.33203125" style="2" customWidth="1"/>
    <col min="15113" max="15113" width="12.6640625" style="2" customWidth="1"/>
    <col min="15114" max="15114" width="10.5546875" style="2" customWidth="1"/>
    <col min="15115" max="15122" width="10.44140625" style="2" customWidth="1"/>
    <col min="15123" max="15123" width="12.33203125" style="2" customWidth="1"/>
    <col min="15124" max="15124" width="10.44140625" style="2" customWidth="1"/>
    <col min="15125" max="15125" width="11.6640625" style="2" customWidth="1"/>
    <col min="15126" max="15127" width="10.44140625" style="2" customWidth="1"/>
    <col min="15128" max="15128" width="14.6640625" style="2" customWidth="1"/>
    <col min="15129" max="15130" width="15.109375" style="2" customWidth="1"/>
    <col min="15131" max="15131" width="5" style="2" customWidth="1"/>
    <col min="15132" max="15132" width="18.6640625" style="2" customWidth="1"/>
    <col min="15133" max="15133" width="4.6640625" style="2" customWidth="1"/>
    <col min="15134" max="15134" width="11.6640625" style="2" customWidth="1"/>
    <col min="15135" max="15135" width="5.109375" style="2" customWidth="1"/>
    <col min="15136" max="15136" width="5" style="2" customWidth="1"/>
    <col min="15137" max="15137" width="4.5546875" style="2" customWidth="1"/>
    <col min="15138" max="15138" width="4.6640625" style="2" customWidth="1"/>
    <col min="15139" max="15139" width="4.44140625" style="2" customWidth="1"/>
    <col min="15140" max="15140" width="4.6640625" style="2" customWidth="1"/>
    <col min="15141" max="15141" width="5" style="2" customWidth="1"/>
    <col min="15142" max="15142" width="4.6640625" style="2" customWidth="1"/>
    <col min="15143" max="15143" width="5.44140625" style="2" customWidth="1"/>
    <col min="15144" max="15144" width="4.88671875" style="2" customWidth="1"/>
    <col min="15145" max="15146" width="4.6640625" style="2" customWidth="1"/>
    <col min="15147" max="15151" width="9.109375" style="2"/>
    <col min="15152" max="15152" width="6" style="2" customWidth="1"/>
    <col min="15153" max="15360" width="9.109375" style="2"/>
    <col min="15361" max="15361" width="5.88671875" style="2" customWidth="1"/>
    <col min="15362" max="15362" width="29.88671875" style="2" customWidth="1"/>
    <col min="15363" max="15363" width="9.109375" style="2"/>
    <col min="15364" max="15364" width="5.6640625" style="2" customWidth="1"/>
    <col min="15365" max="15365" width="4.5546875" style="2" customWidth="1"/>
    <col min="15366" max="15366" width="6.33203125" style="2" customWidth="1"/>
    <col min="15367" max="15367" width="32.33203125" style="2" customWidth="1"/>
    <col min="15368" max="15368" width="15.33203125" style="2" customWidth="1"/>
    <col min="15369" max="15369" width="12.6640625" style="2" customWidth="1"/>
    <col min="15370" max="15370" width="10.5546875" style="2" customWidth="1"/>
    <col min="15371" max="15378" width="10.44140625" style="2" customWidth="1"/>
    <col min="15379" max="15379" width="12.33203125" style="2" customWidth="1"/>
    <col min="15380" max="15380" width="10.44140625" style="2" customWidth="1"/>
    <col min="15381" max="15381" width="11.6640625" style="2" customWidth="1"/>
    <col min="15382" max="15383" width="10.44140625" style="2" customWidth="1"/>
    <col min="15384" max="15384" width="14.6640625" style="2" customWidth="1"/>
    <col min="15385" max="15386" width="15.109375" style="2" customWidth="1"/>
    <col min="15387" max="15387" width="5" style="2" customWidth="1"/>
    <col min="15388" max="15388" width="18.6640625" style="2" customWidth="1"/>
    <col min="15389" max="15389" width="4.6640625" style="2" customWidth="1"/>
    <col min="15390" max="15390" width="11.6640625" style="2" customWidth="1"/>
    <col min="15391" max="15391" width="5.109375" style="2" customWidth="1"/>
    <col min="15392" max="15392" width="5" style="2" customWidth="1"/>
    <col min="15393" max="15393" width="4.5546875" style="2" customWidth="1"/>
    <col min="15394" max="15394" width="4.6640625" style="2" customWidth="1"/>
    <col min="15395" max="15395" width="4.44140625" style="2" customWidth="1"/>
    <col min="15396" max="15396" width="4.6640625" style="2" customWidth="1"/>
    <col min="15397" max="15397" width="5" style="2" customWidth="1"/>
    <col min="15398" max="15398" width="4.6640625" style="2" customWidth="1"/>
    <col min="15399" max="15399" width="5.44140625" style="2" customWidth="1"/>
    <col min="15400" max="15400" width="4.88671875" style="2" customWidth="1"/>
    <col min="15401" max="15402" width="4.6640625" style="2" customWidth="1"/>
    <col min="15403" max="15407" width="9.109375" style="2"/>
    <col min="15408" max="15408" width="6" style="2" customWidth="1"/>
    <col min="15409" max="15616" width="9.109375" style="2"/>
    <col min="15617" max="15617" width="5.88671875" style="2" customWidth="1"/>
    <col min="15618" max="15618" width="29.88671875" style="2" customWidth="1"/>
    <col min="15619" max="15619" width="9.109375" style="2"/>
    <col min="15620" max="15620" width="5.6640625" style="2" customWidth="1"/>
    <col min="15621" max="15621" width="4.5546875" style="2" customWidth="1"/>
    <col min="15622" max="15622" width="6.33203125" style="2" customWidth="1"/>
    <col min="15623" max="15623" width="32.33203125" style="2" customWidth="1"/>
    <col min="15624" max="15624" width="15.33203125" style="2" customWidth="1"/>
    <col min="15625" max="15625" width="12.6640625" style="2" customWidth="1"/>
    <col min="15626" max="15626" width="10.5546875" style="2" customWidth="1"/>
    <col min="15627" max="15634" width="10.44140625" style="2" customWidth="1"/>
    <col min="15635" max="15635" width="12.33203125" style="2" customWidth="1"/>
    <col min="15636" max="15636" width="10.44140625" style="2" customWidth="1"/>
    <col min="15637" max="15637" width="11.6640625" style="2" customWidth="1"/>
    <col min="15638" max="15639" width="10.44140625" style="2" customWidth="1"/>
    <col min="15640" max="15640" width="14.6640625" style="2" customWidth="1"/>
    <col min="15641" max="15642" width="15.109375" style="2" customWidth="1"/>
    <col min="15643" max="15643" width="5" style="2" customWidth="1"/>
    <col min="15644" max="15644" width="18.6640625" style="2" customWidth="1"/>
    <col min="15645" max="15645" width="4.6640625" style="2" customWidth="1"/>
    <col min="15646" max="15646" width="11.6640625" style="2" customWidth="1"/>
    <col min="15647" max="15647" width="5.109375" style="2" customWidth="1"/>
    <col min="15648" max="15648" width="5" style="2" customWidth="1"/>
    <col min="15649" max="15649" width="4.5546875" style="2" customWidth="1"/>
    <col min="15650" max="15650" width="4.6640625" style="2" customWidth="1"/>
    <col min="15651" max="15651" width="4.44140625" style="2" customWidth="1"/>
    <col min="15652" max="15652" width="4.6640625" style="2" customWidth="1"/>
    <col min="15653" max="15653" width="5" style="2" customWidth="1"/>
    <col min="15654" max="15654" width="4.6640625" style="2" customWidth="1"/>
    <col min="15655" max="15655" width="5.44140625" style="2" customWidth="1"/>
    <col min="15656" max="15656" width="4.88671875" style="2" customWidth="1"/>
    <col min="15657" max="15658" width="4.6640625" style="2" customWidth="1"/>
    <col min="15659" max="15663" width="9.109375" style="2"/>
    <col min="15664" max="15664" width="6" style="2" customWidth="1"/>
    <col min="15665" max="15872" width="9.109375" style="2"/>
    <col min="15873" max="15873" width="5.88671875" style="2" customWidth="1"/>
    <col min="15874" max="15874" width="29.88671875" style="2" customWidth="1"/>
    <col min="15875" max="15875" width="9.109375" style="2"/>
    <col min="15876" max="15876" width="5.6640625" style="2" customWidth="1"/>
    <col min="15877" max="15877" width="4.5546875" style="2" customWidth="1"/>
    <col min="15878" max="15878" width="6.33203125" style="2" customWidth="1"/>
    <col min="15879" max="15879" width="32.33203125" style="2" customWidth="1"/>
    <col min="15880" max="15880" width="15.33203125" style="2" customWidth="1"/>
    <col min="15881" max="15881" width="12.6640625" style="2" customWidth="1"/>
    <col min="15882" max="15882" width="10.5546875" style="2" customWidth="1"/>
    <col min="15883" max="15890" width="10.44140625" style="2" customWidth="1"/>
    <col min="15891" max="15891" width="12.33203125" style="2" customWidth="1"/>
    <col min="15892" max="15892" width="10.44140625" style="2" customWidth="1"/>
    <col min="15893" max="15893" width="11.6640625" style="2" customWidth="1"/>
    <col min="15894" max="15895" width="10.44140625" style="2" customWidth="1"/>
    <col min="15896" max="15896" width="14.6640625" style="2" customWidth="1"/>
    <col min="15897" max="15898" width="15.109375" style="2" customWidth="1"/>
    <col min="15899" max="15899" width="5" style="2" customWidth="1"/>
    <col min="15900" max="15900" width="18.6640625" style="2" customWidth="1"/>
    <col min="15901" max="15901" width="4.6640625" style="2" customWidth="1"/>
    <col min="15902" max="15902" width="11.6640625" style="2" customWidth="1"/>
    <col min="15903" max="15903" width="5.109375" style="2" customWidth="1"/>
    <col min="15904" max="15904" width="5" style="2" customWidth="1"/>
    <col min="15905" max="15905" width="4.5546875" style="2" customWidth="1"/>
    <col min="15906" max="15906" width="4.6640625" style="2" customWidth="1"/>
    <col min="15907" max="15907" width="4.44140625" style="2" customWidth="1"/>
    <col min="15908" max="15908" width="4.6640625" style="2" customWidth="1"/>
    <col min="15909" max="15909" width="5" style="2" customWidth="1"/>
    <col min="15910" max="15910" width="4.6640625" style="2" customWidth="1"/>
    <col min="15911" max="15911" width="5.44140625" style="2" customWidth="1"/>
    <col min="15912" max="15912" width="4.88671875" style="2" customWidth="1"/>
    <col min="15913" max="15914" width="4.6640625" style="2" customWidth="1"/>
    <col min="15915" max="15919" width="9.109375" style="2"/>
    <col min="15920" max="15920" width="6" style="2" customWidth="1"/>
    <col min="15921" max="16128" width="9.109375" style="2"/>
    <col min="16129" max="16129" width="5.88671875" style="2" customWidth="1"/>
    <col min="16130" max="16130" width="29.88671875" style="2" customWidth="1"/>
    <col min="16131" max="16131" width="9.109375" style="2"/>
    <col min="16132" max="16132" width="5.6640625" style="2" customWidth="1"/>
    <col min="16133" max="16133" width="4.5546875" style="2" customWidth="1"/>
    <col min="16134" max="16134" width="6.33203125" style="2" customWidth="1"/>
    <col min="16135" max="16135" width="32.33203125" style="2" customWidth="1"/>
    <col min="16136" max="16136" width="15.33203125" style="2" customWidth="1"/>
    <col min="16137" max="16137" width="12.6640625" style="2" customWidth="1"/>
    <col min="16138" max="16138" width="10.5546875" style="2" customWidth="1"/>
    <col min="16139" max="16146" width="10.44140625" style="2" customWidth="1"/>
    <col min="16147" max="16147" width="12.33203125" style="2" customWidth="1"/>
    <col min="16148" max="16148" width="10.44140625" style="2" customWidth="1"/>
    <col min="16149" max="16149" width="11.6640625" style="2" customWidth="1"/>
    <col min="16150" max="16151" width="10.44140625" style="2" customWidth="1"/>
    <col min="16152" max="16152" width="14.6640625" style="2" customWidth="1"/>
    <col min="16153" max="16154" width="15.109375" style="2" customWidth="1"/>
    <col min="16155" max="16155" width="5" style="2" customWidth="1"/>
    <col min="16156" max="16156" width="18.6640625" style="2" customWidth="1"/>
    <col min="16157" max="16157" width="4.6640625" style="2" customWidth="1"/>
    <col min="16158" max="16158" width="11.6640625" style="2" customWidth="1"/>
    <col min="16159" max="16159" width="5.109375" style="2" customWidth="1"/>
    <col min="16160" max="16160" width="5" style="2" customWidth="1"/>
    <col min="16161" max="16161" width="4.5546875" style="2" customWidth="1"/>
    <col min="16162" max="16162" width="4.6640625" style="2" customWidth="1"/>
    <col min="16163" max="16163" width="4.44140625" style="2" customWidth="1"/>
    <col min="16164" max="16164" width="4.6640625" style="2" customWidth="1"/>
    <col min="16165" max="16165" width="5" style="2" customWidth="1"/>
    <col min="16166" max="16166" width="4.6640625" style="2" customWidth="1"/>
    <col min="16167" max="16167" width="5.44140625" style="2" customWidth="1"/>
    <col min="16168" max="16168" width="4.88671875" style="2" customWidth="1"/>
    <col min="16169" max="16170" width="4.6640625" style="2" customWidth="1"/>
    <col min="16171" max="16175" width="9.109375" style="2"/>
    <col min="16176" max="16176" width="6" style="2" customWidth="1"/>
    <col min="16177" max="16384" width="9.109375" style="2"/>
  </cols>
  <sheetData>
    <row r="1" spans="1:47" ht="15.6" x14ac:dyDescent="0.3">
      <c r="A1" s="521"/>
      <c r="B1" s="521"/>
      <c r="C1" s="521"/>
      <c r="D1" s="521"/>
      <c r="E1" s="521"/>
      <c r="F1" s="521"/>
      <c r="G1" s="521"/>
      <c r="H1" s="521"/>
      <c r="I1" s="521"/>
      <c r="J1" s="521"/>
      <c r="K1" s="521"/>
      <c r="L1" s="521"/>
      <c r="M1" s="521"/>
      <c r="N1" s="521"/>
      <c r="O1" s="521"/>
      <c r="P1" s="521"/>
      <c r="Q1" s="521"/>
      <c r="R1" s="521"/>
      <c r="S1" s="521"/>
      <c r="T1" s="521"/>
      <c r="U1" s="521"/>
      <c r="V1" s="521"/>
      <c r="W1" s="521"/>
      <c r="X1" s="59"/>
      <c r="Y1" s="59"/>
      <c r="Z1" s="59"/>
      <c r="AA1" s="59"/>
      <c r="AB1" s="59"/>
      <c r="AC1" s="59"/>
      <c r="AD1" s="59"/>
      <c r="AE1" s="59"/>
      <c r="AF1" s="59"/>
      <c r="AG1" s="59"/>
      <c r="AH1" s="59"/>
      <c r="AI1" s="59"/>
      <c r="AJ1" s="59"/>
      <c r="AK1" s="59"/>
      <c r="AL1" s="59"/>
      <c r="AM1" s="59"/>
      <c r="AN1" s="165"/>
      <c r="AO1" s="165"/>
      <c r="AP1" s="165"/>
      <c r="AQ1" s="165"/>
      <c r="AR1" s="165"/>
      <c r="AS1" s="165"/>
      <c r="AT1" s="165"/>
      <c r="AU1" s="165"/>
    </row>
    <row r="2" spans="1:47" ht="49.5" customHeight="1" x14ac:dyDescent="0.3">
      <c r="A2" s="293" t="s">
        <v>584</v>
      </c>
      <c r="B2" s="293"/>
      <c r="C2" s="293"/>
      <c r="D2" s="293"/>
      <c r="E2" s="293"/>
      <c r="F2" s="293"/>
      <c r="G2" s="293"/>
      <c r="H2" s="293"/>
      <c r="I2" s="293"/>
      <c r="J2" s="293"/>
      <c r="K2" s="293"/>
      <c r="L2" s="293"/>
      <c r="M2" s="293"/>
      <c r="N2" s="293"/>
      <c r="O2" s="293"/>
      <c r="P2" s="293"/>
      <c r="Q2" s="293"/>
      <c r="R2" s="293"/>
      <c r="S2" s="293"/>
      <c r="T2" s="293"/>
      <c r="U2" s="293"/>
      <c r="V2" s="293"/>
      <c r="W2" s="293"/>
      <c r="X2" s="59"/>
      <c r="Y2" s="59"/>
      <c r="Z2" s="59"/>
      <c r="AA2" s="59"/>
      <c r="AB2" s="59"/>
      <c r="AC2" s="59"/>
      <c r="AD2" s="59"/>
      <c r="AE2" s="59"/>
      <c r="AF2" s="59"/>
      <c r="AG2" s="59"/>
      <c r="AH2" s="59"/>
      <c r="AI2" s="59"/>
      <c r="AJ2" s="59"/>
      <c r="AK2" s="59"/>
      <c r="AL2" s="59"/>
      <c r="AM2" s="59"/>
      <c r="AN2" s="521"/>
      <c r="AO2" s="521"/>
      <c r="AP2" s="521"/>
      <c r="AQ2" s="521"/>
      <c r="AR2" s="521"/>
      <c r="AS2" s="521"/>
      <c r="AT2" s="521"/>
      <c r="AU2" s="521"/>
    </row>
    <row r="3" spans="1:47" ht="15.6" x14ac:dyDescent="0.3">
      <c r="A3" s="107"/>
      <c r="B3" s="107"/>
    </row>
    <row r="4" spans="1:47" ht="15.6" x14ac:dyDescent="0.3">
      <c r="A4" s="284" t="s">
        <v>333</v>
      </c>
      <c r="B4" s="284"/>
      <c r="C4" s="284"/>
      <c r="D4" s="284"/>
      <c r="E4" s="284"/>
      <c r="F4" s="284"/>
      <c r="G4" s="490" t="s">
        <v>60</v>
      </c>
      <c r="H4" s="284" t="s">
        <v>334</v>
      </c>
      <c r="I4" s="284"/>
      <c r="J4" s="284" t="s">
        <v>22</v>
      </c>
      <c r="K4" s="284"/>
      <c r="L4" s="284" t="s">
        <v>23</v>
      </c>
      <c r="M4" s="284"/>
      <c r="N4" s="284" t="s">
        <v>24</v>
      </c>
      <c r="O4" s="284"/>
      <c r="P4" s="284" t="s">
        <v>25</v>
      </c>
      <c r="Q4" s="284"/>
      <c r="R4" s="284" t="s">
        <v>26</v>
      </c>
      <c r="S4" s="284"/>
      <c r="T4" s="284" t="s">
        <v>41</v>
      </c>
      <c r="U4" s="284"/>
      <c r="V4" s="284" t="s">
        <v>28</v>
      </c>
      <c r="W4" s="284"/>
      <c r="X4" s="215"/>
      <c r="Y4" s="215"/>
      <c r="Z4" s="215"/>
      <c r="AA4" s="215"/>
      <c r="AB4" s="215"/>
      <c r="AC4" s="215"/>
      <c r="AD4" s="215"/>
      <c r="AE4" s="215"/>
      <c r="AF4" s="215"/>
      <c r="AG4" s="215"/>
      <c r="AH4" s="215"/>
      <c r="AI4" s="215"/>
      <c r="AJ4" s="215"/>
      <c r="AK4" s="215"/>
      <c r="AL4" s="215"/>
      <c r="AM4" s="215"/>
    </row>
    <row r="5" spans="1:47" ht="15.6" x14ac:dyDescent="0.3">
      <c r="A5" s="284"/>
      <c r="B5" s="284"/>
      <c r="C5" s="284"/>
      <c r="D5" s="284"/>
      <c r="E5" s="284"/>
      <c r="F5" s="284"/>
      <c r="G5" s="469"/>
      <c r="H5" s="65" t="s">
        <v>39</v>
      </c>
      <c r="I5" s="65" t="s">
        <v>40</v>
      </c>
      <c r="J5" s="65" t="s">
        <v>39</v>
      </c>
      <c r="K5" s="65" t="s">
        <v>40</v>
      </c>
      <c r="L5" s="65" t="s">
        <v>39</v>
      </c>
      <c r="M5" s="65" t="s">
        <v>40</v>
      </c>
      <c r="N5" s="65" t="s">
        <v>39</v>
      </c>
      <c r="O5" s="65" t="s">
        <v>40</v>
      </c>
      <c r="P5" s="65" t="s">
        <v>39</v>
      </c>
      <c r="Q5" s="65" t="s">
        <v>40</v>
      </c>
      <c r="R5" s="65" t="s">
        <v>39</v>
      </c>
      <c r="S5" s="65" t="s">
        <v>40</v>
      </c>
      <c r="T5" s="65" t="s">
        <v>39</v>
      </c>
      <c r="U5" s="65" t="s">
        <v>40</v>
      </c>
      <c r="V5" s="65" t="s">
        <v>39</v>
      </c>
      <c r="W5" s="65" t="s">
        <v>40</v>
      </c>
      <c r="X5" s="215"/>
      <c r="Y5" s="215"/>
      <c r="Z5" s="215"/>
      <c r="AA5" s="215"/>
      <c r="AB5" s="215"/>
      <c r="AC5" s="215"/>
      <c r="AD5" s="215"/>
      <c r="AE5" s="215"/>
      <c r="AF5" s="215"/>
      <c r="AG5" s="215"/>
      <c r="AH5" s="215"/>
      <c r="AI5" s="215"/>
      <c r="AJ5" s="215"/>
      <c r="AK5" s="215"/>
      <c r="AL5" s="215"/>
      <c r="AM5" s="215"/>
    </row>
    <row r="6" spans="1:47" ht="130.5" customHeight="1" x14ac:dyDescent="0.3">
      <c r="A6" s="299" t="s">
        <v>582</v>
      </c>
      <c r="B6" s="299"/>
      <c r="C6" s="299"/>
      <c r="D6" s="299"/>
      <c r="E6" s="299"/>
      <c r="F6" s="299"/>
      <c r="G6" s="65"/>
      <c r="H6" s="63">
        <f>J6+L6+N6+P6+R6+T6+V6</f>
        <v>309622.59999999998</v>
      </c>
      <c r="I6" s="63">
        <f>K6+M6+O6+Q6+S6+U6+W6</f>
        <v>0</v>
      </c>
      <c r="J6" s="63">
        <f t="shared" ref="J6:W6" si="0">J10+J13+J16</f>
        <v>44231.8</v>
      </c>
      <c r="K6" s="63">
        <f t="shared" si="0"/>
        <v>0</v>
      </c>
      <c r="L6" s="63">
        <f t="shared" si="0"/>
        <v>44231.8</v>
      </c>
      <c r="M6" s="63">
        <f t="shared" si="0"/>
        <v>0</v>
      </c>
      <c r="N6" s="63">
        <f t="shared" si="0"/>
        <v>44231.8</v>
      </c>
      <c r="O6" s="63">
        <f t="shared" si="0"/>
        <v>0</v>
      </c>
      <c r="P6" s="63">
        <f t="shared" si="0"/>
        <v>44231.8</v>
      </c>
      <c r="Q6" s="63">
        <f t="shared" si="0"/>
        <v>0</v>
      </c>
      <c r="R6" s="63">
        <f t="shared" si="0"/>
        <v>44231.8</v>
      </c>
      <c r="S6" s="63">
        <f t="shared" si="0"/>
        <v>0</v>
      </c>
      <c r="T6" s="63">
        <f t="shared" si="0"/>
        <v>44231.8</v>
      </c>
      <c r="U6" s="63">
        <f t="shared" si="0"/>
        <v>0</v>
      </c>
      <c r="V6" s="63">
        <f t="shared" si="0"/>
        <v>44231.8</v>
      </c>
      <c r="W6" s="63">
        <f t="shared" si="0"/>
        <v>0</v>
      </c>
      <c r="X6" s="216"/>
      <c r="Y6" s="216"/>
      <c r="Z6" s="216"/>
      <c r="AA6" s="216"/>
      <c r="AB6" s="216"/>
      <c r="AD6" s="215"/>
      <c r="AE6" s="215"/>
      <c r="AF6" s="215"/>
      <c r="AG6" s="215"/>
      <c r="AH6" s="215"/>
      <c r="AI6" s="215"/>
      <c r="AJ6" s="215"/>
      <c r="AK6" s="215"/>
      <c r="AL6" s="215"/>
      <c r="AM6" s="215"/>
    </row>
    <row r="7" spans="1:47" ht="48.75" customHeight="1" x14ac:dyDescent="0.3">
      <c r="A7" s="299" t="s">
        <v>828</v>
      </c>
      <c r="B7" s="299"/>
      <c r="C7" s="299"/>
      <c r="D7" s="299"/>
      <c r="E7" s="299"/>
      <c r="F7" s="299"/>
      <c r="G7" s="65"/>
      <c r="H7" s="63">
        <f>J7+L7+N7+P7+R7+T7+V7</f>
        <v>309622.59999999998</v>
      </c>
      <c r="I7" s="63">
        <f>K7+M7+O7+Q7+S7+U7+W7</f>
        <v>0</v>
      </c>
      <c r="J7" s="63">
        <f>J6</f>
        <v>44231.8</v>
      </c>
      <c r="K7" s="63">
        <f t="shared" ref="K7:W7" si="1">K6</f>
        <v>0</v>
      </c>
      <c r="L7" s="63">
        <f t="shared" si="1"/>
        <v>44231.8</v>
      </c>
      <c r="M7" s="63">
        <f t="shared" si="1"/>
        <v>0</v>
      </c>
      <c r="N7" s="63">
        <f t="shared" si="1"/>
        <v>44231.8</v>
      </c>
      <c r="O7" s="63">
        <f t="shared" si="1"/>
        <v>0</v>
      </c>
      <c r="P7" s="63">
        <f t="shared" si="1"/>
        <v>44231.8</v>
      </c>
      <c r="Q7" s="63">
        <f t="shared" si="1"/>
        <v>0</v>
      </c>
      <c r="R7" s="63">
        <f t="shared" si="1"/>
        <v>44231.8</v>
      </c>
      <c r="S7" s="63">
        <f t="shared" si="1"/>
        <v>0</v>
      </c>
      <c r="T7" s="63">
        <f t="shared" si="1"/>
        <v>44231.8</v>
      </c>
      <c r="U7" s="63">
        <f t="shared" si="1"/>
        <v>0</v>
      </c>
      <c r="V7" s="63">
        <f t="shared" si="1"/>
        <v>44231.8</v>
      </c>
      <c r="W7" s="63">
        <f t="shared" si="1"/>
        <v>0</v>
      </c>
      <c r="X7" s="216"/>
      <c r="Y7" s="216"/>
      <c r="Z7" s="216"/>
      <c r="AA7" s="216"/>
      <c r="AB7" s="216"/>
      <c r="AD7" s="215"/>
      <c r="AE7" s="215"/>
      <c r="AF7" s="215"/>
      <c r="AG7" s="215"/>
      <c r="AH7" s="215"/>
      <c r="AI7" s="215"/>
      <c r="AJ7" s="215"/>
      <c r="AK7" s="215"/>
      <c r="AL7" s="215"/>
      <c r="AM7" s="215"/>
    </row>
    <row r="8" spans="1:47" ht="15.6" x14ac:dyDescent="0.3">
      <c r="A8" s="299" t="s">
        <v>335</v>
      </c>
      <c r="B8" s="299"/>
      <c r="C8" s="299"/>
      <c r="D8" s="299"/>
      <c r="E8" s="299"/>
      <c r="F8" s="299"/>
      <c r="G8" s="65"/>
      <c r="H8" s="65"/>
      <c r="I8" s="65"/>
      <c r="J8" s="65"/>
      <c r="K8" s="65"/>
      <c r="L8" s="65"/>
      <c r="M8" s="65"/>
      <c r="N8" s="65"/>
      <c r="O8" s="65"/>
      <c r="P8" s="65"/>
      <c r="Q8" s="65"/>
      <c r="R8" s="65"/>
      <c r="S8" s="65"/>
      <c r="T8" s="65"/>
      <c r="U8" s="65"/>
      <c r="V8" s="65"/>
      <c r="W8" s="65"/>
      <c r="X8" s="216"/>
      <c r="Y8" s="216"/>
      <c r="Z8" s="216"/>
      <c r="AA8" s="216"/>
      <c r="AB8" s="216"/>
      <c r="AC8" s="215"/>
      <c r="AD8" s="215"/>
      <c r="AE8" s="215"/>
      <c r="AF8" s="215"/>
      <c r="AG8" s="215"/>
      <c r="AH8" s="215"/>
      <c r="AI8" s="215"/>
      <c r="AJ8" s="215"/>
      <c r="AK8" s="215"/>
      <c r="AL8" s="215"/>
      <c r="AM8" s="215"/>
    </row>
    <row r="9" spans="1:47" ht="58.5" customHeight="1" x14ac:dyDescent="0.3">
      <c r="A9" s="299" t="s">
        <v>803</v>
      </c>
      <c r="B9" s="299"/>
      <c r="C9" s="299"/>
      <c r="D9" s="299"/>
      <c r="E9" s="299"/>
      <c r="F9" s="299"/>
      <c r="G9" s="65" t="s">
        <v>336</v>
      </c>
      <c r="H9" s="65">
        <v>90</v>
      </c>
      <c r="I9" s="65"/>
      <c r="J9" s="65">
        <v>100</v>
      </c>
      <c r="K9" s="65"/>
      <c r="L9" s="64">
        <v>100</v>
      </c>
      <c r="M9" s="64"/>
      <c r="N9" s="64">
        <v>100</v>
      </c>
      <c r="O9" s="64"/>
      <c r="P9" s="64">
        <v>100</v>
      </c>
      <c r="Q9" s="64"/>
      <c r="R9" s="65">
        <v>100</v>
      </c>
      <c r="S9" s="64"/>
      <c r="T9" s="65">
        <v>100</v>
      </c>
      <c r="U9" s="64"/>
      <c r="V9" s="65">
        <v>100</v>
      </c>
      <c r="W9" s="64"/>
      <c r="X9" s="182"/>
      <c r="Y9" s="217"/>
      <c r="Z9" s="217"/>
      <c r="AA9" s="216"/>
      <c r="AB9" s="216"/>
      <c r="AC9" s="215"/>
      <c r="AD9" s="215"/>
      <c r="AE9" s="215"/>
      <c r="AF9" s="215"/>
      <c r="AG9" s="215"/>
      <c r="AH9" s="215"/>
      <c r="AI9" s="215"/>
      <c r="AJ9" s="215"/>
      <c r="AK9" s="215"/>
      <c r="AL9" s="215"/>
      <c r="AM9" s="215"/>
    </row>
    <row r="10" spans="1:47" ht="60" customHeight="1" x14ac:dyDescent="0.3">
      <c r="A10" s="286" t="s">
        <v>486</v>
      </c>
      <c r="B10" s="286"/>
      <c r="C10" s="286"/>
      <c r="D10" s="286"/>
      <c r="E10" s="286"/>
      <c r="F10" s="286"/>
      <c r="G10" s="218"/>
      <c r="H10" s="63">
        <f>J10+L10+N10+P10+R10+T10+V10</f>
        <v>13314</v>
      </c>
      <c r="I10" s="63">
        <f>K10+M10+O10+Q10+S10+U10+W10</f>
        <v>0</v>
      </c>
      <c r="J10" s="63">
        <v>1902</v>
      </c>
      <c r="K10" s="63"/>
      <c r="L10" s="63">
        <v>1902</v>
      </c>
      <c r="M10" s="63"/>
      <c r="N10" s="63">
        <v>1902</v>
      </c>
      <c r="O10" s="63"/>
      <c r="P10" s="63">
        <v>1902</v>
      </c>
      <c r="Q10" s="63"/>
      <c r="R10" s="63">
        <v>1902</v>
      </c>
      <c r="S10" s="63"/>
      <c r="T10" s="63">
        <v>1902</v>
      </c>
      <c r="U10" s="63"/>
      <c r="V10" s="63">
        <v>1902</v>
      </c>
      <c r="W10" s="63"/>
      <c r="X10" s="182"/>
      <c r="Y10" s="219"/>
      <c r="Z10" s="217"/>
      <c r="AA10" s="216"/>
      <c r="AB10" s="216"/>
      <c r="AC10" s="215"/>
      <c r="AD10" s="220"/>
      <c r="AE10" s="215"/>
      <c r="AF10" s="215"/>
      <c r="AG10" s="215"/>
      <c r="AH10" s="215"/>
      <c r="AI10" s="215"/>
      <c r="AJ10" s="215"/>
      <c r="AK10" s="215"/>
      <c r="AL10" s="215"/>
      <c r="AM10" s="215"/>
    </row>
    <row r="11" spans="1:47" ht="15.6" x14ac:dyDescent="0.3">
      <c r="A11" s="299" t="s">
        <v>337</v>
      </c>
      <c r="B11" s="299"/>
      <c r="C11" s="299"/>
      <c r="D11" s="299"/>
      <c r="E11" s="299"/>
      <c r="F11" s="299"/>
      <c r="G11" s="65"/>
      <c r="H11" s="65"/>
      <c r="I11" s="65"/>
      <c r="J11" s="65"/>
      <c r="K11" s="65"/>
      <c r="L11" s="65"/>
      <c r="M11" s="65"/>
      <c r="N11" s="65"/>
      <c r="O11" s="65"/>
      <c r="P11" s="65"/>
      <c r="Q11" s="65"/>
      <c r="R11" s="65"/>
      <c r="S11" s="65"/>
      <c r="T11" s="65"/>
      <c r="U11" s="65"/>
      <c r="V11" s="65"/>
      <c r="W11" s="65"/>
      <c r="X11" s="182"/>
      <c r="Y11" s="217"/>
      <c r="Z11" s="217"/>
      <c r="AA11" s="216"/>
      <c r="AB11" s="216"/>
      <c r="AC11" s="215"/>
      <c r="AD11" s="215"/>
      <c r="AE11" s="215"/>
      <c r="AF11" s="215"/>
      <c r="AG11" s="215"/>
      <c r="AH11" s="215"/>
      <c r="AI11" s="215"/>
      <c r="AJ11" s="215"/>
      <c r="AK11" s="215"/>
      <c r="AL11" s="215"/>
      <c r="AM11" s="215"/>
    </row>
    <row r="12" spans="1:47" ht="131.25" customHeight="1" x14ac:dyDescent="0.3">
      <c r="A12" s="299" t="s">
        <v>682</v>
      </c>
      <c r="B12" s="299"/>
      <c r="C12" s="299"/>
      <c r="D12" s="299"/>
      <c r="E12" s="299"/>
      <c r="F12" s="299"/>
      <c r="G12" s="65" t="s">
        <v>494</v>
      </c>
      <c r="H12" s="65">
        <v>0</v>
      </c>
      <c r="I12" s="65"/>
      <c r="J12" s="65">
        <v>100</v>
      </c>
      <c r="K12" s="65"/>
      <c r="L12" s="65">
        <v>100</v>
      </c>
      <c r="M12" s="65"/>
      <c r="N12" s="65">
        <v>100</v>
      </c>
      <c r="O12" s="65"/>
      <c r="P12" s="65">
        <v>100</v>
      </c>
      <c r="Q12" s="65"/>
      <c r="R12" s="65">
        <v>100</v>
      </c>
      <c r="S12" s="65"/>
      <c r="T12" s="65">
        <v>100</v>
      </c>
      <c r="U12" s="65"/>
      <c r="V12" s="65">
        <v>100</v>
      </c>
      <c r="W12" s="65"/>
      <c r="X12" s="517"/>
      <c r="Y12" s="518"/>
      <c r="Z12" s="217"/>
      <c r="AA12" s="216"/>
      <c r="AB12" s="216"/>
      <c r="AC12" s="215"/>
      <c r="AD12" s="215"/>
      <c r="AE12" s="215"/>
      <c r="AF12" s="215"/>
      <c r="AG12" s="215"/>
      <c r="AH12" s="215"/>
      <c r="AI12" s="215"/>
      <c r="AJ12" s="215"/>
      <c r="AK12" s="215"/>
      <c r="AL12" s="215"/>
      <c r="AM12" s="215"/>
    </row>
    <row r="13" spans="1:47" ht="51.75" customHeight="1" x14ac:dyDescent="0.3">
      <c r="A13" s="286" t="s">
        <v>495</v>
      </c>
      <c r="B13" s="286"/>
      <c r="C13" s="286"/>
      <c r="D13" s="286"/>
      <c r="E13" s="286"/>
      <c r="F13" s="286"/>
      <c r="G13" s="218"/>
      <c r="H13" s="63">
        <f>J13+L13+N13+P13+R13+T13+V13</f>
        <v>289187.5</v>
      </c>
      <c r="I13" s="63">
        <f>K13+M13+O13+Q13+S13+U13+W13</f>
        <v>0</v>
      </c>
      <c r="J13" s="63">
        <v>41312.5</v>
      </c>
      <c r="K13" s="63"/>
      <c r="L13" s="63">
        <v>41312.5</v>
      </c>
      <c r="M13" s="63"/>
      <c r="N13" s="63">
        <v>41312.5</v>
      </c>
      <c r="O13" s="63"/>
      <c r="P13" s="63">
        <v>41312.5</v>
      </c>
      <c r="Q13" s="63"/>
      <c r="R13" s="63">
        <v>41312.5</v>
      </c>
      <c r="S13" s="63"/>
      <c r="T13" s="63">
        <v>41312.5</v>
      </c>
      <c r="U13" s="63"/>
      <c r="V13" s="63">
        <v>41312.5</v>
      </c>
      <c r="W13" s="63"/>
      <c r="X13" s="216"/>
      <c r="Y13" s="216"/>
      <c r="Z13" s="216"/>
      <c r="AA13" s="216"/>
      <c r="AB13" s="216"/>
      <c r="AC13" s="215"/>
      <c r="AD13" s="221"/>
      <c r="AE13" s="221"/>
      <c r="AF13" s="215"/>
      <c r="AG13" s="215"/>
      <c r="AH13" s="215"/>
      <c r="AI13" s="215"/>
      <c r="AJ13" s="215"/>
      <c r="AK13" s="215"/>
      <c r="AL13" s="215"/>
      <c r="AM13" s="215"/>
    </row>
    <row r="14" spans="1:47" ht="15.6" x14ac:dyDescent="0.3">
      <c r="A14" s="299" t="s">
        <v>339</v>
      </c>
      <c r="B14" s="299"/>
      <c r="C14" s="299"/>
      <c r="D14" s="299"/>
      <c r="E14" s="299"/>
      <c r="F14" s="299"/>
      <c r="G14" s="65"/>
      <c r="H14" s="65"/>
      <c r="I14" s="65"/>
      <c r="J14" s="65"/>
      <c r="K14" s="65"/>
      <c r="L14" s="65"/>
      <c r="M14" s="65"/>
      <c r="N14" s="65"/>
      <c r="O14" s="65"/>
      <c r="P14" s="65"/>
      <c r="Q14" s="65"/>
      <c r="R14" s="65"/>
      <c r="S14" s="65"/>
      <c r="T14" s="65"/>
      <c r="U14" s="65"/>
      <c r="V14" s="65"/>
      <c r="W14" s="65"/>
      <c r="X14" s="216"/>
      <c r="Y14" s="216"/>
      <c r="Z14" s="216"/>
      <c r="AA14" s="216"/>
      <c r="AB14" s="216"/>
      <c r="AC14" s="215"/>
      <c r="AD14" s="215"/>
      <c r="AE14" s="215"/>
      <c r="AF14" s="215"/>
      <c r="AG14" s="215"/>
      <c r="AH14" s="215"/>
      <c r="AI14" s="215"/>
      <c r="AJ14" s="215"/>
      <c r="AK14" s="215"/>
      <c r="AL14" s="215"/>
      <c r="AM14" s="215"/>
    </row>
    <row r="15" spans="1:47" ht="137.25" customHeight="1" x14ac:dyDescent="0.3">
      <c r="A15" s="299" t="s">
        <v>683</v>
      </c>
      <c r="B15" s="299"/>
      <c r="C15" s="299"/>
      <c r="D15" s="299"/>
      <c r="E15" s="299"/>
      <c r="F15" s="299"/>
      <c r="G15" s="65" t="s">
        <v>494</v>
      </c>
      <c r="H15" s="65">
        <v>0</v>
      </c>
      <c r="I15" s="65"/>
      <c r="J15" s="65">
        <v>90</v>
      </c>
      <c r="K15" s="65"/>
      <c r="L15" s="65">
        <v>91.5</v>
      </c>
      <c r="M15" s="65"/>
      <c r="N15" s="65">
        <v>93</v>
      </c>
      <c r="O15" s="65"/>
      <c r="P15" s="65">
        <v>94.5</v>
      </c>
      <c r="Q15" s="65"/>
      <c r="R15" s="65">
        <v>96</v>
      </c>
      <c r="S15" s="65"/>
      <c r="T15" s="65">
        <v>97.5</v>
      </c>
      <c r="U15" s="65"/>
      <c r="V15" s="65">
        <v>99</v>
      </c>
      <c r="W15" s="65"/>
      <c r="X15" s="517"/>
      <c r="Y15" s="518"/>
      <c r="Z15" s="216"/>
      <c r="AA15" s="216"/>
      <c r="AB15" s="216"/>
      <c r="AC15" s="215"/>
      <c r="AD15" s="215"/>
      <c r="AE15" s="215"/>
      <c r="AF15" s="215"/>
      <c r="AG15" s="215"/>
      <c r="AH15" s="215"/>
      <c r="AI15" s="215"/>
      <c r="AJ15" s="215"/>
      <c r="AK15" s="215"/>
      <c r="AL15" s="215"/>
      <c r="AM15" s="215"/>
    </row>
    <row r="16" spans="1:47" ht="73.5" customHeight="1" x14ac:dyDescent="0.3">
      <c r="A16" s="286" t="s">
        <v>496</v>
      </c>
      <c r="B16" s="286"/>
      <c r="C16" s="286"/>
      <c r="D16" s="286"/>
      <c r="E16" s="286"/>
      <c r="F16" s="286"/>
      <c r="G16" s="218"/>
      <c r="H16" s="63">
        <f>J16+L16+N16+P16+R16+T16+V16</f>
        <v>7121.1</v>
      </c>
      <c r="I16" s="63"/>
      <c r="J16" s="63">
        <v>1017.3</v>
      </c>
      <c r="K16" s="63"/>
      <c r="L16" s="63">
        <v>1017.3</v>
      </c>
      <c r="M16" s="63"/>
      <c r="N16" s="63">
        <v>1017.3</v>
      </c>
      <c r="O16" s="63"/>
      <c r="P16" s="63">
        <v>1017.3</v>
      </c>
      <c r="Q16" s="63"/>
      <c r="R16" s="63">
        <v>1017.3</v>
      </c>
      <c r="S16" s="63"/>
      <c r="T16" s="63">
        <v>1017.3</v>
      </c>
      <c r="U16" s="63"/>
      <c r="V16" s="63">
        <v>1017.3</v>
      </c>
      <c r="W16" s="63"/>
      <c r="X16" s="216"/>
      <c r="Y16" s="216"/>
      <c r="Z16" s="216"/>
      <c r="AA16" s="216"/>
      <c r="AB16" s="216"/>
      <c r="AD16" s="221"/>
      <c r="AE16" s="215"/>
      <c r="AF16" s="215"/>
      <c r="AG16" s="215"/>
      <c r="AH16" s="215"/>
      <c r="AI16" s="215"/>
      <c r="AJ16" s="215"/>
      <c r="AK16" s="215"/>
      <c r="AL16" s="215"/>
      <c r="AM16" s="215"/>
    </row>
    <row r="17" spans="1:39" ht="15.6" x14ac:dyDescent="0.3">
      <c r="A17" s="299" t="s">
        <v>340</v>
      </c>
      <c r="B17" s="299"/>
      <c r="C17" s="299"/>
      <c r="D17" s="299"/>
      <c r="E17" s="299"/>
      <c r="F17" s="299"/>
      <c r="G17" s="65"/>
      <c r="H17" s="65"/>
      <c r="I17" s="65"/>
      <c r="J17" s="65"/>
      <c r="K17" s="65"/>
      <c r="L17" s="65"/>
      <c r="M17" s="65"/>
      <c r="N17" s="65"/>
      <c r="O17" s="65"/>
      <c r="P17" s="65"/>
      <c r="Q17" s="65"/>
      <c r="R17" s="65"/>
      <c r="S17" s="65"/>
      <c r="T17" s="65"/>
      <c r="U17" s="65"/>
      <c r="V17" s="65"/>
      <c r="W17" s="65"/>
      <c r="X17" s="216"/>
      <c r="Y17" s="216"/>
      <c r="Z17" s="216"/>
      <c r="AA17" s="216"/>
      <c r="AB17" s="216"/>
      <c r="AC17" s="215"/>
      <c r="AD17" s="215"/>
      <c r="AE17" s="215"/>
      <c r="AF17" s="215"/>
      <c r="AG17" s="215"/>
      <c r="AH17" s="215"/>
      <c r="AI17" s="215"/>
      <c r="AJ17" s="215"/>
      <c r="AK17" s="215"/>
      <c r="AL17" s="215"/>
      <c r="AM17" s="215"/>
    </row>
    <row r="18" spans="1:39" ht="96.75" customHeight="1" x14ac:dyDescent="0.3">
      <c r="A18" s="299" t="s">
        <v>684</v>
      </c>
      <c r="B18" s="299"/>
      <c r="C18" s="299"/>
      <c r="D18" s="299"/>
      <c r="E18" s="299"/>
      <c r="F18" s="299"/>
      <c r="G18" s="65" t="s">
        <v>219</v>
      </c>
      <c r="H18" s="65">
        <v>0</v>
      </c>
      <c r="I18" s="65"/>
      <c r="J18" s="63">
        <v>70</v>
      </c>
      <c r="K18" s="63"/>
      <c r="L18" s="63">
        <v>75</v>
      </c>
      <c r="M18" s="63"/>
      <c r="N18" s="63">
        <v>80</v>
      </c>
      <c r="O18" s="63"/>
      <c r="P18" s="63">
        <v>85</v>
      </c>
      <c r="Q18" s="63"/>
      <c r="R18" s="63">
        <v>90</v>
      </c>
      <c r="S18" s="63"/>
      <c r="T18" s="63">
        <v>95</v>
      </c>
      <c r="U18" s="63"/>
      <c r="V18" s="63">
        <v>100</v>
      </c>
      <c r="W18" s="63"/>
      <c r="X18" s="519"/>
      <c r="Y18" s="520"/>
      <c r="Z18" s="216"/>
      <c r="AA18" s="216"/>
      <c r="AB18" s="216"/>
      <c r="AC18" s="215"/>
      <c r="AD18" s="215"/>
      <c r="AE18" s="215"/>
      <c r="AF18" s="215"/>
      <c r="AG18" s="215"/>
      <c r="AH18" s="215"/>
      <c r="AI18" s="215"/>
      <c r="AJ18" s="215"/>
      <c r="AK18" s="215"/>
      <c r="AL18" s="215"/>
      <c r="AM18" s="215"/>
    </row>
    <row r="19" spans="1:39" ht="15.6" x14ac:dyDescent="0.3">
      <c r="A19" s="297" t="s">
        <v>585</v>
      </c>
      <c r="B19" s="297"/>
      <c r="C19" s="297"/>
      <c r="D19" s="297"/>
      <c r="E19" s="297"/>
      <c r="F19" s="297"/>
      <c r="G19" s="297"/>
      <c r="H19" s="297"/>
      <c r="I19" s="297"/>
      <c r="J19" s="297"/>
      <c r="K19" s="297"/>
      <c r="L19" s="297"/>
      <c r="M19" s="297"/>
      <c r="N19" s="297"/>
      <c r="O19" s="297"/>
      <c r="P19" s="297"/>
      <c r="Q19" s="297"/>
      <c r="R19" s="297"/>
      <c r="S19" s="297"/>
      <c r="T19" s="297"/>
      <c r="U19" s="297"/>
      <c r="V19" s="297"/>
      <c r="W19" s="297"/>
      <c r="X19" s="222"/>
      <c r="Y19" s="222"/>
      <c r="Z19" s="222"/>
      <c r="AA19" s="222"/>
      <c r="AB19" s="222"/>
      <c r="AC19" s="223"/>
      <c r="AD19" s="223"/>
      <c r="AE19" s="223"/>
      <c r="AF19" s="223"/>
      <c r="AG19" s="223"/>
      <c r="AH19" s="223"/>
      <c r="AI19" s="223"/>
      <c r="AJ19" s="223"/>
      <c r="AK19" s="223"/>
      <c r="AL19" s="223"/>
      <c r="AM19" s="223"/>
    </row>
    <row r="20" spans="1:39" ht="15.6" x14ac:dyDescent="0.3">
      <c r="A20" s="215"/>
      <c r="B20" s="215"/>
      <c r="C20" s="215"/>
      <c r="D20" s="215"/>
      <c r="E20" s="215"/>
      <c r="F20" s="215"/>
      <c r="G20" s="224"/>
      <c r="H20" s="215"/>
      <c r="I20" s="215"/>
      <c r="J20" s="215"/>
      <c r="K20" s="215"/>
      <c r="L20" s="215"/>
      <c r="M20" s="215"/>
      <c r="N20" s="215"/>
      <c r="O20" s="215"/>
      <c r="P20" s="215"/>
      <c r="Q20" s="215"/>
      <c r="R20" s="215"/>
      <c r="S20" s="215"/>
      <c r="T20" s="215"/>
      <c r="U20" s="215"/>
      <c r="V20" s="215"/>
      <c r="W20" s="215"/>
      <c r="X20" s="216"/>
      <c r="Y20" s="216"/>
      <c r="Z20" s="216"/>
      <c r="AA20" s="216"/>
      <c r="AB20" s="216"/>
      <c r="AC20" s="215"/>
      <c r="AD20" s="215"/>
      <c r="AE20" s="215"/>
      <c r="AF20" s="215"/>
      <c r="AG20" s="215"/>
      <c r="AH20" s="215"/>
      <c r="AI20" s="215"/>
      <c r="AJ20" s="215"/>
      <c r="AK20" s="215"/>
      <c r="AL20" s="215"/>
      <c r="AM20" s="215"/>
    </row>
    <row r="21" spans="1:39" ht="15.6" x14ac:dyDescent="0.3">
      <c r="A21" s="225" t="s">
        <v>586</v>
      </c>
      <c r="B21" s="225"/>
      <c r="C21" s="225"/>
      <c r="D21" s="225"/>
      <c r="E21" s="225"/>
      <c r="F21" s="225"/>
      <c r="G21" s="225"/>
      <c r="H21" s="225"/>
      <c r="I21" s="225"/>
      <c r="J21" s="225"/>
      <c r="K21" s="225"/>
      <c r="L21" s="225"/>
      <c r="M21" s="225"/>
      <c r="N21" s="225"/>
      <c r="O21" s="225"/>
      <c r="P21" s="225"/>
      <c r="Q21" s="225"/>
      <c r="R21" s="225"/>
      <c r="S21" s="225"/>
      <c r="T21" s="225"/>
      <c r="U21" s="225"/>
      <c r="V21" s="225"/>
      <c r="W21" s="225"/>
      <c r="X21" s="216"/>
      <c r="Y21" s="216"/>
      <c r="Z21" s="216"/>
      <c r="AA21" s="216"/>
      <c r="AB21" s="216"/>
      <c r="AC21" s="215"/>
      <c r="AD21" s="215"/>
      <c r="AE21" s="215"/>
      <c r="AF21" s="215"/>
      <c r="AG21" s="215"/>
      <c r="AH21" s="215"/>
      <c r="AI21" s="215"/>
      <c r="AJ21" s="215"/>
      <c r="AK21" s="215"/>
      <c r="AL21" s="215"/>
      <c r="AM21" s="215"/>
    </row>
    <row r="22" spans="1:39" ht="71.25" customHeight="1" x14ac:dyDescent="0.3">
      <c r="A22" s="65" t="s">
        <v>132</v>
      </c>
      <c r="B22" s="65" t="s">
        <v>341</v>
      </c>
      <c r="C22" s="284" t="s">
        <v>342</v>
      </c>
      <c r="D22" s="284"/>
      <c r="E22" s="284"/>
      <c r="F22" s="284"/>
      <c r="G22" s="284"/>
      <c r="H22" s="284"/>
      <c r="I22" s="284"/>
      <c r="J22" s="284"/>
      <c r="K22" s="287" t="s">
        <v>343</v>
      </c>
      <c r="L22" s="316"/>
      <c r="M22" s="316"/>
      <c r="N22" s="316"/>
      <c r="O22" s="316"/>
      <c r="P22" s="316"/>
      <c r="Q22" s="316"/>
      <c r="R22" s="317"/>
      <c r="S22" s="287" t="s">
        <v>344</v>
      </c>
      <c r="T22" s="316"/>
      <c r="U22" s="316"/>
      <c r="V22" s="316"/>
      <c r="W22" s="317"/>
      <c r="X22" s="216"/>
      <c r="Y22" s="216"/>
      <c r="Z22" s="216"/>
      <c r="AA22" s="216"/>
      <c r="AB22" s="216"/>
      <c r="AC22" s="215"/>
      <c r="AD22" s="215"/>
      <c r="AE22" s="215"/>
      <c r="AF22" s="215"/>
      <c r="AG22" s="215"/>
      <c r="AH22" s="215"/>
      <c r="AI22" s="215"/>
      <c r="AJ22" s="215"/>
      <c r="AK22" s="215"/>
      <c r="AL22" s="215"/>
      <c r="AM22" s="215"/>
    </row>
    <row r="23" spans="1:39" ht="51.75" customHeight="1" x14ac:dyDescent="0.3">
      <c r="A23" s="65">
        <v>1</v>
      </c>
      <c r="B23" s="70" t="s">
        <v>497</v>
      </c>
      <c r="C23" s="265" t="s">
        <v>772</v>
      </c>
      <c r="D23" s="448"/>
      <c r="E23" s="448"/>
      <c r="F23" s="448"/>
      <c r="G23" s="448"/>
      <c r="H23" s="448"/>
      <c r="I23" s="448"/>
      <c r="J23" s="449"/>
      <c r="K23" s="287" t="s">
        <v>454</v>
      </c>
      <c r="L23" s="316"/>
      <c r="M23" s="316"/>
      <c r="N23" s="316"/>
      <c r="O23" s="316"/>
      <c r="P23" s="316"/>
      <c r="Q23" s="316"/>
      <c r="R23" s="317"/>
      <c r="S23" s="287" t="s">
        <v>497</v>
      </c>
      <c r="T23" s="316"/>
      <c r="U23" s="316"/>
      <c r="V23" s="316"/>
      <c r="W23" s="317"/>
      <c r="X23" s="515"/>
      <c r="Y23" s="516"/>
      <c r="Z23" s="216"/>
      <c r="AA23" s="216"/>
      <c r="AB23" s="216"/>
    </row>
    <row r="24" spans="1:39" ht="67.5" customHeight="1" x14ac:dyDescent="0.3">
      <c r="A24" s="65">
        <v>2</v>
      </c>
      <c r="B24" s="70" t="s">
        <v>498</v>
      </c>
      <c r="C24" s="304" t="s">
        <v>499</v>
      </c>
      <c r="D24" s="450"/>
      <c r="E24" s="450"/>
      <c r="F24" s="450"/>
      <c r="G24" s="450"/>
      <c r="H24" s="450"/>
      <c r="I24" s="450"/>
      <c r="J24" s="305"/>
      <c r="K24" s="287" t="s">
        <v>454</v>
      </c>
      <c r="L24" s="316"/>
      <c r="M24" s="316"/>
      <c r="N24" s="316"/>
      <c r="O24" s="316"/>
      <c r="P24" s="316"/>
      <c r="Q24" s="316"/>
      <c r="R24" s="317"/>
      <c r="S24" s="287" t="s">
        <v>500</v>
      </c>
      <c r="T24" s="316"/>
      <c r="U24" s="316"/>
      <c r="V24" s="316"/>
      <c r="W24" s="317"/>
      <c r="X24" s="515"/>
      <c r="Y24" s="516"/>
      <c r="Z24" s="216"/>
      <c r="AA24" s="216"/>
      <c r="AB24" s="216"/>
      <c r="AC24" s="215"/>
      <c r="AD24" s="215"/>
      <c r="AE24" s="215"/>
      <c r="AF24" s="215"/>
      <c r="AG24" s="215"/>
      <c r="AH24" s="215"/>
      <c r="AI24" s="215"/>
      <c r="AJ24" s="215"/>
      <c r="AK24" s="215"/>
      <c r="AL24" s="215"/>
      <c r="AM24" s="215"/>
    </row>
    <row r="25" spans="1:39" ht="63.75" customHeight="1" x14ac:dyDescent="0.3">
      <c r="A25" s="65">
        <v>3</v>
      </c>
      <c r="B25" s="70" t="s">
        <v>501</v>
      </c>
      <c r="C25" s="304" t="s">
        <v>502</v>
      </c>
      <c r="D25" s="450"/>
      <c r="E25" s="450"/>
      <c r="F25" s="450"/>
      <c r="G25" s="450"/>
      <c r="H25" s="450"/>
      <c r="I25" s="450"/>
      <c r="J25" s="305"/>
      <c r="K25" s="287" t="s">
        <v>454</v>
      </c>
      <c r="L25" s="316"/>
      <c r="M25" s="316"/>
      <c r="N25" s="316"/>
      <c r="O25" s="316"/>
      <c r="P25" s="316"/>
      <c r="Q25" s="316"/>
      <c r="R25" s="317"/>
      <c r="S25" s="287" t="s">
        <v>455</v>
      </c>
      <c r="T25" s="316"/>
      <c r="U25" s="316"/>
      <c r="V25" s="316"/>
      <c r="W25" s="317"/>
      <c r="X25" s="216"/>
      <c r="Y25" s="216"/>
      <c r="Z25" s="216"/>
      <c r="AA25" s="216"/>
      <c r="AB25" s="216"/>
      <c r="AC25" s="215"/>
      <c r="AD25" s="215"/>
      <c r="AE25" s="215"/>
      <c r="AF25" s="215"/>
      <c r="AG25" s="215"/>
      <c r="AH25" s="215"/>
      <c r="AI25" s="215"/>
      <c r="AJ25" s="215"/>
      <c r="AK25" s="215"/>
      <c r="AL25" s="215"/>
      <c r="AM25" s="215"/>
    </row>
  </sheetData>
  <mergeCells count="44">
    <mergeCell ref="A7:F7"/>
    <mergeCell ref="X12:Y12"/>
    <mergeCell ref="AN2:AU2"/>
    <mergeCell ref="A4:F5"/>
    <mergeCell ref="G4:G5"/>
    <mergeCell ref="H4:I4"/>
    <mergeCell ref="J4:K4"/>
    <mergeCell ref="L4:M4"/>
    <mergeCell ref="N4:O4"/>
    <mergeCell ref="P4:Q4"/>
    <mergeCell ref="R4:S4"/>
    <mergeCell ref="T4:U4"/>
    <mergeCell ref="V4:W4"/>
    <mergeCell ref="C25:J25"/>
    <mergeCell ref="A1:W1"/>
    <mergeCell ref="A2:W2"/>
    <mergeCell ref="A14:F14"/>
    <mergeCell ref="A6:F6"/>
    <mergeCell ref="A8:F8"/>
    <mergeCell ref="A9:F9"/>
    <mergeCell ref="A10:F10"/>
    <mergeCell ref="A11:F11"/>
    <mergeCell ref="A13:F13"/>
    <mergeCell ref="A12:F12"/>
    <mergeCell ref="K25:R25"/>
    <mergeCell ref="S25:W25"/>
    <mergeCell ref="C22:J22"/>
    <mergeCell ref="K22:R22"/>
    <mergeCell ref="S22:W22"/>
    <mergeCell ref="S23:W23"/>
    <mergeCell ref="X23:Y23"/>
    <mergeCell ref="X24:Y24"/>
    <mergeCell ref="A15:F15"/>
    <mergeCell ref="K24:R24"/>
    <mergeCell ref="C24:J24"/>
    <mergeCell ref="S24:W24"/>
    <mergeCell ref="C23:J23"/>
    <mergeCell ref="K23:R23"/>
    <mergeCell ref="A19:W19"/>
    <mergeCell ref="A17:F17"/>
    <mergeCell ref="A16:F16"/>
    <mergeCell ref="A18:F18"/>
    <mergeCell ref="X15:Y15"/>
    <mergeCell ref="X18:Y18"/>
  </mergeCells>
  <pageMargins left="0.7" right="0.7" top="0.75" bottom="0.75" header="0.3" footer="0.3"/>
  <pageSetup paperSize="9" scale="41" fitToHeight="0" orientation="landscape" r:id="rId1"/>
  <rowBreaks count="2" manualBreakCount="2">
    <brk id="20" max="22" man="1"/>
    <brk id="27" max="24"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AG84"/>
  <sheetViews>
    <sheetView view="pageBreakPreview" zoomScale="82" zoomScaleNormal="100" zoomScaleSheetLayoutView="82" workbookViewId="0">
      <selection activeCell="A22" sqref="A1:XFD1048576"/>
    </sheetView>
  </sheetViews>
  <sheetFormatPr defaultRowHeight="14.4" x14ac:dyDescent="0.3"/>
  <cols>
    <col min="1" max="1" width="5.88671875" style="2" customWidth="1"/>
    <col min="2" max="2" width="41" style="2" customWidth="1"/>
    <col min="3" max="3" width="9.109375" style="2" customWidth="1"/>
    <col min="4" max="6" width="7.33203125" style="2" customWidth="1"/>
    <col min="7" max="7" width="6.5546875" style="2" customWidth="1"/>
    <col min="8" max="11" width="7.33203125" style="2" customWidth="1"/>
    <col min="12" max="12" width="7.44140625" style="2" customWidth="1"/>
    <col min="13" max="14" width="7.33203125" style="2" customWidth="1"/>
    <col min="15" max="15" width="7.44140625" style="2" customWidth="1"/>
    <col min="16" max="16" width="6.6640625" style="2" customWidth="1"/>
    <col min="17" max="17" width="6.5546875" style="2" customWidth="1"/>
    <col min="18" max="18" width="7.5546875" style="2" customWidth="1"/>
    <col min="19" max="20" width="7.33203125" style="2" customWidth="1"/>
    <col min="21" max="21" width="7" style="2" customWidth="1"/>
    <col min="22" max="22" width="7.33203125" style="2" customWidth="1"/>
    <col min="23" max="23" width="7.44140625" style="2" customWidth="1"/>
    <col min="24" max="26" width="7.33203125" style="2" customWidth="1"/>
    <col min="27" max="28" width="4.5546875" style="2" customWidth="1"/>
    <col min="29" max="29" width="7.6640625" style="2" customWidth="1"/>
    <col min="30" max="30" width="6" style="2" customWidth="1"/>
    <col min="31" max="31" width="6.5546875" style="2" customWidth="1"/>
    <col min="32" max="32" width="6" style="2" customWidth="1"/>
    <col min="33" max="256" width="9.109375" style="2"/>
    <col min="257" max="257" width="5.88671875" style="2" customWidth="1"/>
    <col min="258" max="258" width="29.88671875" style="2" customWidth="1"/>
    <col min="259" max="259" width="10" style="2" customWidth="1"/>
    <col min="260" max="260" width="5.88671875" style="2" customWidth="1"/>
    <col min="261" max="267" width="4.5546875" style="2" customWidth="1"/>
    <col min="268" max="279" width="5.44140625" style="2" customWidth="1"/>
    <col min="280" max="287" width="4.5546875" style="2" customWidth="1"/>
    <col min="288" max="288" width="6" style="2" customWidth="1"/>
    <col min="289" max="512" width="9.109375" style="2"/>
    <col min="513" max="513" width="5.88671875" style="2" customWidth="1"/>
    <col min="514" max="514" width="29.88671875" style="2" customWidth="1"/>
    <col min="515" max="515" width="10" style="2" customWidth="1"/>
    <col min="516" max="516" width="5.88671875" style="2" customWidth="1"/>
    <col min="517" max="523" width="4.5546875" style="2" customWidth="1"/>
    <col min="524" max="535" width="5.44140625" style="2" customWidth="1"/>
    <col min="536" max="543" width="4.5546875" style="2" customWidth="1"/>
    <col min="544" max="544" width="6" style="2" customWidth="1"/>
    <col min="545" max="768" width="9.109375" style="2"/>
    <col min="769" max="769" width="5.88671875" style="2" customWidth="1"/>
    <col min="770" max="770" width="29.88671875" style="2" customWidth="1"/>
    <col min="771" max="771" width="10" style="2" customWidth="1"/>
    <col min="772" max="772" width="5.88671875" style="2" customWidth="1"/>
    <col min="773" max="779" width="4.5546875" style="2" customWidth="1"/>
    <col min="780" max="791" width="5.44140625" style="2" customWidth="1"/>
    <col min="792" max="799" width="4.5546875" style="2" customWidth="1"/>
    <col min="800" max="800" width="6" style="2" customWidth="1"/>
    <col min="801" max="1024" width="9.109375" style="2"/>
    <col min="1025" max="1025" width="5.88671875" style="2" customWidth="1"/>
    <col min="1026" max="1026" width="29.88671875" style="2" customWidth="1"/>
    <col min="1027" max="1027" width="10" style="2" customWidth="1"/>
    <col min="1028" max="1028" width="5.88671875" style="2" customWidth="1"/>
    <col min="1029" max="1035" width="4.5546875" style="2" customWidth="1"/>
    <col min="1036" max="1047" width="5.44140625" style="2" customWidth="1"/>
    <col min="1048" max="1055" width="4.5546875" style="2" customWidth="1"/>
    <col min="1056" max="1056" width="6" style="2" customWidth="1"/>
    <col min="1057" max="1280" width="9.109375" style="2"/>
    <col min="1281" max="1281" width="5.88671875" style="2" customWidth="1"/>
    <col min="1282" max="1282" width="29.88671875" style="2" customWidth="1"/>
    <col min="1283" max="1283" width="10" style="2" customWidth="1"/>
    <col min="1284" max="1284" width="5.88671875" style="2" customWidth="1"/>
    <col min="1285" max="1291" width="4.5546875" style="2" customWidth="1"/>
    <col min="1292" max="1303" width="5.44140625" style="2" customWidth="1"/>
    <col min="1304" max="1311" width="4.5546875" style="2" customWidth="1"/>
    <col min="1312" max="1312" width="6" style="2" customWidth="1"/>
    <col min="1313" max="1536" width="9.109375" style="2"/>
    <col min="1537" max="1537" width="5.88671875" style="2" customWidth="1"/>
    <col min="1538" max="1538" width="29.88671875" style="2" customWidth="1"/>
    <col min="1539" max="1539" width="10" style="2" customWidth="1"/>
    <col min="1540" max="1540" width="5.88671875" style="2" customWidth="1"/>
    <col min="1541" max="1547" width="4.5546875" style="2" customWidth="1"/>
    <col min="1548" max="1559" width="5.44140625" style="2" customWidth="1"/>
    <col min="1560" max="1567" width="4.5546875" style="2" customWidth="1"/>
    <col min="1568" max="1568" width="6" style="2" customWidth="1"/>
    <col min="1569" max="1792" width="9.109375" style="2"/>
    <col min="1793" max="1793" width="5.88671875" style="2" customWidth="1"/>
    <col min="1794" max="1794" width="29.88671875" style="2" customWidth="1"/>
    <col min="1795" max="1795" width="10" style="2" customWidth="1"/>
    <col min="1796" max="1796" width="5.88671875" style="2" customWidth="1"/>
    <col min="1797" max="1803" width="4.5546875" style="2" customWidth="1"/>
    <col min="1804" max="1815" width="5.44140625" style="2" customWidth="1"/>
    <col min="1816" max="1823" width="4.5546875" style="2" customWidth="1"/>
    <col min="1824" max="1824" width="6" style="2" customWidth="1"/>
    <col min="1825" max="2048" width="9.109375" style="2"/>
    <col min="2049" max="2049" width="5.88671875" style="2" customWidth="1"/>
    <col min="2050" max="2050" width="29.88671875" style="2" customWidth="1"/>
    <col min="2051" max="2051" width="10" style="2" customWidth="1"/>
    <col min="2052" max="2052" width="5.88671875" style="2" customWidth="1"/>
    <col min="2053" max="2059" width="4.5546875" style="2" customWidth="1"/>
    <col min="2060" max="2071" width="5.44140625" style="2" customWidth="1"/>
    <col min="2072" max="2079" width="4.5546875" style="2" customWidth="1"/>
    <col min="2080" max="2080" width="6" style="2" customWidth="1"/>
    <col min="2081" max="2304" width="9.109375" style="2"/>
    <col min="2305" max="2305" width="5.88671875" style="2" customWidth="1"/>
    <col min="2306" max="2306" width="29.88671875" style="2" customWidth="1"/>
    <col min="2307" max="2307" width="10" style="2" customWidth="1"/>
    <col min="2308" max="2308" width="5.88671875" style="2" customWidth="1"/>
    <col min="2309" max="2315" width="4.5546875" style="2" customWidth="1"/>
    <col min="2316" max="2327" width="5.44140625" style="2" customWidth="1"/>
    <col min="2328" max="2335" width="4.5546875" style="2" customWidth="1"/>
    <col min="2336" max="2336" width="6" style="2" customWidth="1"/>
    <col min="2337" max="2560" width="9.109375" style="2"/>
    <col min="2561" max="2561" width="5.88671875" style="2" customWidth="1"/>
    <col min="2562" max="2562" width="29.88671875" style="2" customWidth="1"/>
    <col min="2563" max="2563" width="10" style="2" customWidth="1"/>
    <col min="2564" max="2564" width="5.88671875" style="2" customWidth="1"/>
    <col min="2565" max="2571" width="4.5546875" style="2" customWidth="1"/>
    <col min="2572" max="2583" width="5.44140625" style="2" customWidth="1"/>
    <col min="2584" max="2591" width="4.5546875" style="2" customWidth="1"/>
    <col min="2592" max="2592" width="6" style="2" customWidth="1"/>
    <col min="2593" max="2816" width="9.109375" style="2"/>
    <col min="2817" max="2817" width="5.88671875" style="2" customWidth="1"/>
    <col min="2818" max="2818" width="29.88671875" style="2" customWidth="1"/>
    <col min="2819" max="2819" width="10" style="2" customWidth="1"/>
    <col min="2820" max="2820" width="5.88671875" style="2" customWidth="1"/>
    <col min="2821" max="2827" width="4.5546875" style="2" customWidth="1"/>
    <col min="2828" max="2839" width="5.44140625" style="2" customWidth="1"/>
    <col min="2840" max="2847" width="4.5546875" style="2" customWidth="1"/>
    <col min="2848" max="2848" width="6" style="2" customWidth="1"/>
    <col min="2849" max="3072" width="9.109375" style="2"/>
    <col min="3073" max="3073" width="5.88671875" style="2" customWidth="1"/>
    <col min="3074" max="3074" width="29.88671875" style="2" customWidth="1"/>
    <col min="3075" max="3075" width="10" style="2" customWidth="1"/>
    <col min="3076" max="3076" width="5.88671875" style="2" customWidth="1"/>
    <col min="3077" max="3083" width="4.5546875" style="2" customWidth="1"/>
    <col min="3084" max="3095" width="5.44140625" style="2" customWidth="1"/>
    <col min="3096" max="3103" width="4.5546875" style="2" customWidth="1"/>
    <col min="3104" max="3104" width="6" style="2" customWidth="1"/>
    <col min="3105" max="3328" width="9.109375" style="2"/>
    <col min="3329" max="3329" width="5.88671875" style="2" customWidth="1"/>
    <col min="3330" max="3330" width="29.88671875" style="2" customWidth="1"/>
    <col min="3331" max="3331" width="10" style="2" customWidth="1"/>
    <col min="3332" max="3332" width="5.88671875" style="2" customWidth="1"/>
    <col min="3333" max="3339" width="4.5546875" style="2" customWidth="1"/>
    <col min="3340" max="3351" width="5.44140625" style="2" customWidth="1"/>
    <col min="3352" max="3359" width="4.5546875" style="2" customWidth="1"/>
    <col min="3360" max="3360" width="6" style="2" customWidth="1"/>
    <col min="3361" max="3584" width="9.109375" style="2"/>
    <col min="3585" max="3585" width="5.88671875" style="2" customWidth="1"/>
    <col min="3586" max="3586" width="29.88671875" style="2" customWidth="1"/>
    <col min="3587" max="3587" width="10" style="2" customWidth="1"/>
    <col min="3588" max="3588" width="5.88671875" style="2" customWidth="1"/>
    <col min="3589" max="3595" width="4.5546875" style="2" customWidth="1"/>
    <col min="3596" max="3607" width="5.44140625" style="2" customWidth="1"/>
    <col min="3608" max="3615" width="4.5546875" style="2" customWidth="1"/>
    <col min="3616" max="3616" width="6" style="2" customWidth="1"/>
    <col min="3617" max="3840" width="9.109375" style="2"/>
    <col min="3841" max="3841" width="5.88671875" style="2" customWidth="1"/>
    <col min="3842" max="3842" width="29.88671875" style="2" customWidth="1"/>
    <col min="3843" max="3843" width="10" style="2" customWidth="1"/>
    <col min="3844" max="3844" width="5.88671875" style="2" customWidth="1"/>
    <col min="3845" max="3851" width="4.5546875" style="2" customWidth="1"/>
    <col min="3852" max="3863" width="5.44140625" style="2" customWidth="1"/>
    <col min="3864" max="3871" width="4.5546875" style="2" customWidth="1"/>
    <col min="3872" max="3872" width="6" style="2" customWidth="1"/>
    <col min="3873" max="4096" width="9.109375" style="2"/>
    <col min="4097" max="4097" width="5.88671875" style="2" customWidth="1"/>
    <col min="4098" max="4098" width="29.88671875" style="2" customWidth="1"/>
    <col min="4099" max="4099" width="10" style="2" customWidth="1"/>
    <col min="4100" max="4100" width="5.88671875" style="2" customWidth="1"/>
    <col min="4101" max="4107" width="4.5546875" style="2" customWidth="1"/>
    <col min="4108" max="4119" width="5.44140625" style="2" customWidth="1"/>
    <col min="4120" max="4127" width="4.5546875" style="2" customWidth="1"/>
    <col min="4128" max="4128" width="6" style="2" customWidth="1"/>
    <col min="4129" max="4352" width="9.109375" style="2"/>
    <col min="4353" max="4353" width="5.88671875" style="2" customWidth="1"/>
    <col min="4354" max="4354" width="29.88671875" style="2" customWidth="1"/>
    <col min="4355" max="4355" width="10" style="2" customWidth="1"/>
    <col min="4356" max="4356" width="5.88671875" style="2" customWidth="1"/>
    <col min="4357" max="4363" width="4.5546875" style="2" customWidth="1"/>
    <col min="4364" max="4375" width="5.44140625" style="2" customWidth="1"/>
    <col min="4376" max="4383" width="4.5546875" style="2" customWidth="1"/>
    <col min="4384" max="4384" width="6" style="2" customWidth="1"/>
    <col min="4385" max="4608" width="9.109375" style="2"/>
    <col min="4609" max="4609" width="5.88671875" style="2" customWidth="1"/>
    <col min="4610" max="4610" width="29.88671875" style="2" customWidth="1"/>
    <col min="4611" max="4611" width="10" style="2" customWidth="1"/>
    <col min="4612" max="4612" width="5.88671875" style="2" customWidth="1"/>
    <col min="4613" max="4619" width="4.5546875" style="2" customWidth="1"/>
    <col min="4620" max="4631" width="5.44140625" style="2" customWidth="1"/>
    <col min="4632" max="4639" width="4.5546875" style="2" customWidth="1"/>
    <col min="4640" max="4640" width="6" style="2" customWidth="1"/>
    <col min="4641" max="4864" width="9.109375" style="2"/>
    <col min="4865" max="4865" width="5.88671875" style="2" customWidth="1"/>
    <col min="4866" max="4866" width="29.88671875" style="2" customWidth="1"/>
    <col min="4867" max="4867" width="10" style="2" customWidth="1"/>
    <col min="4868" max="4868" width="5.88671875" style="2" customWidth="1"/>
    <col min="4869" max="4875" width="4.5546875" style="2" customWidth="1"/>
    <col min="4876" max="4887" width="5.44140625" style="2" customWidth="1"/>
    <col min="4888" max="4895" width="4.5546875" style="2" customWidth="1"/>
    <col min="4896" max="4896" width="6" style="2" customWidth="1"/>
    <col min="4897" max="5120" width="9.109375" style="2"/>
    <col min="5121" max="5121" width="5.88671875" style="2" customWidth="1"/>
    <col min="5122" max="5122" width="29.88671875" style="2" customWidth="1"/>
    <col min="5123" max="5123" width="10" style="2" customWidth="1"/>
    <col min="5124" max="5124" width="5.88671875" style="2" customWidth="1"/>
    <col min="5125" max="5131" width="4.5546875" style="2" customWidth="1"/>
    <col min="5132" max="5143" width="5.44140625" style="2" customWidth="1"/>
    <col min="5144" max="5151" width="4.5546875" style="2" customWidth="1"/>
    <col min="5152" max="5152" width="6" style="2" customWidth="1"/>
    <col min="5153" max="5376" width="9.109375" style="2"/>
    <col min="5377" max="5377" width="5.88671875" style="2" customWidth="1"/>
    <col min="5378" max="5378" width="29.88671875" style="2" customWidth="1"/>
    <col min="5379" max="5379" width="10" style="2" customWidth="1"/>
    <col min="5380" max="5380" width="5.88671875" style="2" customWidth="1"/>
    <col min="5381" max="5387" width="4.5546875" style="2" customWidth="1"/>
    <col min="5388" max="5399" width="5.44140625" style="2" customWidth="1"/>
    <col min="5400" max="5407" width="4.5546875" style="2" customWidth="1"/>
    <col min="5408" max="5408" width="6" style="2" customWidth="1"/>
    <col min="5409" max="5632" width="9.109375" style="2"/>
    <col min="5633" max="5633" width="5.88671875" style="2" customWidth="1"/>
    <col min="5634" max="5634" width="29.88671875" style="2" customWidth="1"/>
    <col min="5635" max="5635" width="10" style="2" customWidth="1"/>
    <col min="5636" max="5636" width="5.88671875" style="2" customWidth="1"/>
    <col min="5637" max="5643" width="4.5546875" style="2" customWidth="1"/>
    <col min="5644" max="5655" width="5.44140625" style="2" customWidth="1"/>
    <col min="5656" max="5663" width="4.5546875" style="2" customWidth="1"/>
    <col min="5664" max="5664" width="6" style="2" customWidth="1"/>
    <col min="5665" max="5888" width="9.109375" style="2"/>
    <col min="5889" max="5889" width="5.88671875" style="2" customWidth="1"/>
    <col min="5890" max="5890" width="29.88671875" style="2" customWidth="1"/>
    <col min="5891" max="5891" width="10" style="2" customWidth="1"/>
    <col min="5892" max="5892" width="5.88671875" style="2" customWidth="1"/>
    <col min="5893" max="5899" width="4.5546875" style="2" customWidth="1"/>
    <col min="5900" max="5911" width="5.44140625" style="2" customWidth="1"/>
    <col min="5912" max="5919" width="4.5546875" style="2" customWidth="1"/>
    <col min="5920" max="5920" width="6" style="2" customWidth="1"/>
    <col min="5921" max="6144" width="9.109375" style="2"/>
    <col min="6145" max="6145" width="5.88671875" style="2" customWidth="1"/>
    <col min="6146" max="6146" width="29.88671875" style="2" customWidth="1"/>
    <col min="6147" max="6147" width="10" style="2" customWidth="1"/>
    <col min="6148" max="6148" width="5.88671875" style="2" customWidth="1"/>
    <col min="6149" max="6155" width="4.5546875" style="2" customWidth="1"/>
    <col min="6156" max="6167" width="5.44140625" style="2" customWidth="1"/>
    <col min="6168" max="6175" width="4.5546875" style="2" customWidth="1"/>
    <col min="6176" max="6176" width="6" style="2" customWidth="1"/>
    <col min="6177" max="6400" width="9.109375" style="2"/>
    <col min="6401" max="6401" width="5.88671875" style="2" customWidth="1"/>
    <col min="6402" max="6402" width="29.88671875" style="2" customWidth="1"/>
    <col min="6403" max="6403" width="10" style="2" customWidth="1"/>
    <col min="6404" max="6404" width="5.88671875" style="2" customWidth="1"/>
    <col min="6405" max="6411" width="4.5546875" style="2" customWidth="1"/>
    <col min="6412" max="6423" width="5.44140625" style="2" customWidth="1"/>
    <col min="6424" max="6431" width="4.5546875" style="2" customWidth="1"/>
    <col min="6432" max="6432" width="6" style="2" customWidth="1"/>
    <col min="6433" max="6656" width="9.109375" style="2"/>
    <col min="6657" max="6657" width="5.88671875" style="2" customWidth="1"/>
    <col min="6658" max="6658" width="29.88671875" style="2" customWidth="1"/>
    <col min="6659" max="6659" width="10" style="2" customWidth="1"/>
    <col min="6660" max="6660" width="5.88671875" style="2" customWidth="1"/>
    <col min="6661" max="6667" width="4.5546875" style="2" customWidth="1"/>
    <col min="6668" max="6679" width="5.44140625" style="2" customWidth="1"/>
    <col min="6680" max="6687" width="4.5546875" style="2" customWidth="1"/>
    <col min="6688" max="6688" width="6" style="2" customWidth="1"/>
    <col min="6689" max="6912" width="9.109375" style="2"/>
    <col min="6913" max="6913" width="5.88671875" style="2" customWidth="1"/>
    <col min="6914" max="6914" width="29.88671875" style="2" customWidth="1"/>
    <col min="6915" max="6915" width="10" style="2" customWidth="1"/>
    <col min="6916" max="6916" width="5.88671875" style="2" customWidth="1"/>
    <col min="6917" max="6923" width="4.5546875" style="2" customWidth="1"/>
    <col min="6924" max="6935" width="5.44140625" style="2" customWidth="1"/>
    <col min="6936" max="6943" width="4.5546875" style="2" customWidth="1"/>
    <col min="6944" max="6944" width="6" style="2" customWidth="1"/>
    <col min="6945" max="7168" width="9.109375" style="2"/>
    <col min="7169" max="7169" width="5.88671875" style="2" customWidth="1"/>
    <col min="7170" max="7170" width="29.88671875" style="2" customWidth="1"/>
    <col min="7171" max="7171" width="10" style="2" customWidth="1"/>
    <col min="7172" max="7172" width="5.88671875" style="2" customWidth="1"/>
    <col min="7173" max="7179" width="4.5546875" style="2" customWidth="1"/>
    <col min="7180" max="7191" width="5.44140625" style="2" customWidth="1"/>
    <col min="7192" max="7199" width="4.5546875" style="2" customWidth="1"/>
    <col min="7200" max="7200" width="6" style="2" customWidth="1"/>
    <col min="7201" max="7424" width="9.109375" style="2"/>
    <col min="7425" max="7425" width="5.88671875" style="2" customWidth="1"/>
    <col min="7426" max="7426" width="29.88671875" style="2" customWidth="1"/>
    <col min="7427" max="7427" width="10" style="2" customWidth="1"/>
    <col min="7428" max="7428" width="5.88671875" style="2" customWidth="1"/>
    <col min="7429" max="7435" width="4.5546875" style="2" customWidth="1"/>
    <col min="7436" max="7447" width="5.44140625" style="2" customWidth="1"/>
    <col min="7448" max="7455" width="4.5546875" style="2" customWidth="1"/>
    <col min="7456" max="7456" width="6" style="2" customWidth="1"/>
    <col min="7457" max="7680" width="9.109375" style="2"/>
    <col min="7681" max="7681" width="5.88671875" style="2" customWidth="1"/>
    <col min="7682" max="7682" width="29.88671875" style="2" customWidth="1"/>
    <col min="7683" max="7683" width="10" style="2" customWidth="1"/>
    <col min="7684" max="7684" width="5.88671875" style="2" customWidth="1"/>
    <col min="7685" max="7691" width="4.5546875" style="2" customWidth="1"/>
    <col min="7692" max="7703" width="5.44140625" style="2" customWidth="1"/>
    <col min="7704" max="7711" width="4.5546875" style="2" customWidth="1"/>
    <col min="7712" max="7712" width="6" style="2" customWidth="1"/>
    <col min="7713" max="7936" width="9.109375" style="2"/>
    <col min="7937" max="7937" width="5.88671875" style="2" customWidth="1"/>
    <col min="7938" max="7938" width="29.88671875" style="2" customWidth="1"/>
    <col min="7939" max="7939" width="10" style="2" customWidth="1"/>
    <col min="7940" max="7940" width="5.88671875" style="2" customWidth="1"/>
    <col min="7941" max="7947" width="4.5546875" style="2" customWidth="1"/>
    <col min="7948" max="7959" width="5.44140625" style="2" customWidth="1"/>
    <col min="7960" max="7967" width="4.5546875" style="2" customWidth="1"/>
    <col min="7968" max="7968" width="6" style="2" customWidth="1"/>
    <col min="7969" max="8192" width="9.109375" style="2"/>
    <col min="8193" max="8193" width="5.88671875" style="2" customWidth="1"/>
    <col min="8194" max="8194" width="29.88671875" style="2" customWidth="1"/>
    <col min="8195" max="8195" width="10" style="2" customWidth="1"/>
    <col min="8196" max="8196" width="5.88671875" style="2" customWidth="1"/>
    <col min="8197" max="8203" width="4.5546875" style="2" customWidth="1"/>
    <col min="8204" max="8215" width="5.44140625" style="2" customWidth="1"/>
    <col min="8216" max="8223" width="4.5546875" style="2" customWidth="1"/>
    <col min="8224" max="8224" width="6" style="2" customWidth="1"/>
    <col min="8225" max="8448" width="9.109375" style="2"/>
    <col min="8449" max="8449" width="5.88671875" style="2" customWidth="1"/>
    <col min="8450" max="8450" width="29.88671875" style="2" customWidth="1"/>
    <col min="8451" max="8451" width="10" style="2" customWidth="1"/>
    <col min="8452" max="8452" width="5.88671875" style="2" customWidth="1"/>
    <col min="8453" max="8459" width="4.5546875" style="2" customWidth="1"/>
    <col min="8460" max="8471" width="5.44140625" style="2" customWidth="1"/>
    <col min="8472" max="8479" width="4.5546875" style="2" customWidth="1"/>
    <col min="8480" max="8480" width="6" style="2" customWidth="1"/>
    <col min="8481" max="8704" width="9.109375" style="2"/>
    <col min="8705" max="8705" width="5.88671875" style="2" customWidth="1"/>
    <col min="8706" max="8706" width="29.88671875" style="2" customWidth="1"/>
    <col min="8707" max="8707" width="10" style="2" customWidth="1"/>
    <col min="8708" max="8708" width="5.88671875" style="2" customWidth="1"/>
    <col min="8709" max="8715" width="4.5546875" style="2" customWidth="1"/>
    <col min="8716" max="8727" width="5.44140625" style="2" customWidth="1"/>
    <col min="8728" max="8735" width="4.5546875" style="2" customWidth="1"/>
    <col min="8736" max="8736" width="6" style="2" customWidth="1"/>
    <col min="8737" max="8960" width="9.109375" style="2"/>
    <col min="8961" max="8961" width="5.88671875" style="2" customWidth="1"/>
    <col min="8962" max="8962" width="29.88671875" style="2" customWidth="1"/>
    <col min="8963" max="8963" width="10" style="2" customWidth="1"/>
    <col min="8964" max="8964" width="5.88671875" style="2" customWidth="1"/>
    <col min="8965" max="8971" width="4.5546875" style="2" customWidth="1"/>
    <col min="8972" max="8983" width="5.44140625" style="2" customWidth="1"/>
    <col min="8984" max="8991" width="4.5546875" style="2" customWidth="1"/>
    <col min="8992" max="8992" width="6" style="2" customWidth="1"/>
    <col min="8993" max="9216" width="9.109375" style="2"/>
    <col min="9217" max="9217" width="5.88671875" style="2" customWidth="1"/>
    <col min="9218" max="9218" width="29.88671875" style="2" customWidth="1"/>
    <col min="9219" max="9219" width="10" style="2" customWidth="1"/>
    <col min="9220" max="9220" width="5.88671875" style="2" customWidth="1"/>
    <col min="9221" max="9227" width="4.5546875" style="2" customWidth="1"/>
    <col min="9228" max="9239" width="5.44140625" style="2" customWidth="1"/>
    <col min="9240" max="9247" width="4.5546875" style="2" customWidth="1"/>
    <col min="9248" max="9248" width="6" style="2" customWidth="1"/>
    <col min="9249" max="9472" width="9.109375" style="2"/>
    <col min="9473" max="9473" width="5.88671875" style="2" customWidth="1"/>
    <col min="9474" max="9474" width="29.88671875" style="2" customWidth="1"/>
    <col min="9475" max="9475" width="10" style="2" customWidth="1"/>
    <col min="9476" max="9476" width="5.88671875" style="2" customWidth="1"/>
    <col min="9477" max="9483" width="4.5546875" style="2" customWidth="1"/>
    <col min="9484" max="9495" width="5.44140625" style="2" customWidth="1"/>
    <col min="9496" max="9503" width="4.5546875" style="2" customWidth="1"/>
    <col min="9504" max="9504" width="6" style="2" customWidth="1"/>
    <col min="9505" max="9728" width="9.109375" style="2"/>
    <col min="9729" max="9729" width="5.88671875" style="2" customWidth="1"/>
    <col min="9730" max="9730" width="29.88671875" style="2" customWidth="1"/>
    <col min="9731" max="9731" width="10" style="2" customWidth="1"/>
    <col min="9732" max="9732" width="5.88671875" style="2" customWidth="1"/>
    <col min="9733" max="9739" width="4.5546875" style="2" customWidth="1"/>
    <col min="9740" max="9751" width="5.44140625" style="2" customWidth="1"/>
    <col min="9752" max="9759" width="4.5546875" style="2" customWidth="1"/>
    <col min="9760" max="9760" width="6" style="2" customWidth="1"/>
    <col min="9761" max="9984" width="9.109375" style="2"/>
    <col min="9985" max="9985" width="5.88671875" style="2" customWidth="1"/>
    <col min="9986" max="9986" width="29.88671875" style="2" customWidth="1"/>
    <col min="9987" max="9987" width="10" style="2" customWidth="1"/>
    <col min="9988" max="9988" width="5.88671875" style="2" customWidth="1"/>
    <col min="9989" max="9995" width="4.5546875" style="2" customWidth="1"/>
    <col min="9996" max="10007" width="5.44140625" style="2" customWidth="1"/>
    <col min="10008" max="10015" width="4.5546875" style="2" customWidth="1"/>
    <col min="10016" max="10016" width="6" style="2" customWidth="1"/>
    <col min="10017" max="10240" width="9.109375" style="2"/>
    <col min="10241" max="10241" width="5.88671875" style="2" customWidth="1"/>
    <col min="10242" max="10242" width="29.88671875" style="2" customWidth="1"/>
    <col min="10243" max="10243" width="10" style="2" customWidth="1"/>
    <col min="10244" max="10244" width="5.88671875" style="2" customWidth="1"/>
    <col min="10245" max="10251" width="4.5546875" style="2" customWidth="1"/>
    <col min="10252" max="10263" width="5.44140625" style="2" customWidth="1"/>
    <col min="10264" max="10271" width="4.5546875" style="2" customWidth="1"/>
    <col min="10272" max="10272" width="6" style="2" customWidth="1"/>
    <col min="10273" max="10496" width="9.109375" style="2"/>
    <col min="10497" max="10497" width="5.88671875" style="2" customWidth="1"/>
    <col min="10498" max="10498" width="29.88671875" style="2" customWidth="1"/>
    <col min="10499" max="10499" width="10" style="2" customWidth="1"/>
    <col min="10500" max="10500" width="5.88671875" style="2" customWidth="1"/>
    <col min="10501" max="10507" width="4.5546875" style="2" customWidth="1"/>
    <col min="10508" max="10519" width="5.44140625" style="2" customWidth="1"/>
    <col min="10520" max="10527" width="4.5546875" style="2" customWidth="1"/>
    <col min="10528" max="10528" width="6" style="2" customWidth="1"/>
    <col min="10529" max="10752" width="9.109375" style="2"/>
    <col min="10753" max="10753" width="5.88671875" style="2" customWidth="1"/>
    <col min="10754" max="10754" width="29.88671875" style="2" customWidth="1"/>
    <col min="10755" max="10755" width="10" style="2" customWidth="1"/>
    <col min="10756" max="10756" width="5.88671875" style="2" customWidth="1"/>
    <col min="10757" max="10763" width="4.5546875" style="2" customWidth="1"/>
    <col min="10764" max="10775" width="5.44140625" style="2" customWidth="1"/>
    <col min="10776" max="10783" width="4.5546875" style="2" customWidth="1"/>
    <col min="10784" max="10784" width="6" style="2" customWidth="1"/>
    <col min="10785" max="11008" width="9.109375" style="2"/>
    <col min="11009" max="11009" width="5.88671875" style="2" customWidth="1"/>
    <col min="11010" max="11010" width="29.88671875" style="2" customWidth="1"/>
    <col min="11011" max="11011" width="10" style="2" customWidth="1"/>
    <col min="11012" max="11012" width="5.88671875" style="2" customWidth="1"/>
    <col min="11013" max="11019" width="4.5546875" style="2" customWidth="1"/>
    <col min="11020" max="11031" width="5.44140625" style="2" customWidth="1"/>
    <col min="11032" max="11039" width="4.5546875" style="2" customWidth="1"/>
    <col min="11040" max="11040" width="6" style="2" customWidth="1"/>
    <col min="11041" max="11264" width="9.109375" style="2"/>
    <col min="11265" max="11265" width="5.88671875" style="2" customWidth="1"/>
    <col min="11266" max="11266" width="29.88671875" style="2" customWidth="1"/>
    <col min="11267" max="11267" width="10" style="2" customWidth="1"/>
    <col min="11268" max="11268" width="5.88671875" style="2" customWidth="1"/>
    <col min="11269" max="11275" width="4.5546875" style="2" customWidth="1"/>
    <col min="11276" max="11287" width="5.44140625" style="2" customWidth="1"/>
    <col min="11288" max="11295" width="4.5546875" style="2" customWidth="1"/>
    <col min="11296" max="11296" width="6" style="2" customWidth="1"/>
    <col min="11297" max="11520" width="9.109375" style="2"/>
    <col min="11521" max="11521" width="5.88671875" style="2" customWidth="1"/>
    <col min="11522" max="11522" width="29.88671875" style="2" customWidth="1"/>
    <col min="11523" max="11523" width="10" style="2" customWidth="1"/>
    <col min="11524" max="11524" width="5.88671875" style="2" customWidth="1"/>
    <col min="11525" max="11531" width="4.5546875" style="2" customWidth="1"/>
    <col min="11532" max="11543" width="5.44140625" style="2" customWidth="1"/>
    <col min="11544" max="11551" width="4.5546875" style="2" customWidth="1"/>
    <col min="11552" max="11552" width="6" style="2" customWidth="1"/>
    <col min="11553" max="11776" width="9.109375" style="2"/>
    <col min="11777" max="11777" width="5.88671875" style="2" customWidth="1"/>
    <col min="11778" max="11778" width="29.88671875" style="2" customWidth="1"/>
    <col min="11779" max="11779" width="10" style="2" customWidth="1"/>
    <col min="11780" max="11780" width="5.88671875" style="2" customWidth="1"/>
    <col min="11781" max="11787" width="4.5546875" style="2" customWidth="1"/>
    <col min="11788" max="11799" width="5.44140625" style="2" customWidth="1"/>
    <col min="11800" max="11807" width="4.5546875" style="2" customWidth="1"/>
    <col min="11808" max="11808" width="6" style="2" customWidth="1"/>
    <col min="11809" max="12032" width="9.109375" style="2"/>
    <col min="12033" max="12033" width="5.88671875" style="2" customWidth="1"/>
    <col min="12034" max="12034" width="29.88671875" style="2" customWidth="1"/>
    <col min="12035" max="12035" width="10" style="2" customWidth="1"/>
    <col min="12036" max="12036" width="5.88671875" style="2" customWidth="1"/>
    <col min="12037" max="12043" width="4.5546875" style="2" customWidth="1"/>
    <col min="12044" max="12055" width="5.44140625" style="2" customWidth="1"/>
    <col min="12056" max="12063" width="4.5546875" style="2" customWidth="1"/>
    <col min="12064" max="12064" width="6" style="2" customWidth="1"/>
    <col min="12065" max="12288" width="9.109375" style="2"/>
    <col min="12289" max="12289" width="5.88671875" style="2" customWidth="1"/>
    <col min="12290" max="12290" width="29.88671875" style="2" customWidth="1"/>
    <col min="12291" max="12291" width="10" style="2" customWidth="1"/>
    <col min="12292" max="12292" width="5.88671875" style="2" customWidth="1"/>
    <col min="12293" max="12299" width="4.5546875" style="2" customWidth="1"/>
    <col min="12300" max="12311" width="5.44140625" style="2" customWidth="1"/>
    <col min="12312" max="12319" width="4.5546875" style="2" customWidth="1"/>
    <col min="12320" max="12320" width="6" style="2" customWidth="1"/>
    <col min="12321" max="12544" width="9.109375" style="2"/>
    <col min="12545" max="12545" width="5.88671875" style="2" customWidth="1"/>
    <col min="12546" max="12546" width="29.88671875" style="2" customWidth="1"/>
    <col min="12547" max="12547" width="10" style="2" customWidth="1"/>
    <col min="12548" max="12548" width="5.88671875" style="2" customWidth="1"/>
    <col min="12549" max="12555" width="4.5546875" style="2" customWidth="1"/>
    <col min="12556" max="12567" width="5.44140625" style="2" customWidth="1"/>
    <col min="12568" max="12575" width="4.5546875" style="2" customWidth="1"/>
    <col min="12576" max="12576" width="6" style="2" customWidth="1"/>
    <col min="12577" max="12800" width="9.109375" style="2"/>
    <col min="12801" max="12801" width="5.88671875" style="2" customWidth="1"/>
    <col min="12802" max="12802" width="29.88671875" style="2" customWidth="1"/>
    <col min="12803" max="12803" width="10" style="2" customWidth="1"/>
    <col min="12804" max="12804" width="5.88671875" style="2" customWidth="1"/>
    <col min="12805" max="12811" width="4.5546875" style="2" customWidth="1"/>
    <col min="12812" max="12823" width="5.44140625" style="2" customWidth="1"/>
    <col min="12824" max="12831" width="4.5546875" style="2" customWidth="1"/>
    <col min="12832" max="12832" width="6" style="2" customWidth="1"/>
    <col min="12833" max="13056" width="9.109375" style="2"/>
    <col min="13057" max="13057" width="5.88671875" style="2" customWidth="1"/>
    <col min="13058" max="13058" width="29.88671875" style="2" customWidth="1"/>
    <col min="13059" max="13059" width="10" style="2" customWidth="1"/>
    <col min="13060" max="13060" width="5.88671875" style="2" customWidth="1"/>
    <col min="13061" max="13067" width="4.5546875" style="2" customWidth="1"/>
    <col min="13068" max="13079" width="5.44140625" style="2" customWidth="1"/>
    <col min="13080" max="13087" width="4.5546875" style="2" customWidth="1"/>
    <col min="13088" max="13088" width="6" style="2" customWidth="1"/>
    <col min="13089" max="13312" width="9.109375" style="2"/>
    <col min="13313" max="13313" width="5.88671875" style="2" customWidth="1"/>
    <col min="13314" max="13314" width="29.88671875" style="2" customWidth="1"/>
    <col min="13315" max="13315" width="10" style="2" customWidth="1"/>
    <col min="13316" max="13316" width="5.88671875" style="2" customWidth="1"/>
    <col min="13317" max="13323" width="4.5546875" style="2" customWidth="1"/>
    <col min="13324" max="13335" width="5.44140625" style="2" customWidth="1"/>
    <col min="13336" max="13343" width="4.5546875" style="2" customWidth="1"/>
    <col min="13344" max="13344" width="6" style="2" customWidth="1"/>
    <col min="13345" max="13568" width="9.109375" style="2"/>
    <col min="13569" max="13569" width="5.88671875" style="2" customWidth="1"/>
    <col min="13570" max="13570" width="29.88671875" style="2" customWidth="1"/>
    <col min="13571" max="13571" width="10" style="2" customWidth="1"/>
    <col min="13572" max="13572" width="5.88671875" style="2" customWidth="1"/>
    <col min="13573" max="13579" width="4.5546875" style="2" customWidth="1"/>
    <col min="13580" max="13591" width="5.44140625" style="2" customWidth="1"/>
    <col min="13592" max="13599" width="4.5546875" style="2" customWidth="1"/>
    <col min="13600" max="13600" width="6" style="2" customWidth="1"/>
    <col min="13601" max="13824" width="9.109375" style="2"/>
    <col min="13825" max="13825" width="5.88671875" style="2" customWidth="1"/>
    <col min="13826" max="13826" width="29.88671875" style="2" customWidth="1"/>
    <col min="13827" max="13827" width="10" style="2" customWidth="1"/>
    <col min="13828" max="13828" width="5.88671875" style="2" customWidth="1"/>
    <col min="13829" max="13835" width="4.5546875" style="2" customWidth="1"/>
    <col min="13836" max="13847" width="5.44140625" style="2" customWidth="1"/>
    <col min="13848" max="13855" width="4.5546875" style="2" customWidth="1"/>
    <col min="13856" max="13856" width="6" style="2" customWidth="1"/>
    <col min="13857" max="14080" width="9.109375" style="2"/>
    <col min="14081" max="14081" width="5.88671875" style="2" customWidth="1"/>
    <col min="14082" max="14082" width="29.88671875" style="2" customWidth="1"/>
    <col min="14083" max="14083" width="10" style="2" customWidth="1"/>
    <col min="14084" max="14084" width="5.88671875" style="2" customWidth="1"/>
    <col min="14085" max="14091" width="4.5546875" style="2" customWidth="1"/>
    <col min="14092" max="14103" width="5.44140625" style="2" customWidth="1"/>
    <col min="14104" max="14111" width="4.5546875" style="2" customWidth="1"/>
    <col min="14112" max="14112" width="6" style="2" customWidth="1"/>
    <col min="14113" max="14336" width="9.109375" style="2"/>
    <col min="14337" max="14337" width="5.88671875" style="2" customWidth="1"/>
    <col min="14338" max="14338" width="29.88671875" style="2" customWidth="1"/>
    <col min="14339" max="14339" width="10" style="2" customWidth="1"/>
    <col min="14340" max="14340" width="5.88671875" style="2" customWidth="1"/>
    <col min="14341" max="14347" width="4.5546875" style="2" customWidth="1"/>
    <col min="14348" max="14359" width="5.44140625" style="2" customWidth="1"/>
    <col min="14360" max="14367" width="4.5546875" style="2" customWidth="1"/>
    <col min="14368" max="14368" width="6" style="2" customWidth="1"/>
    <col min="14369" max="14592" width="9.109375" style="2"/>
    <col min="14593" max="14593" width="5.88671875" style="2" customWidth="1"/>
    <col min="14594" max="14594" width="29.88671875" style="2" customWidth="1"/>
    <col min="14595" max="14595" width="10" style="2" customWidth="1"/>
    <col min="14596" max="14596" width="5.88671875" style="2" customWidth="1"/>
    <col min="14597" max="14603" width="4.5546875" style="2" customWidth="1"/>
    <col min="14604" max="14615" width="5.44140625" style="2" customWidth="1"/>
    <col min="14616" max="14623" width="4.5546875" style="2" customWidth="1"/>
    <col min="14624" max="14624" width="6" style="2" customWidth="1"/>
    <col min="14625" max="14848" width="9.109375" style="2"/>
    <col min="14849" max="14849" width="5.88671875" style="2" customWidth="1"/>
    <col min="14850" max="14850" width="29.88671875" style="2" customWidth="1"/>
    <col min="14851" max="14851" width="10" style="2" customWidth="1"/>
    <col min="14852" max="14852" width="5.88671875" style="2" customWidth="1"/>
    <col min="14853" max="14859" width="4.5546875" style="2" customWidth="1"/>
    <col min="14860" max="14871" width="5.44140625" style="2" customWidth="1"/>
    <col min="14872" max="14879" width="4.5546875" style="2" customWidth="1"/>
    <col min="14880" max="14880" width="6" style="2" customWidth="1"/>
    <col min="14881" max="15104" width="9.109375" style="2"/>
    <col min="15105" max="15105" width="5.88671875" style="2" customWidth="1"/>
    <col min="15106" max="15106" width="29.88671875" style="2" customWidth="1"/>
    <col min="15107" max="15107" width="10" style="2" customWidth="1"/>
    <col min="15108" max="15108" width="5.88671875" style="2" customWidth="1"/>
    <col min="15109" max="15115" width="4.5546875" style="2" customWidth="1"/>
    <col min="15116" max="15127" width="5.44140625" style="2" customWidth="1"/>
    <col min="15128" max="15135" width="4.5546875" style="2" customWidth="1"/>
    <col min="15136" max="15136" width="6" style="2" customWidth="1"/>
    <col min="15137" max="15360" width="9.109375" style="2"/>
    <col min="15361" max="15361" width="5.88671875" style="2" customWidth="1"/>
    <col min="15362" max="15362" width="29.88671875" style="2" customWidth="1"/>
    <col min="15363" max="15363" width="10" style="2" customWidth="1"/>
    <col min="15364" max="15364" width="5.88671875" style="2" customWidth="1"/>
    <col min="15365" max="15371" width="4.5546875" style="2" customWidth="1"/>
    <col min="15372" max="15383" width="5.44140625" style="2" customWidth="1"/>
    <col min="15384" max="15391" width="4.5546875" style="2" customWidth="1"/>
    <col min="15392" max="15392" width="6" style="2" customWidth="1"/>
    <col min="15393" max="15616" width="9.109375" style="2"/>
    <col min="15617" max="15617" width="5.88671875" style="2" customWidth="1"/>
    <col min="15618" max="15618" width="29.88671875" style="2" customWidth="1"/>
    <col min="15619" max="15619" width="10" style="2" customWidth="1"/>
    <col min="15620" max="15620" width="5.88671875" style="2" customWidth="1"/>
    <col min="15621" max="15627" width="4.5546875" style="2" customWidth="1"/>
    <col min="15628" max="15639" width="5.44140625" style="2" customWidth="1"/>
    <col min="15640" max="15647" width="4.5546875" style="2" customWidth="1"/>
    <col min="15648" max="15648" width="6" style="2" customWidth="1"/>
    <col min="15649" max="15872" width="9.109375" style="2"/>
    <col min="15873" max="15873" width="5.88671875" style="2" customWidth="1"/>
    <col min="15874" max="15874" width="29.88671875" style="2" customWidth="1"/>
    <col min="15875" max="15875" width="10" style="2" customWidth="1"/>
    <col min="15876" max="15876" width="5.88671875" style="2" customWidth="1"/>
    <col min="15877" max="15883" width="4.5546875" style="2" customWidth="1"/>
    <col min="15884" max="15895" width="5.44140625" style="2" customWidth="1"/>
    <col min="15896" max="15903" width="4.5546875" style="2" customWidth="1"/>
    <col min="15904" max="15904" width="6" style="2" customWidth="1"/>
    <col min="15905" max="16128" width="9.109375" style="2"/>
    <col min="16129" max="16129" width="5.88671875" style="2" customWidth="1"/>
    <col min="16130" max="16130" width="29.88671875" style="2" customWidth="1"/>
    <col min="16131" max="16131" width="10" style="2" customWidth="1"/>
    <col min="16132" max="16132" width="5.88671875" style="2" customWidth="1"/>
    <col min="16133" max="16139" width="4.5546875" style="2" customWidth="1"/>
    <col min="16140" max="16151" width="5.44140625" style="2" customWidth="1"/>
    <col min="16152" max="16159" width="4.5546875" style="2" customWidth="1"/>
    <col min="16160" max="16160" width="6" style="2" customWidth="1"/>
    <col min="16161" max="16384" width="9.109375" style="2"/>
  </cols>
  <sheetData>
    <row r="1" spans="1:31" ht="17.25" customHeight="1" x14ac:dyDescent="0.3">
      <c r="A1" s="521" t="s">
        <v>524</v>
      </c>
      <c r="B1" s="529"/>
      <c r="C1" s="529"/>
      <c r="D1" s="529"/>
      <c r="E1" s="529"/>
      <c r="F1" s="529"/>
      <c r="G1" s="529"/>
      <c r="H1" s="529"/>
      <c r="I1" s="529"/>
      <c r="J1" s="529"/>
      <c r="K1" s="529"/>
      <c r="L1" s="529"/>
      <c r="M1" s="529"/>
      <c r="N1" s="529"/>
      <c r="O1" s="529"/>
      <c r="P1" s="529"/>
      <c r="Q1" s="529"/>
      <c r="R1" s="529"/>
      <c r="S1" s="529"/>
      <c r="T1" s="529"/>
      <c r="U1" s="529"/>
      <c r="V1" s="529"/>
      <c r="W1" s="529"/>
      <c r="X1" s="529"/>
      <c r="Y1" s="529"/>
      <c r="Z1" s="529"/>
      <c r="AA1" s="529"/>
      <c r="AB1" s="529"/>
      <c r="AC1" s="529"/>
      <c r="AD1" s="529"/>
      <c r="AE1" s="529"/>
    </row>
    <row r="2" spans="1:31" ht="15.6" x14ac:dyDescent="0.3">
      <c r="A2" s="260" t="s">
        <v>345</v>
      </c>
      <c r="B2" s="260"/>
      <c r="C2" s="260"/>
      <c r="D2" s="260"/>
      <c r="E2" s="260"/>
      <c r="F2" s="260"/>
      <c r="G2" s="260"/>
      <c r="H2" s="260"/>
      <c r="I2" s="260"/>
      <c r="J2" s="260"/>
      <c r="K2" s="260"/>
      <c r="L2" s="260"/>
      <c r="M2" s="260"/>
      <c r="N2" s="260"/>
      <c r="O2" s="260"/>
      <c r="P2" s="260"/>
      <c r="Q2" s="260"/>
      <c r="R2" s="260"/>
      <c r="S2" s="260"/>
      <c r="T2" s="260"/>
      <c r="U2" s="260"/>
      <c r="V2" s="260"/>
      <c r="W2" s="260"/>
      <c r="X2" s="260"/>
      <c r="Y2" s="260"/>
      <c r="Z2" s="260"/>
      <c r="AA2" s="260"/>
      <c r="AB2" s="260"/>
      <c r="AC2" s="260"/>
      <c r="AD2" s="260"/>
      <c r="AE2" s="260"/>
    </row>
    <row r="3" spans="1:31" ht="21" customHeight="1" x14ac:dyDescent="0.3">
      <c r="A3" s="419" t="s">
        <v>522</v>
      </c>
      <c r="B3" s="290"/>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row>
    <row r="4" spans="1:31" ht="15.6" x14ac:dyDescent="0.3">
      <c r="A4" s="107"/>
      <c r="B4" s="107"/>
    </row>
    <row r="5" spans="1:31" ht="31.5" customHeight="1" x14ac:dyDescent="0.3">
      <c r="A5" s="287" t="s">
        <v>141</v>
      </c>
      <c r="B5" s="317"/>
      <c r="C5" s="285" t="s">
        <v>5</v>
      </c>
      <c r="D5" s="285"/>
      <c r="E5" s="285"/>
      <c r="F5" s="285"/>
      <c r="G5" s="285"/>
      <c r="H5" s="285"/>
      <c r="I5" s="285"/>
      <c r="J5" s="285"/>
      <c r="K5" s="285"/>
      <c r="L5" s="285"/>
      <c r="M5" s="285"/>
      <c r="N5" s="285"/>
      <c r="O5" s="285"/>
      <c r="P5" s="285"/>
      <c r="Q5" s="285"/>
      <c r="R5" s="285"/>
      <c r="S5" s="285"/>
      <c r="T5" s="285"/>
      <c r="U5" s="285"/>
      <c r="V5" s="285"/>
      <c r="W5" s="285"/>
      <c r="X5" s="285"/>
      <c r="Y5" s="285"/>
      <c r="Z5" s="285"/>
      <c r="AA5" s="285"/>
      <c r="AB5" s="285"/>
      <c r="AC5" s="285"/>
      <c r="AD5" s="285"/>
      <c r="AE5" s="285"/>
    </row>
    <row r="6" spans="1:31" ht="15.6" x14ac:dyDescent="0.3">
      <c r="A6" s="287" t="s">
        <v>142</v>
      </c>
      <c r="B6" s="317"/>
      <c r="C6" s="285" t="s">
        <v>7</v>
      </c>
      <c r="D6" s="285"/>
      <c r="E6" s="285"/>
      <c r="F6" s="285"/>
      <c r="G6" s="285"/>
      <c r="H6" s="285"/>
      <c r="I6" s="285"/>
      <c r="J6" s="285"/>
      <c r="K6" s="285"/>
      <c r="L6" s="285"/>
      <c r="M6" s="285"/>
      <c r="N6" s="285"/>
      <c r="O6" s="285"/>
      <c r="P6" s="285"/>
      <c r="Q6" s="285"/>
      <c r="R6" s="285"/>
      <c r="S6" s="285"/>
      <c r="T6" s="285"/>
      <c r="U6" s="285"/>
      <c r="V6" s="285"/>
      <c r="W6" s="285"/>
      <c r="X6" s="285"/>
      <c r="Y6" s="285"/>
      <c r="Z6" s="285"/>
      <c r="AA6" s="285"/>
      <c r="AB6" s="285"/>
      <c r="AC6" s="285"/>
      <c r="AD6" s="285"/>
      <c r="AE6" s="285"/>
    </row>
    <row r="7" spans="1:31" ht="15.6" x14ac:dyDescent="0.3">
      <c r="A7" s="287" t="s">
        <v>8</v>
      </c>
      <c r="B7" s="317"/>
      <c r="C7" s="285" t="s">
        <v>143</v>
      </c>
      <c r="D7" s="285"/>
      <c r="E7" s="285"/>
      <c r="F7" s="285"/>
      <c r="G7" s="285"/>
      <c r="H7" s="285"/>
      <c r="I7" s="285"/>
      <c r="J7" s="285"/>
      <c r="K7" s="285"/>
      <c r="L7" s="285"/>
      <c r="M7" s="285"/>
      <c r="N7" s="285"/>
      <c r="O7" s="285"/>
      <c r="P7" s="285"/>
      <c r="Q7" s="285"/>
      <c r="R7" s="285"/>
      <c r="S7" s="285"/>
      <c r="T7" s="285"/>
      <c r="U7" s="285"/>
      <c r="V7" s="285"/>
      <c r="W7" s="285"/>
      <c r="X7" s="285"/>
      <c r="Y7" s="285"/>
      <c r="Z7" s="285"/>
      <c r="AA7" s="285"/>
      <c r="AB7" s="285"/>
      <c r="AC7" s="285"/>
      <c r="AD7" s="285"/>
      <c r="AE7" s="285"/>
    </row>
    <row r="8" spans="1:31" ht="50.25" customHeight="1" x14ac:dyDescent="0.3">
      <c r="A8" s="287" t="s">
        <v>9</v>
      </c>
      <c r="B8" s="317"/>
      <c r="C8" s="285" t="s">
        <v>346</v>
      </c>
      <c r="D8" s="285"/>
      <c r="E8" s="285"/>
      <c r="F8" s="285"/>
      <c r="G8" s="285"/>
      <c r="H8" s="285"/>
      <c r="I8" s="285"/>
      <c r="J8" s="285"/>
      <c r="K8" s="285"/>
      <c r="L8" s="285"/>
      <c r="M8" s="285"/>
      <c r="N8" s="285"/>
      <c r="O8" s="285"/>
      <c r="P8" s="285"/>
      <c r="Q8" s="285"/>
      <c r="R8" s="285"/>
      <c r="S8" s="285"/>
      <c r="T8" s="285"/>
      <c r="U8" s="285"/>
      <c r="V8" s="285"/>
      <c r="W8" s="285"/>
      <c r="X8" s="285"/>
      <c r="Y8" s="285"/>
      <c r="Z8" s="285"/>
      <c r="AA8" s="285"/>
      <c r="AB8" s="285"/>
      <c r="AC8" s="285"/>
      <c r="AD8" s="285"/>
      <c r="AE8" s="285"/>
    </row>
    <row r="9" spans="1:31" ht="45" customHeight="1" x14ac:dyDescent="0.3">
      <c r="A9" s="287" t="s">
        <v>145</v>
      </c>
      <c r="B9" s="317"/>
      <c r="C9" s="528" t="s">
        <v>347</v>
      </c>
      <c r="D9" s="528"/>
      <c r="E9" s="528"/>
      <c r="F9" s="528"/>
      <c r="G9" s="528"/>
      <c r="H9" s="528"/>
      <c r="I9" s="528"/>
      <c r="J9" s="528"/>
      <c r="K9" s="528"/>
      <c r="L9" s="528"/>
      <c r="M9" s="528"/>
      <c r="N9" s="528"/>
      <c r="O9" s="528"/>
      <c r="P9" s="528"/>
      <c r="Q9" s="528"/>
      <c r="R9" s="528"/>
      <c r="S9" s="528"/>
      <c r="T9" s="528"/>
      <c r="U9" s="528"/>
      <c r="V9" s="528"/>
      <c r="W9" s="528"/>
      <c r="X9" s="528"/>
      <c r="Y9" s="528"/>
      <c r="Z9" s="528"/>
      <c r="AA9" s="528"/>
      <c r="AB9" s="528"/>
      <c r="AC9" s="528"/>
      <c r="AD9" s="528"/>
      <c r="AE9" s="528"/>
    </row>
    <row r="10" spans="1:31" ht="15.75" customHeight="1" x14ac:dyDescent="0.3">
      <c r="A10" s="321" t="s">
        <v>146</v>
      </c>
      <c r="B10" s="329"/>
      <c r="C10" s="530" t="s">
        <v>473</v>
      </c>
      <c r="D10" s="530"/>
      <c r="E10" s="530"/>
      <c r="F10" s="530"/>
      <c r="G10" s="530"/>
      <c r="H10" s="530"/>
      <c r="I10" s="530"/>
      <c r="J10" s="530"/>
      <c r="K10" s="530"/>
      <c r="L10" s="530"/>
      <c r="M10" s="530"/>
      <c r="N10" s="530"/>
      <c r="O10" s="530"/>
      <c r="P10" s="530"/>
      <c r="Q10" s="530"/>
      <c r="R10" s="530"/>
      <c r="S10" s="530"/>
      <c r="T10" s="530"/>
      <c r="U10" s="530"/>
      <c r="V10" s="530"/>
      <c r="W10" s="530"/>
      <c r="X10" s="530"/>
      <c r="Y10" s="530"/>
      <c r="Z10" s="530"/>
      <c r="AA10" s="530"/>
      <c r="AB10" s="530"/>
      <c r="AC10" s="530"/>
      <c r="AD10" s="530"/>
      <c r="AE10" s="530"/>
    </row>
    <row r="11" spans="1:31" ht="15.6" x14ac:dyDescent="0.3">
      <c r="A11" s="330"/>
      <c r="B11" s="331"/>
      <c r="C11" s="531" t="s">
        <v>376</v>
      </c>
      <c r="D11" s="531"/>
      <c r="E11" s="531"/>
      <c r="F11" s="531"/>
      <c r="G11" s="531"/>
      <c r="H11" s="531"/>
      <c r="I11" s="531"/>
      <c r="J11" s="531"/>
      <c r="K11" s="531"/>
      <c r="L11" s="531"/>
      <c r="M11" s="531"/>
      <c r="N11" s="531"/>
      <c r="O11" s="531"/>
      <c r="P11" s="531"/>
      <c r="Q11" s="531"/>
      <c r="R11" s="531"/>
      <c r="S11" s="531"/>
      <c r="T11" s="531"/>
      <c r="U11" s="531"/>
      <c r="V11" s="531"/>
      <c r="W11" s="531"/>
      <c r="X11" s="531"/>
      <c r="Y11" s="531"/>
      <c r="Z11" s="531"/>
      <c r="AA11" s="531"/>
      <c r="AB11" s="531"/>
      <c r="AC11" s="531"/>
      <c r="AD11" s="531"/>
      <c r="AE11" s="531"/>
    </row>
    <row r="12" spans="1:31" ht="15.75" customHeight="1" x14ac:dyDescent="0.3">
      <c r="A12" s="321" t="s">
        <v>147</v>
      </c>
      <c r="B12" s="329"/>
      <c r="C12" s="284" t="s">
        <v>21</v>
      </c>
      <c r="D12" s="284" t="s">
        <v>22</v>
      </c>
      <c r="E12" s="284"/>
      <c r="F12" s="284"/>
      <c r="G12" s="284"/>
      <c r="H12" s="284" t="s">
        <v>23</v>
      </c>
      <c r="I12" s="284"/>
      <c r="J12" s="284"/>
      <c r="K12" s="284"/>
      <c r="L12" s="284" t="s">
        <v>24</v>
      </c>
      <c r="M12" s="284"/>
      <c r="N12" s="284"/>
      <c r="O12" s="284"/>
      <c r="P12" s="284" t="s">
        <v>25</v>
      </c>
      <c r="Q12" s="284"/>
      <c r="R12" s="284"/>
      <c r="S12" s="284"/>
      <c r="T12" s="284" t="s">
        <v>26</v>
      </c>
      <c r="U12" s="284"/>
      <c r="V12" s="284"/>
      <c r="W12" s="284"/>
      <c r="X12" s="284" t="s">
        <v>41</v>
      </c>
      <c r="Y12" s="284"/>
      <c r="Z12" s="284"/>
      <c r="AA12" s="284"/>
      <c r="AB12" s="284" t="s">
        <v>28</v>
      </c>
      <c r="AC12" s="284"/>
      <c r="AD12" s="284"/>
      <c r="AE12" s="284"/>
    </row>
    <row r="13" spans="1:31" ht="92.25" customHeight="1" x14ac:dyDescent="0.3">
      <c r="A13" s="332"/>
      <c r="B13" s="333"/>
      <c r="C13" s="284"/>
      <c r="D13" s="428" t="s">
        <v>29</v>
      </c>
      <c r="E13" s="428"/>
      <c r="F13" s="428" t="s">
        <v>30</v>
      </c>
      <c r="G13" s="428"/>
      <c r="H13" s="428" t="s">
        <v>29</v>
      </c>
      <c r="I13" s="428"/>
      <c r="J13" s="428" t="s">
        <v>30</v>
      </c>
      <c r="K13" s="428"/>
      <c r="L13" s="428" t="s">
        <v>29</v>
      </c>
      <c r="M13" s="428"/>
      <c r="N13" s="428" t="s">
        <v>30</v>
      </c>
      <c r="O13" s="428"/>
      <c r="P13" s="428" t="s">
        <v>29</v>
      </c>
      <c r="Q13" s="428"/>
      <c r="R13" s="428" t="s">
        <v>30</v>
      </c>
      <c r="S13" s="428"/>
      <c r="T13" s="428" t="s">
        <v>29</v>
      </c>
      <c r="U13" s="428"/>
      <c r="V13" s="428" t="s">
        <v>30</v>
      </c>
      <c r="W13" s="428"/>
      <c r="X13" s="428" t="s">
        <v>29</v>
      </c>
      <c r="Y13" s="428"/>
      <c r="Z13" s="428" t="s">
        <v>30</v>
      </c>
      <c r="AA13" s="428"/>
      <c r="AB13" s="428" t="s">
        <v>29</v>
      </c>
      <c r="AC13" s="428"/>
      <c r="AD13" s="428" t="s">
        <v>30</v>
      </c>
      <c r="AE13" s="428"/>
    </row>
    <row r="14" spans="1:31" ht="15.6" x14ac:dyDescent="0.3">
      <c r="A14" s="281" t="s">
        <v>347</v>
      </c>
      <c r="B14" s="282"/>
      <c r="C14" s="282"/>
      <c r="D14" s="282"/>
      <c r="E14" s="282"/>
      <c r="F14" s="282"/>
      <c r="G14" s="282"/>
      <c r="H14" s="282"/>
      <c r="I14" s="282"/>
      <c r="J14" s="282"/>
      <c r="K14" s="282"/>
      <c r="L14" s="282"/>
      <c r="M14" s="282"/>
      <c r="N14" s="282"/>
      <c r="O14" s="282"/>
      <c r="P14" s="282"/>
      <c r="Q14" s="282"/>
      <c r="R14" s="282"/>
      <c r="S14" s="282"/>
      <c r="T14" s="282"/>
      <c r="U14" s="282"/>
      <c r="V14" s="282"/>
      <c r="W14" s="282"/>
      <c r="X14" s="282"/>
      <c r="Y14" s="282"/>
      <c r="Z14" s="282"/>
      <c r="AA14" s="282"/>
      <c r="AB14" s="282"/>
      <c r="AC14" s="282"/>
      <c r="AD14" s="282"/>
      <c r="AE14" s="282"/>
    </row>
    <row r="15" spans="1:31" ht="137.25" customHeight="1" x14ac:dyDescent="0.3">
      <c r="A15" s="304" t="str">
        <f>'Пр. 1 к пп7'!C10</f>
        <v>Доля детей в возрасте от 5 до 18 лет, получающих услуги по дополнительному образованию в организациях различной организационно-правовой формы и формы собственности, в общей численности детей этой возрастной группы, %</v>
      </c>
      <c r="B15" s="305"/>
      <c r="C15" s="65">
        <f>'Пр. 1 к пп7'!F10</f>
        <v>73</v>
      </c>
      <c r="D15" s="345" t="str">
        <f>'Пр. 1 к пп7'!G10</f>
        <v>не менее 75</v>
      </c>
      <c r="E15" s="346"/>
      <c r="F15" s="345">
        <f>'Пр. 1 к пп7'!H10</f>
        <v>0</v>
      </c>
      <c r="G15" s="346"/>
      <c r="H15" s="345" t="str">
        <f>'Пр. 1 к пп7'!I10</f>
        <v>не менее 75</v>
      </c>
      <c r="I15" s="346"/>
      <c r="J15" s="345">
        <f>'Пр. 1 к пп7'!J10</f>
        <v>0</v>
      </c>
      <c r="K15" s="346"/>
      <c r="L15" s="345" t="str">
        <f>'Пр. 1 к пп7'!K10</f>
        <v>не менее 75</v>
      </c>
      <c r="M15" s="346"/>
      <c r="N15" s="345">
        <f>'Пр. 1 к пп7'!L10</f>
        <v>0</v>
      </c>
      <c r="O15" s="346"/>
      <c r="P15" s="345" t="str">
        <f>'Пр. 1 к пп7'!M10</f>
        <v>не менее 75</v>
      </c>
      <c r="Q15" s="346"/>
      <c r="R15" s="345">
        <f>'Пр. 1 к пп7'!N10</f>
        <v>0</v>
      </c>
      <c r="S15" s="346"/>
      <c r="T15" s="345" t="str">
        <f>'Пр. 1 к пп7'!O10</f>
        <v>не менее 75</v>
      </c>
      <c r="U15" s="346"/>
      <c r="V15" s="345">
        <f>'Пр. 1 к пп7'!P10</f>
        <v>0</v>
      </c>
      <c r="W15" s="346"/>
      <c r="X15" s="345" t="str">
        <f>'Пр. 1 к пп7'!Q10</f>
        <v>не менее 75</v>
      </c>
      <c r="Y15" s="346"/>
      <c r="Z15" s="345">
        <f>'Пр. 1 к пп7'!R10</f>
        <v>0</v>
      </c>
      <c r="AA15" s="346"/>
      <c r="AB15" s="345" t="str">
        <f>'Пр. 1 к пп7'!S10</f>
        <v>не менее 75</v>
      </c>
      <c r="AC15" s="346"/>
      <c r="AD15" s="345">
        <f>'Пр. 1 к пп7'!T10</f>
        <v>0</v>
      </c>
      <c r="AE15" s="346"/>
    </row>
    <row r="16" spans="1:31" ht="15.75" customHeight="1" x14ac:dyDescent="0.3">
      <c r="A16" s="321" t="s">
        <v>148</v>
      </c>
      <c r="B16" s="329"/>
      <c r="C16" s="284" t="s">
        <v>21</v>
      </c>
      <c r="D16" s="284" t="s">
        <v>22</v>
      </c>
      <c r="E16" s="284"/>
      <c r="F16" s="284"/>
      <c r="G16" s="284"/>
      <c r="H16" s="284" t="s">
        <v>23</v>
      </c>
      <c r="I16" s="284"/>
      <c r="J16" s="284"/>
      <c r="K16" s="284"/>
      <c r="L16" s="284" t="s">
        <v>24</v>
      </c>
      <c r="M16" s="284"/>
      <c r="N16" s="284"/>
      <c r="O16" s="284"/>
      <c r="P16" s="284" t="s">
        <v>25</v>
      </c>
      <c r="Q16" s="284"/>
      <c r="R16" s="284"/>
      <c r="S16" s="284"/>
      <c r="T16" s="284" t="s">
        <v>26</v>
      </c>
      <c r="U16" s="284"/>
      <c r="V16" s="284"/>
      <c r="W16" s="284"/>
      <c r="X16" s="284" t="s">
        <v>41</v>
      </c>
      <c r="Y16" s="284"/>
      <c r="Z16" s="284"/>
      <c r="AA16" s="284"/>
      <c r="AB16" s="284" t="s">
        <v>28</v>
      </c>
      <c r="AC16" s="284"/>
      <c r="AD16" s="284"/>
      <c r="AE16" s="284"/>
    </row>
    <row r="17" spans="1:33" ht="92.25" customHeight="1" x14ac:dyDescent="0.3">
      <c r="A17" s="332"/>
      <c r="B17" s="333"/>
      <c r="C17" s="284"/>
      <c r="D17" s="428" t="s">
        <v>29</v>
      </c>
      <c r="E17" s="428"/>
      <c r="F17" s="428" t="s">
        <v>30</v>
      </c>
      <c r="G17" s="428"/>
      <c r="H17" s="428" t="s">
        <v>29</v>
      </c>
      <c r="I17" s="428"/>
      <c r="J17" s="428" t="s">
        <v>30</v>
      </c>
      <c r="K17" s="428"/>
      <c r="L17" s="428" t="s">
        <v>29</v>
      </c>
      <c r="M17" s="428"/>
      <c r="N17" s="428" t="s">
        <v>30</v>
      </c>
      <c r="O17" s="428"/>
      <c r="P17" s="428" t="s">
        <v>29</v>
      </c>
      <c r="Q17" s="428"/>
      <c r="R17" s="428" t="s">
        <v>30</v>
      </c>
      <c r="S17" s="428"/>
      <c r="T17" s="428" t="s">
        <v>29</v>
      </c>
      <c r="U17" s="428"/>
      <c r="V17" s="428" t="s">
        <v>30</v>
      </c>
      <c r="W17" s="428"/>
      <c r="X17" s="428" t="s">
        <v>29</v>
      </c>
      <c r="Y17" s="428"/>
      <c r="Z17" s="428" t="s">
        <v>30</v>
      </c>
      <c r="AA17" s="428"/>
      <c r="AB17" s="428" t="s">
        <v>29</v>
      </c>
      <c r="AC17" s="428"/>
      <c r="AD17" s="428" t="s">
        <v>30</v>
      </c>
      <c r="AE17" s="428"/>
    </row>
    <row r="18" spans="1:33" ht="15.6" x14ac:dyDescent="0.3">
      <c r="A18" s="281" t="s">
        <v>473</v>
      </c>
      <c r="B18" s="282"/>
      <c r="C18" s="282"/>
      <c r="D18" s="282"/>
      <c r="E18" s="282"/>
      <c r="F18" s="282"/>
      <c r="G18" s="282"/>
      <c r="H18" s="282"/>
      <c r="I18" s="282"/>
      <c r="J18" s="282"/>
      <c r="K18" s="282"/>
      <c r="L18" s="282"/>
      <c r="M18" s="282"/>
      <c r="N18" s="282"/>
      <c r="O18" s="282"/>
      <c r="P18" s="282"/>
      <c r="Q18" s="282"/>
      <c r="R18" s="282"/>
      <c r="S18" s="282"/>
      <c r="T18" s="282"/>
      <c r="U18" s="282"/>
      <c r="V18" s="282"/>
      <c r="W18" s="282"/>
      <c r="X18" s="282"/>
      <c r="Y18" s="282"/>
      <c r="Z18" s="282"/>
      <c r="AA18" s="282"/>
      <c r="AB18" s="282"/>
      <c r="AC18" s="282"/>
      <c r="AD18" s="282"/>
      <c r="AE18" s="282"/>
    </row>
    <row r="19" spans="1:33" ht="160.5" customHeight="1" x14ac:dyDescent="0.3">
      <c r="A19" s="349" t="str">
        <f>'Пр. 1 к пп7'!C11</f>
        <v>Численность детей в возрасте от 5 до 18 лет, получающих услуги по дополнительному образованию в учреждениях дополнительного образования, в отношении которых функции и полномочия учредителя осуществляет департамент образования администрации Города Томска, чел.</v>
      </c>
      <c r="B19" s="305"/>
      <c r="C19" s="64">
        <f>'Пр. 1 к пп7'!F11</f>
        <v>36000</v>
      </c>
      <c r="D19" s="417" t="str">
        <f>'Пр. 1 к пп7'!G11</f>
        <v>не менее 36000</v>
      </c>
      <c r="E19" s="418"/>
      <c r="F19" s="417">
        <f>'Пр. 1 к пп7'!H11</f>
        <v>0</v>
      </c>
      <c r="G19" s="418"/>
      <c r="H19" s="417" t="str">
        <f>'Пр. 1 к пп7'!I11</f>
        <v>не менее 36000</v>
      </c>
      <c r="I19" s="418"/>
      <c r="J19" s="417">
        <f>'Пр. 1 к пп7'!J11</f>
        <v>0</v>
      </c>
      <c r="K19" s="418"/>
      <c r="L19" s="417" t="str">
        <f>'Пр. 1 к пп7'!K11</f>
        <v>не менее 36000</v>
      </c>
      <c r="M19" s="418"/>
      <c r="N19" s="417">
        <f>'Пр. 1 к пп7'!L11</f>
        <v>0</v>
      </c>
      <c r="O19" s="418"/>
      <c r="P19" s="417" t="str">
        <f>'Пр. 1 к пп7'!M11</f>
        <v>не менее 36000</v>
      </c>
      <c r="Q19" s="418"/>
      <c r="R19" s="417">
        <f>'Пр. 1 к пп7'!N11</f>
        <v>0</v>
      </c>
      <c r="S19" s="418"/>
      <c r="T19" s="417" t="str">
        <f>'Пр. 1 к пп7'!O11</f>
        <v>не менее 36000</v>
      </c>
      <c r="U19" s="418"/>
      <c r="V19" s="417">
        <f>'Пр. 1 к пп7'!P11</f>
        <v>0</v>
      </c>
      <c r="W19" s="418"/>
      <c r="X19" s="417" t="str">
        <f>'Пр. 1 к пп7'!Q11</f>
        <v>не менее 36000</v>
      </c>
      <c r="Y19" s="418"/>
      <c r="Z19" s="417">
        <f>'Пр. 1 к пп7'!R11</f>
        <v>0</v>
      </c>
      <c r="AA19" s="418"/>
      <c r="AB19" s="417" t="str">
        <f>'Пр. 1 к пп7'!S11</f>
        <v>не менее 36000</v>
      </c>
      <c r="AC19" s="418"/>
      <c r="AD19" s="417">
        <f>'Пр. 1 к пп7'!T11</f>
        <v>0</v>
      </c>
      <c r="AE19" s="418"/>
    </row>
    <row r="20" spans="1:33" ht="15.6" x14ac:dyDescent="0.3">
      <c r="A20" s="281" t="s">
        <v>376</v>
      </c>
      <c r="B20" s="282"/>
      <c r="C20" s="282"/>
      <c r="D20" s="282"/>
      <c r="E20" s="282"/>
      <c r="F20" s="282"/>
      <c r="G20" s="282"/>
      <c r="H20" s="282"/>
      <c r="I20" s="282"/>
      <c r="J20" s="282"/>
      <c r="K20" s="282"/>
      <c r="L20" s="282"/>
      <c r="M20" s="282"/>
      <c r="N20" s="282"/>
      <c r="O20" s="282"/>
      <c r="P20" s="282"/>
      <c r="Q20" s="282"/>
      <c r="R20" s="282"/>
      <c r="S20" s="282"/>
      <c r="T20" s="282"/>
      <c r="U20" s="282"/>
      <c r="V20" s="282"/>
      <c r="W20" s="282"/>
      <c r="X20" s="282"/>
      <c r="Y20" s="282"/>
      <c r="Z20" s="282"/>
      <c r="AA20" s="282"/>
      <c r="AB20" s="282"/>
      <c r="AC20" s="282"/>
      <c r="AD20" s="282"/>
      <c r="AE20" s="282"/>
    </row>
    <row r="21" spans="1:33" ht="106.5" customHeight="1" x14ac:dyDescent="0.3">
      <c r="A21" s="304" t="str">
        <f>'Пр. 1 к пп7'!C13</f>
        <v>Доля обучающихся, принимающих участие в конкурсах, выставках, фестивалях, спортивных мероприятиях различного уровня (от общего количества обучающихся), %</v>
      </c>
      <c r="B21" s="305"/>
      <c r="C21" s="62">
        <f>'Пр. 1 к пп7'!F13</f>
        <v>47</v>
      </c>
      <c r="D21" s="345" t="str">
        <f>'Пр. 1 к пп7'!G13</f>
        <v>не менее 50</v>
      </c>
      <c r="E21" s="317"/>
      <c r="F21" s="345">
        <f>'Пр. 1 к пп7'!H13</f>
        <v>0</v>
      </c>
      <c r="G21" s="317"/>
      <c r="H21" s="345" t="str">
        <f>'Пр. 1 к пп7'!I13</f>
        <v>не менее 53</v>
      </c>
      <c r="I21" s="317"/>
      <c r="J21" s="345">
        <f>'Пр. 1 к пп7'!J13</f>
        <v>0</v>
      </c>
      <c r="K21" s="317"/>
      <c r="L21" s="345" t="str">
        <f>'Пр. 1 к пп7'!K13</f>
        <v>не менее 56</v>
      </c>
      <c r="M21" s="317"/>
      <c r="N21" s="345">
        <f>'Пр. 1 к пп7'!L13</f>
        <v>0</v>
      </c>
      <c r="O21" s="317"/>
      <c r="P21" s="345" t="str">
        <f>'Пр. 1 к пп7'!M13</f>
        <v>не менее 59</v>
      </c>
      <c r="Q21" s="317"/>
      <c r="R21" s="345">
        <f>'Пр. 1 к пп7'!N13</f>
        <v>0</v>
      </c>
      <c r="S21" s="317"/>
      <c r="T21" s="345" t="str">
        <f>'Пр. 1 к пп7'!O13</f>
        <v>не менее 62</v>
      </c>
      <c r="U21" s="317"/>
      <c r="V21" s="345">
        <f>'Пр. 1 к пп7'!P13</f>
        <v>0</v>
      </c>
      <c r="W21" s="317"/>
      <c r="X21" s="345" t="str">
        <f>'Пр. 1 к пп7'!Q13</f>
        <v>не менее 65</v>
      </c>
      <c r="Y21" s="317"/>
      <c r="Z21" s="345">
        <f>'Пр. 1 к пп7'!R13</f>
        <v>0</v>
      </c>
      <c r="AA21" s="317"/>
      <c r="AB21" s="345" t="str">
        <f>'Пр. 1 к пп7'!S13</f>
        <v>не менее 68</v>
      </c>
      <c r="AC21" s="317"/>
      <c r="AD21" s="345">
        <f>'Пр. 1 к пп7'!T13</f>
        <v>0</v>
      </c>
      <c r="AE21" s="317"/>
    </row>
    <row r="22" spans="1:33" ht="147" customHeight="1" x14ac:dyDescent="0.3">
      <c r="A22" s="304" t="str">
        <f>'Пр. 1 к пп7'!C14</f>
        <v>Доля детей в возрасте от 6 до 18 лет, охваченных образовательными программами (рассчитанными не менее, чем на 36 часов), мероприятиями, ориентированными на выявление и сопровождение одаренных детей, от общего числа обучающихся, %</v>
      </c>
      <c r="B22" s="305"/>
      <c r="C22" s="64">
        <f>'Пр. 1 к пп7'!F14</f>
        <v>25</v>
      </c>
      <c r="D22" s="417" t="str">
        <f>'Пр. 1 к пп7'!G14</f>
        <v>не менее 25</v>
      </c>
      <c r="E22" s="418"/>
      <c r="F22" s="417">
        <f>'Пр. 1 к пп7'!H14</f>
        <v>0</v>
      </c>
      <c r="G22" s="418"/>
      <c r="H22" s="417" t="str">
        <f>'Пр. 1 к пп7'!I14</f>
        <v>не менее 25</v>
      </c>
      <c r="I22" s="418"/>
      <c r="J22" s="345">
        <f>'Пр. 1 к пп7'!J14</f>
        <v>0</v>
      </c>
      <c r="K22" s="317"/>
      <c r="L22" s="345" t="str">
        <f>'Пр. 1 к пп7'!K14</f>
        <v>не менее 25</v>
      </c>
      <c r="M22" s="317"/>
      <c r="N22" s="345">
        <f>'Пр. 1 к пп7'!L14</f>
        <v>0</v>
      </c>
      <c r="O22" s="317"/>
      <c r="P22" s="345" t="str">
        <f>'Пр. 1 к пп7'!M14</f>
        <v>не менее 25</v>
      </c>
      <c r="Q22" s="317"/>
      <c r="R22" s="345">
        <f>'Пр. 1 к пп7'!N14</f>
        <v>0</v>
      </c>
      <c r="S22" s="317"/>
      <c r="T22" s="345" t="str">
        <f>'Пр. 1 к пп7'!O14</f>
        <v>не менее 25</v>
      </c>
      <c r="U22" s="317"/>
      <c r="V22" s="345">
        <f>'Пр. 1 к пп7'!P14</f>
        <v>0</v>
      </c>
      <c r="W22" s="317"/>
      <c r="X22" s="345" t="str">
        <f>'Пр. 1 к пп7'!Q14</f>
        <v>не менее 25</v>
      </c>
      <c r="Y22" s="317"/>
      <c r="Z22" s="345">
        <f>'Пр. 1 к пп7'!R14</f>
        <v>0</v>
      </c>
      <c r="AA22" s="317"/>
      <c r="AB22" s="345" t="str">
        <f>'Пр. 1 к пп7'!S14</f>
        <v>не менее 25</v>
      </c>
      <c r="AC22" s="317"/>
      <c r="AD22" s="345">
        <f>'Пр. 1 к пп7'!T14</f>
        <v>0</v>
      </c>
      <c r="AE22" s="317"/>
    </row>
    <row r="23" spans="1:33" ht="15.75" customHeight="1" x14ac:dyDescent="0.3">
      <c r="A23" s="284" t="s">
        <v>149</v>
      </c>
      <c r="B23" s="284"/>
      <c r="C23" s="284" t="s">
        <v>34</v>
      </c>
      <c r="D23" s="284"/>
      <c r="E23" s="284"/>
      <c r="F23" s="284"/>
      <c r="G23" s="284"/>
      <c r="H23" s="360" t="s">
        <v>35</v>
      </c>
      <c r="I23" s="360"/>
      <c r="J23" s="360"/>
      <c r="K23" s="360"/>
      <c r="L23" s="360"/>
      <c r="M23" s="360"/>
      <c r="N23" s="360" t="s">
        <v>36</v>
      </c>
      <c r="O23" s="360"/>
      <c r="P23" s="360"/>
      <c r="Q23" s="360"/>
      <c r="R23" s="360" t="s">
        <v>37</v>
      </c>
      <c r="S23" s="360"/>
      <c r="T23" s="360"/>
      <c r="U23" s="360"/>
      <c r="V23" s="360" t="s">
        <v>38</v>
      </c>
      <c r="W23" s="360"/>
      <c r="X23" s="360"/>
      <c r="Y23" s="360"/>
      <c r="Z23" s="360"/>
      <c r="AA23" s="360"/>
      <c r="AB23" s="360" t="s">
        <v>226</v>
      </c>
      <c r="AC23" s="360"/>
      <c r="AD23" s="360"/>
      <c r="AE23" s="360"/>
    </row>
    <row r="24" spans="1:33" ht="15.75" customHeight="1" x14ac:dyDescent="0.3">
      <c r="A24" s="284"/>
      <c r="B24" s="284"/>
      <c r="C24" s="284"/>
      <c r="D24" s="284"/>
      <c r="E24" s="284"/>
      <c r="F24" s="284"/>
      <c r="G24" s="284"/>
      <c r="H24" s="360" t="s">
        <v>39</v>
      </c>
      <c r="I24" s="360"/>
      <c r="J24" s="360"/>
      <c r="K24" s="360" t="s">
        <v>40</v>
      </c>
      <c r="L24" s="360"/>
      <c r="M24" s="360"/>
      <c r="N24" s="360" t="s">
        <v>39</v>
      </c>
      <c r="O24" s="360"/>
      <c r="P24" s="360" t="s">
        <v>40</v>
      </c>
      <c r="Q24" s="360"/>
      <c r="R24" s="360" t="s">
        <v>39</v>
      </c>
      <c r="S24" s="360"/>
      <c r="T24" s="360" t="s">
        <v>40</v>
      </c>
      <c r="U24" s="360"/>
      <c r="V24" s="360" t="s">
        <v>39</v>
      </c>
      <c r="W24" s="360"/>
      <c r="X24" s="360"/>
      <c r="Y24" s="360" t="s">
        <v>40</v>
      </c>
      <c r="Z24" s="360"/>
      <c r="AA24" s="360"/>
      <c r="AB24" s="360" t="s">
        <v>39</v>
      </c>
      <c r="AC24" s="360"/>
      <c r="AD24" s="360" t="s">
        <v>109</v>
      </c>
      <c r="AE24" s="360"/>
    </row>
    <row r="25" spans="1:33" ht="15.75" customHeight="1" x14ac:dyDescent="0.3">
      <c r="A25" s="284"/>
      <c r="B25" s="284"/>
      <c r="C25" s="262" t="s">
        <v>22</v>
      </c>
      <c r="D25" s="262"/>
      <c r="E25" s="262"/>
      <c r="F25" s="262"/>
      <c r="G25" s="262"/>
      <c r="H25" s="416">
        <v>726138.7</v>
      </c>
      <c r="I25" s="416"/>
      <c r="J25" s="416"/>
      <c r="K25" s="416">
        <v>0</v>
      </c>
      <c r="L25" s="416"/>
      <c r="M25" s="416"/>
      <c r="N25" s="416">
        <v>517090.8</v>
      </c>
      <c r="O25" s="416"/>
      <c r="P25" s="416">
        <v>0</v>
      </c>
      <c r="Q25" s="416"/>
      <c r="R25" s="416">
        <v>0</v>
      </c>
      <c r="S25" s="416"/>
      <c r="T25" s="416">
        <f>'Пр. 2 к пп.7'!L119</f>
        <v>0</v>
      </c>
      <c r="U25" s="416"/>
      <c r="V25" s="416">
        <v>174047.9</v>
      </c>
      <c r="W25" s="416"/>
      <c r="X25" s="416"/>
      <c r="Y25" s="416">
        <v>0</v>
      </c>
      <c r="Z25" s="416"/>
      <c r="AA25" s="416"/>
      <c r="AB25" s="416">
        <v>35000</v>
      </c>
      <c r="AC25" s="416"/>
      <c r="AD25" s="416">
        <v>0</v>
      </c>
      <c r="AE25" s="416"/>
    </row>
    <row r="26" spans="1:33" ht="15.75" customHeight="1" x14ac:dyDescent="0.3">
      <c r="A26" s="284"/>
      <c r="B26" s="284"/>
      <c r="C26" s="262" t="s">
        <v>23</v>
      </c>
      <c r="D26" s="262"/>
      <c r="E26" s="262"/>
      <c r="F26" s="262"/>
      <c r="G26" s="262"/>
      <c r="H26" s="416">
        <v>711775.3</v>
      </c>
      <c r="I26" s="416"/>
      <c r="J26" s="416"/>
      <c r="K26" s="416">
        <v>0</v>
      </c>
      <c r="L26" s="416"/>
      <c r="M26" s="416"/>
      <c r="N26" s="416">
        <v>502727.4</v>
      </c>
      <c r="O26" s="416"/>
      <c r="P26" s="416">
        <v>0</v>
      </c>
      <c r="Q26" s="416"/>
      <c r="R26" s="416">
        <f>'Пр. 2 к пп.7'!K120</f>
        <v>0</v>
      </c>
      <c r="S26" s="416"/>
      <c r="T26" s="416">
        <f>'Пр. 2 к пп.7'!L120</f>
        <v>0</v>
      </c>
      <c r="U26" s="416"/>
      <c r="V26" s="416">
        <v>174047.9</v>
      </c>
      <c r="W26" s="416"/>
      <c r="X26" s="416"/>
      <c r="Y26" s="416">
        <v>0</v>
      </c>
      <c r="Z26" s="416"/>
      <c r="AA26" s="416"/>
      <c r="AB26" s="416">
        <v>35000</v>
      </c>
      <c r="AC26" s="416"/>
      <c r="AD26" s="416">
        <v>0</v>
      </c>
      <c r="AE26" s="416"/>
    </row>
    <row r="27" spans="1:33" ht="15.75" customHeight="1" x14ac:dyDescent="0.3">
      <c r="A27" s="284"/>
      <c r="B27" s="284"/>
      <c r="C27" s="262" t="s">
        <v>24</v>
      </c>
      <c r="D27" s="262"/>
      <c r="E27" s="262"/>
      <c r="F27" s="262"/>
      <c r="G27" s="262"/>
      <c r="H27" s="416">
        <v>711775.3</v>
      </c>
      <c r="I27" s="416"/>
      <c r="J27" s="416"/>
      <c r="K27" s="416">
        <v>0</v>
      </c>
      <c r="L27" s="416"/>
      <c r="M27" s="416"/>
      <c r="N27" s="416">
        <v>502727.4</v>
      </c>
      <c r="O27" s="416"/>
      <c r="P27" s="416">
        <v>0</v>
      </c>
      <c r="Q27" s="416"/>
      <c r="R27" s="416">
        <f>'Пр. 2 к пп.7'!K121</f>
        <v>0</v>
      </c>
      <c r="S27" s="416"/>
      <c r="T27" s="416">
        <f>'Пр. 2 к пп.7'!L121</f>
        <v>0</v>
      </c>
      <c r="U27" s="416"/>
      <c r="V27" s="416">
        <v>174047.9</v>
      </c>
      <c r="W27" s="416"/>
      <c r="X27" s="416"/>
      <c r="Y27" s="416">
        <v>0</v>
      </c>
      <c r="Z27" s="416"/>
      <c r="AA27" s="416"/>
      <c r="AB27" s="416">
        <v>35000</v>
      </c>
      <c r="AC27" s="416"/>
      <c r="AD27" s="416">
        <v>0</v>
      </c>
      <c r="AE27" s="416"/>
    </row>
    <row r="28" spans="1:33" ht="15.75" customHeight="1" x14ac:dyDescent="0.3">
      <c r="A28" s="284"/>
      <c r="B28" s="284"/>
      <c r="C28" s="262" t="s">
        <v>25</v>
      </c>
      <c r="D28" s="262"/>
      <c r="E28" s="262"/>
      <c r="F28" s="262"/>
      <c r="G28" s="262"/>
      <c r="H28" s="416">
        <v>711775.3</v>
      </c>
      <c r="I28" s="416"/>
      <c r="J28" s="416"/>
      <c r="K28" s="416">
        <v>0</v>
      </c>
      <c r="L28" s="416"/>
      <c r="M28" s="416"/>
      <c r="N28" s="416">
        <v>502727.4</v>
      </c>
      <c r="O28" s="416"/>
      <c r="P28" s="416">
        <v>0</v>
      </c>
      <c r="Q28" s="416"/>
      <c r="R28" s="416">
        <f>'Пр. 2 к пп.7'!K122</f>
        <v>0</v>
      </c>
      <c r="S28" s="416"/>
      <c r="T28" s="416">
        <f>'Пр. 2 к пп.7'!L122</f>
        <v>0</v>
      </c>
      <c r="U28" s="416"/>
      <c r="V28" s="416">
        <v>174047.9</v>
      </c>
      <c r="W28" s="416"/>
      <c r="X28" s="416"/>
      <c r="Y28" s="416">
        <v>0</v>
      </c>
      <c r="Z28" s="416"/>
      <c r="AA28" s="416"/>
      <c r="AB28" s="416">
        <v>35000</v>
      </c>
      <c r="AC28" s="416"/>
      <c r="AD28" s="416">
        <v>0</v>
      </c>
      <c r="AE28" s="416"/>
      <c r="AG28" s="12"/>
    </row>
    <row r="29" spans="1:33" ht="15.75" customHeight="1" x14ac:dyDescent="0.3">
      <c r="A29" s="284"/>
      <c r="B29" s="284"/>
      <c r="C29" s="262" t="s">
        <v>26</v>
      </c>
      <c r="D29" s="262"/>
      <c r="E29" s="262"/>
      <c r="F29" s="262"/>
      <c r="G29" s="262"/>
      <c r="H29" s="416">
        <v>711775.3</v>
      </c>
      <c r="I29" s="416"/>
      <c r="J29" s="416"/>
      <c r="K29" s="416">
        <v>0</v>
      </c>
      <c r="L29" s="416"/>
      <c r="M29" s="416"/>
      <c r="N29" s="416">
        <v>502727.4</v>
      </c>
      <c r="O29" s="416"/>
      <c r="P29" s="416">
        <v>0</v>
      </c>
      <c r="Q29" s="416"/>
      <c r="R29" s="416">
        <f>'Пр. 2 к пп.7'!K123</f>
        <v>0</v>
      </c>
      <c r="S29" s="416"/>
      <c r="T29" s="416">
        <f>'Пр. 2 к пп.7'!L123</f>
        <v>0</v>
      </c>
      <c r="U29" s="416"/>
      <c r="V29" s="416">
        <v>174047.9</v>
      </c>
      <c r="W29" s="416"/>
      <c r="X29" s="416"/>
      <c r="Y29" s="416">
        <v>0</v>
      </c>
      <c r="Z29" s="416"/>
      <c r="AA29" s="416"/>
      <c r="AB29" s="416">
        <v>35000</v>
      </c>
      <c r="AC29" s="416"/>
      <c r="AD29" s="416">
        <v>0</v>
      </c>
      <c r="AE29" s="416"/>
      <c r="AG29" s="12"/>
    </row>
    <row r="30" spans="1:33" ht="15.75" customHeight="1" x14ac:dyDescent="0.3">
      <c r="A30" s="284"/>
      <c r="B30" s="284"/>
      <c r="C30" s="262" t="s">
        <v>41</v>
      </c>
      <c r="D30" s="262"/>
      <c r="E30" s="262"/>
      <c r="F30" s="262"/>
      <c r="G30" s="262"/>
      <c r="H30" s="416">
        <v>711775.3</v>
      </c>
      <c r="I30" s="416"/>
      <c r="J30" s="416"/>
      <c r="K30" s="416">
        <v>0</v>
      </c>
      <c r="L30" s="416"/>
      <c r="M30" s="416"/>
      <c r="N30" s="416">
        <v>502727.4</v>
      </c>
      <c r="O30" s="416"/>
      <c r="P30" s="416">
        <v>0</v>
      </c>
      <c r="Q30" s="416"/>
      <c r="R30" s="416">
        <f>'Пр. 2 к пп.7'!K124</f>
        <v>0</v>
      </c>
      <c r="S30" s="416"/>
      <c r="T30" s="416">
        <f>'Пр. 2 к пп.7'!L124</f>
        <v>0</v>
      </c>
      <c r="U30" s="416"/>
      <c r="V30" s="416">
        <v>174047.9</v>
      </c>
      <c r="W30" s="416"/>
      <c r="X30" s="416"/>
      <c r="Y30" s="416">
        <v>0</v>
      </c>
      <c r="Z30" s="416"/>
      <c r="AA30" s="416"/>
      <c r="AB30" s="416">
        <v>35000</v>
      </c>
      <c r="AC30" s="416"/>
      <c r="AD30" s="416">
        <v>0</v>
      </c>
      <c r="AE30" s="416"/>
      <c r="AG30" s="12"/>
    </row>
    <row r="31" spans="1:33" ht="15.75" customHeight="1" x14ac:dyDescent="0.3">
      <c r="A31" s="284"/>
      <c r="B31" s="284"/>
      <c r="C31" s="262" t="s">
        <v>28</v>
      </c>
      <c r="D31" s="262"/>
      <c r="E31" s="262"/>
      <c r="F31" s="262"/>
      <c r="G31" s="262"/>
      <c r="H31" s="416">
        <v>711775.3</v>
      </c>
      <c r="I31" s="416"/>
      <c r="J31" s="416"/>
      <c r="K31" s="416">
        <v>0</v>
      </c>
      <c r="L31" s="416"/>
      <c r="M31" s="416"/>
      <c r="N31" s="416">
        <v>502727.4</v>
      </c>
      <c r="O31" s="416"/>
      <c r="P31" s="416">
        <v>0</v>
      </c>
      <c r="Q31" s="416"/>
      <c r="R31" s="416">
        <f>'Пр. 2 к пп.7'!K125</f>
        <v>0</v>
      </c>
      <c r="S31" s="416"/>
      <c r="T31" s="416">
        <f>'Пр. 2 к пп.7'!L125</f>
        <v>0</v>
      </c>
      <c r="U31" s="416"/>
      <c r="V31" s="416">
        <v>174047.9</v>
      </c>
      <c r="W31" s="416"/>
      <c r="X31" s="416"/>
      <c r="Y31" s="416">
        <v>0</v>
      </c>
      <c r="Z31" s="416"/>
      <c r="AA31" s="416"/>
      <c r="AB31" s="416">
        <v>35000</v>
      </c>
      <c r="AC31" s="416"/>
      <c r="AD31" s="416">
        <v>0</v>
      </c>
      <c r="AE31" s="416"/>
    </row>
    <row r="32" spans="1:33" ht="15.6" x14ac:dyDescent="0.3">
      <c r="A32" s="284"/>
      <c r="B32" s="284"/>
      <c r="C32" s="262" t="s">
        <v>42</v>
      </c>
      <c r="D32" s="262"/>
      <c r="E32" s="262"/>
      <c r="F32" s="262"/>
      <c r="G32" s="262"/>
      <c r="H32" s="416">
        <v>4996790.4999999991</v>
      </c>
      <c r="I32" s="416"/>
      <c r="J32" s="416"/>
      <c r="K32" s="416">
        <v>0</v>
      </c>
      <c r="L32" s="416"/>
      <c r="M32" s="416"/>
      <c r="N32" s="416">
        <v>3533455.1999999997</v>
      </c>
      <c r="O32" s="416"/>
      <c r="P32" s="416">
        <v>0</v>
      </c>
      <c r="Q32" s="416"/>
      <c r="R32" s="416">
        <f>SUM(R25:T31)</f>
        <v>0</v>
      </c>
      <c r="S32" s="416"/>
      <c r="T32" s="416">
        <f>SUM(T25:U31)</f>
        <v>0</v>
      </c>
      <c r="U32" s="416"/>
      <c r="V32" s="416">
        <v>1218335.3</v>
      </c>
      <c r="W32" s="416">
        <v>0</v>
      </c>
      <c r="X32" s="416"/>
      <c r="Y32" s="416">
        <v>0</v>
      </c>
      <c r="Z32" s="416">
        <v>245000</v>
      </c>
      <c r="AA32" s="416"/>
      <c r="AB32" s="416">
        <v>245000</v>
      </c>
      <c r="AC32" s="416">
        <v>0</v>
      </c>
      <c r="AD32" s="416">
        <v>0</v>
      </c>
      <c r="AE32" s="416">
        <v>0</v>
      </c>
    </row>
    <row r="33" spans="1:32" ht="15.6" x14ac:dyDescent="0.3">
      <c r="A33" s="284" t="s">
        <v>150</v>
      </c>
      <c r="B33" s="284"/>
      <c r="C33" s="526" t="s">
        <v>308</v>
      </c>
      <c r="D33" s="526"/>
      <c r="E33" s="526"/>
      <c r="F33" s="526"/>
      <c r="G33" s="526"/>
      <c r="H33" s="526"/>
      <c r="I33" s="526"/>
      <c r="J33" s="526"/>
      <c r="K33" s="526"/>
      <c r="L33" s="526"/>
      <c r="M33" s="526"/>
      <c r="N33" s="526"/>
      <c r="O33" s="526"/>
      <c r="P33" s="526"/>
      <c r="Q33" s="526"/>
      <c r="R33" s="526"/>
      <c r="S33" s="526"/>
      <c r="T33" s="526"/>
      <c r="U33" s="526"/>
      <c r="V33" s="526"/>
      <c r="W33" s="526"/>
      <c r="X33" s="526"/>
      <c r="Y33" s="526"/>
      <c r="Z33" s="526"/>
      <c r="AA33" s="526"/>
      <c r="AB33" s="526"/>
      <c r="AC33" s="526"/>
      <c r="AD33" s="526"/>
      <c r="AE33" s="526"/>
    </row>
    <row r="34" spans="1:32" ht="73.5" customHeight="1" x14ac:dyDescent="0.3">
      <c r="A34" s="284" t="s">
        <v>152</v>
      </c>
      <c r="B34" s="284"/>
      <c r="C34" s="274" t="s">
        <v>474</v>
      </c>
      <c r="D34" s="274"/>
      <c r="E34" s="274"/>
      <c r="F34" s="274"/>
      <c r="G34" s="274"/>
      <c r="H34" s="274"/>
      <c r="I34" s="274"/>
      <c r="J34" s="274"/>
      <c r="K34" s="274"/>
      <c r="L34" s="274"/>
      <c r="M34" s="274"/>
      <c r="N34" s="274"/>
      <c r="O34" s="274"/>
      <c r="P34" s="274"/>
      <c r="Q34" s="274"/>
      <c r="R34" s="274"/>
      <c r="S34" s="274"/>
      <c r="T34" s="274"/>
      <c r="U34" s="274"/>
      <c r="V34" s="274"/>
      <c r="W34" s="274"/>
      <c r="X34" s="274"/>
      <c r="Y34" s="274"/>
      <c r="Z34" s="274"/>
      <c r="AA34" s="274"/>
      <c r="AB34" s="274"/>
      <c r="AC34" s="274"/>
      <c r="AD34" s="274"/>
      <c r="AE34" s="274"/>
    </row>
    <row r="35" spans="1:32" ht="54" customHeight="1" x14ac:dyDescent="0.3">
      <c r="A35" s="287" t="s">
        <v>153</v>
      </c>
      <c r="B35" s="317"/>
      <c r="C35" s="527"/>
      <c r="D35" s="258"/>
      <c r="E35" s="258"/>
      <c r="F35" s="258"/>
      <c r="G35" s="258"/>
      <c r="H35" s="258"/>
      <c r="I35" s="258"/>
      <c r="J35" s="258"/>
      <c r="K35" s="258"/>
      <c r="L35" s="258"/>
      <c r="M35" s="258"/>
      <c r="N35" s="258"/>
      <c r="O35" s="258"/>
      <c r="P35" s="258"/>
      <c r="Q35" s="258"/>
      <c r="R35" s="258"/>
      <c r="S35" s="258"/>
      <c r="T35" s="258"/>
      <c r="U35" s="258"/>
      <c r="V35" s="258"/>
      <c r="W35" s="258"/>
      <c r="X35" s="258"/>
      <c r="Y35" s="258"/>
      <c r="Z35" s="258"/>
      <c r="AA35" s="258"/>
      <c r="AB35" s="258"/>
      <c r="AC35" s="258"/>
      <c r="AD35" s="258"/>
      <c r="AE35" s="258"/>
    </row>
    <row r="36" spans="1:32" ht="31.5" customHeight="1" x14ac:dyDescent="0.3">
      <c r="A36" s="287" t="s">
        <v>154</v>
      </c>
      <c r="B36" s="317"/>
      <c r="C36" s="532" t="s">
        <v>7</v>
      </c>
      <c r="D36" s="277"/>
      <c r="E36" s="277"/>
      <c r="F36" s="277"/>
      <c r="G36" s="277"/>
      <c r="H36" s="277"/>
      <c r="I36" s="277"/>
      <c r="J36" s="277"/>
      <c r="K36" s="277"/>
      <c r="L36" s="277"/>
      <c r="M36" s="277"/>
      <c r="N36" s="277"/>
      <c r="O36" s="277"/>
      <c r="P36" s="277"/>
      <c r="Q36" s="277"/>
      <c r="R36" s="277"/>
      <c r="S36" s="277"/>
      <c r="T36" s="277"/>
      <c r="U36" s="277"/>
      <c r="V36" s="277"/>
      <c r="W36" s="277"/>
      <c r="X36" s="277"/>
      <c r="Y36" s="277"/>
      <c r="Z36" s="277"/>
      <c r="AA36" s="277"/>
      <c r="AB36" s="277"/>
      <c r="AC36" s="277"/>
      <c r="AD36" s="277"/>
      <c r="AE36" s="277"/>
    </row>
    <row r="37" spans="1:32" ht="45.75" customHeight="1" x14ac:dyDescent="0.3">
      <c r="A37" s="287" t="s">
        <v>155</v>
      </c>
      <c r="B37" s="317"/>
      <c r="C37" s="532" t="s">
        <v>7</v>
      </c>
      <c r="D37" s="277"/>
      <c r="E37" s="277"/>
      <c r="F37" s="277"/>
      <c r="G37" s="277"/>
      <c r="H37" s="277"/>
      <c r="I37" s="277"/>
      <c r="J37" s="277"/>
      <c r="K37" s="277"/>
      <c r="L37" s="277"/>
      <c r="M37" s="277"/>
      <c r="N37" s="277"/>
      <c r="O37" s="277"/>
      <c r="P37" s="277"/>
      <c r="Q37" s="277"/>
      <c r="R37" s="277"/>
      <c r="S37" s="277"/>
      <c r="T37" s="277"/>
      <c r="U37" s="277"/>
      <c r="V37" s="277"/>
      <c r="W37" s="277"/>
      <c r="X37" s="277"/>
      <c r="Y37" s="277"/>
      <c r="Z37" s="277"/>
      <c r="AA37" s="277"/>
      <c r="AB37" s="277"/>
      <c r="AC37" s="277"/>
      <c r="AD37" s="277"/>
      <c r="AE37" s="277"/>
    </row>
    <row r="38" spans="1:32" ht="162" customHeight="1" x14ac:dyDescent="0.3">
      <c r="A38" s="313" t="s">
        <v>755</v>
      </c>
      <c r="B38" s="313"/>
      <c r="C38" s="313"/>
      <c r="D38" s="313"/>
      <c r="E38" s="313"/>
      <c r="F38" s="313"/>
      <c r="G38" s="313"/>
      <c r="H38" s="313"/>
      <c r="I38" s="313"/>
      <c r="J38" s="313"/>
      <c r="K38" s="313"/>
      <c r="L38" s="313"/>
      <c r="M38" s="313"/>
      <c r="N38" s="313"/>
      <c r="O38" s="313"/>
      <c r="P38" s="313"/>
      <c r="Q38" s="313"/>
      <c r="R38" s="313"/>
      <c r="S38" s="313"/>
      <c r="T38" s="313"/>
      <c r="U38" s="313"/>
      <c r="V38" s="313"/>
      <c r="W38" s="313"/>
      <c r="X38" s="313"/>
      <c r="Y38" s="313"/>
      <c r="Z38" s="313"/>
      <c r="AA38" s="313"/>
      <c r="AB38" s="313"/>
      <c r="AC38" s="313"/>
      <c r="AD38" s="313"/>
      <c r="AE38" s="313"/>
    </row>
    <row r="39" spans="1:32" ht="207.75" customHeight="1" x14ac:dyDescent="0.3">
      <c r="A39" s="313" t="s">
        <v>429</v>
      </c>
      <c r="B39" s="313"/>
      <c r="C39" s="313"/>
      <c r="D39" s="313"/>
      <c r="E39" s="313"/>
      <c r="F39" s="313"/>
      <c r="G39" s="313"/>
      <c r="H39" s="313"/>
      <c r="I39" s="313"/>
      <c r="J39" s="313"/>
      <c r="K39" s="313"/>
      <c r="L39" s="313"/>
      <c r="M39" s="313"/>
      <c r="N39" s="313"/>
      <c r="O39" s="313"/>
      <c r="P39" s="313"/>
      <c r="Q39" s="313"/>
      <c r="R39" s="313"/>
      <c r="S39" s="313"/>
      <c r="T39" s="313"/>
      <c r="U39" s="313"/>
      <c r="V39" s="313"/>
      <c r="W39" s="313"/>
      <c r="X39" s="313"/>
      <c r="Y39" s="313"/>
      <c r="Z39" s="313"/>
      <c r="AA39" s="313"/>
      <c r="AB39" s="313"/>
      <c r="AC39" s="313"/>
      <c r="AD39" s="313"/>
      <c r="AE39" s="313"/>
      <c r="AF39" s="199"/>
    </row>
    <row r="40" spans="1:32" ht="15.6" x14ac:dyDescent="0.3">
      <c r="A40" s="268" t="s">
        <v>348</v>
      </c>
      <c r="B40" s="268"/>
      <c r="C40" s="268"/>
      <c r="D40" s="268"/>
      <c r="E40" s="268"/>
      <c r="F40" s="268"/>
      <c r="G40" s="268"/>
      <c r="H40" s="268"/>
      <c r="I40" s="268"/>
      <c r="J40" s="268"/>
      <c r="K40" s="268"/>
      <c r="L40" s="268"/>
      <c r="M40" s="268"/>
      <c r="N40" s="268"/>
      <c r="O40" s="268"/>
      <c r="P40" s="268"/>
      <c r="Q40" s="268"/>
      <c r="R40" s="268"/>
      <c r="S40" s="268"/>
      <c r="T40" s="268"/>
      <c r="U40" s="268"/>
      <c r="V40" s="268"/>
      <c r="W40" s="268"/>
      <c r="X40" s="268"/>
      <c r="Y40" s="268"/>
      <c r="Z40" s="268"/>
      <c r="AA40" s="268"/>
      <c r="AB40" s="268"/>
      <c r="AC40" s="268"/>
      <c r="AD40" s="268"/>
      <c r="AE40" s="268"/>
    </row>
    <row r="41" spans="1:32" ht="15.75" customHeight="1" x14ac:dyDescent="0.3">
      <c r="A41" s="139"/>
      <c r="B41" s="139"/>
      <c r="C41" s="139"/>
      <c r="D41" s="274" t="s">
        <v>132</v>
      </c>
      <c r="E41" s="284" t="s">
        <v>349</v>
      </c>
      <c r="F41" s="284"/>
      <c r="G41" s="284"/>
      <c r="H41" s="284"/>
      <c r="I41" s="284"/>
      <c r="J41" s="284"/>
      <c r="K41" s="284"/>
      <c r="L41" s="287" t="s">
        <v>350</v>
      </c>
      <c r="M41" s="316"/>
      <c r="N41" s="316"/>
      <c r="O41" s="316"/>
      <c r="P41" s="316"/>
      <c r="Q41" s="316"/>
      <c r="R41" s="316"/>
      <c r="S41" s="316"/>
      <c r="T41" s="316"/>
      <c r="U41" s="316"/>
      <c r="V41" s="316"/>
      <c r="W41" s="317"/>
      <c r="X41" s="95"/>
      <c r="Y41" s="95"/>
      <c r="Z41" s="95"/>
      <c r="AA41" s="139"/>
      <c r="AB41" s="139"/>
      <c r="AC41" s="139"/>
      <c r="AD41" s="139"/>
      <c r="AE41" s="139"/>
    </row>
    <row r="42" spans="1:32" ht="15.75" customHeight="1" x14ac:dyDescent="0.3">
      <c r="A42" s="139"/>
      <c r="B42" s="139"/>
      <c r="C42" s="139"/>
      <c r="D42" s="274"/>
      <c r="E42" s="284"/>
      <c r="F42" s="284"/>
      <c r="G42" s="284"/>
      <c r="H42" s="284"/>
      <c r="I42" s="284"/>
      <c r="J42" s="284"/>
      <c r="K42" s="284"/>
      <c r="L42" s="262" t="s">
        <v>351</v>
      </c>
      <c r="M42" s="262"/>
      <c r="N42" s="262"/>
      <c r="O42" s="262" t="s">
        <v>352</v>
      </c>
      <c r="P42" s="262"/>
      <c r="Q42" s="262"/>
      <c r="R42" s="262" t="s">
        <v>353</v>
      </c>
      <c r="S42" s="262"/>
      <c r="T42" s="262"/>
      <c r="U42" s="262" t="s">
        <v>354</v>
      </c>
      <c r="V42" s="262"/>
      <c r="W42" s="262"/>
      <c r="Y42" s="139"/>
      <c r="Z42" s="139"/>
      <c r="AA42" s="139"/>
      <c r="AB42" s="139"/>
      <c r="AC42" s="139"/>
      <c r="AD42" s="139"/>
      <c r="AE42" s="139"/>
    </row>
    <row r="43" spans="1:32" ht="15.6" x14ac:dyDescent="0.3">
      <c r="A43" s="139"/>
      <c r="B43" s="139"/>
      <c r="C43" s="139"/>
      <c r="D43" s="61" t="s">
        <v>137</v>
      </c>
      <c r="E43" s="299" t="s">
        <v>355</v>
      </c>
      <c r="F43" s="299"/>
      <c r="G43" s="299"/>
      <c r="H43" s="299"/>
      <c r="I43" s="299"/>
      <c r="J43" s="299"/>
      <c r="K43" s="299"/>
      <c r="L43" s="488">
        <v>2422</v>
      </c>
      <c r="M43" s="488"/>
      <c r="N43" s="488"/>
      <c r="O43" s="488">
        <v>2340</v>
      </c>
      <c r="P43" s="488"/>
      <c r="Q43" s="488"/>
      <c r="R43" s="345">
        <v>3507</v>
      </c>
      <c r="S43" s="415"/>
      <c r="T43" s="346"/>
      <c r="U43" s="488">
        <v>6421</v>
      </c>
      <c r="V43" s="488"/>
      <c r="W43" s="488"/>
      <c r="X43" s="139"/>
      <c r="Y43" s="139"/>
      <c r="Z43" s="139"/>
      <c r="AA43" s="139"/>
      <c r="AB43" s="139"/>
      <c r="AC43" s="139"/>
      <c r="AD43" s="139"/>
      <c r="AE43" s="139"/>
    </row>
    <row r="44" spans="1:32" ht="15.6" x14ac:dyDescent="0.3">
      <c r="A44" s="139"/>
      <c r="B44" s="139"/>
      <c r="C44" s="139"/>
      <c r="D44" s="61" t="s">
        <v>138</v>
      </c>
      <c r="E44" s="299" t="s">
        <v>356</v>
      </c>
      <c r="F44" s="299"/>
      <c r="G44" s="299"/>
      <c r="H44" s="299"/>
      <c r="I44" s="299"/>
      <c r="J44" s="299"/>
      <c r="K44" s="299"/>
      <c r="L44" s="488">
        <v>16</v>
      </c>
      <c r="M44" s="488"/>
      <c r="N44" s="488"/>
      <c r="O44" s="488">
        <v>129</v>
      </c>
      <c r="P44" s="488"/>
      <c r="Q44" s="488"/>
      <c r="R44" s="345">
        <v>15</v>
      </c>
      <c r="S44" s="415"/>
      <c r="T44" s="346"/>
      <c r="U44" s="488">
        <v>0</v>
      </c>
      <c r="V44" s="488"/>
      <c r="W44" s="488"/>
      <c r="X44" s="139"/>
      <c r="Y44" s="139"/>
      <c r="Z44" s="139"/>
      <c r="AA44" s="139"/>
      <c r="AB44" s="139"/>
      <c r="AC44" s="139"/>
      <c r="AD44" s="139"/>
      <c r="AE44" s="139"/>
    </row>
    <row r="45" spans="1:32" ht="15.6" x14ac:dyDescent="0.3">
      <c r="A45" s="139"/>
      <c r="B45" s="139"/>
      <c r="C45" s="139"/>
      <c r="D45" s="61" t="s">
        <v>357</v>
      </c>
      <c r="E45" s="299" t="s">
        <v>358</v>
      </c>
      <c r="F45" s="299"/>
      <c r="G45" s="299"/>
      <c r="H45" s="299"/>
      <c r="I45" s="299"/>
      <c r="J45" s="299"/>
      <c r="K45" s="299"/>
      <c r="L45" s="488">
        <v>1679</v>
      </c>
      <c r="M45" s="488"/>
      <c r="N45" s="488"/>
      <c r="O45" s="488">
        <v>1573</v>
      </c>
      <c r="P45" s="488"/>
      <c r="Q45" s="488"/>
      <c r="R45" s="345">
        <v>2012</v>
      </c>
      <c r="S45" s="415"/>
      <c r="T45" s="346"/>
      <c r="U45" s="488">
        <v>3434</v>
      </c>
      <c r="V45" s="488"/>
      <c r="W45" s="488"/>
      <c r="X45" s="139"/>
      <c r="Y45" s="139"/>
      <c r="Z45" s="139"/>
      <c r="AA45" s="139"/>
      <c r="AB45" s="139"/>
      <c r="AC45" s="139"/>
      <c r="AD45" s="139"/>
      <c r="AE45" s="139"/>
    </row>
    <row r="46" spans="1:32" ht="15.6" x14ac:dyDescent="0.3">
      <c r="A46" s="139"/>
      <c r="B46" s="139"/>
      <c r="C46" s="139"/>
      <c r="D46" s="61" t="s">
        <v>359</v>
      </c>
      <c r="E46" s="299" t="s">
        <v>360</v>
      </c>
      <c r="F46" s="299"/>
      <c r="G46" s="299"/>
      <c r="H46" s="299"/>
      <c r="I46" s="299"/>
      <c r="J46" s="299"/>
      <c r="K46" s="299"/>
      <c r="L46" s="488">
        <v>2422</v>
      </c>
      <c r="M46" s="488"/>
      <c r="N46" s="488"/>
      <c r="O46" s="488">
        <v>2707</v>
      </c>
      <c r="P46" s="488"/>
      <c r="Q46" s="488"/>
      <c r="R46" s="345">
        <v>2943</v>
      </c>
      <c r="S46" s="415"/>
      <c r="T46" s="346"/>
      <c r="U46" s="488">
        <v>4101</v>
      </c>
      <c r="V46" s="488"/>
      <c r="W46" s="488"/>
      <c r="X46" s="139"/>
      <c r="Y46" s="139"/>
      <c r="Z46" s="139"/>
      <c r="AA46" s="139"/>
      <c r="AB46" s="139"/>
      <c r="AC46" s="139"/>
      <c r="AD46" s="139"/>
      <c r="AE46" s="139"/>
    </row>
    <row r="47" spans="1:32" ht="15.6" x14ac:dyDescent="0.3">
      <c r="A47" s="139"/>
      <c r="B47" s="139"/>
      <c r="C47" s="139"/>
      <c r="D47" s="61" t="s">
        <v>361</v>
      </c>
      <c r="E47" s="299" t="s">
        <v>362</v>
      </c>
      <c r="F47" s="299"/>
      <c r="G47" s="299"/>
      <c r="H47" s="299"/>
      <c r="I47" s="299"/>
      <c r="J47" s="299"/>
      <c r="K47" s="299"/>
      <c r="L47" s="488">
        <v>4141</v>
      </c>
      <c r="M47" s="488"/>
      <c r="N47" s="488"/>
      <c r="O47" s="488">
        <v>3373</v>
      </c>
      <c r="P47" s="488"/>
      <c r="Q47" s="488"/>
      <c r="R47" s="345">
        <v>3678</v>
      </c>
      <c r="S47" s="415"/>
      <c r="T47" s="346"/>
      <c r="U47" s="488">
        <v>3769</v>
      </c>
      <c r="V47" s="488"/>
      <c r="W47" s="488"/>
      <c r="X47" s="139"/>
      <c r="Y47" s="139"/>
      <c r="Z47" s="139"/>
      <c r="AA47" s="139"/>
      <c r="AB47" s="139"/>
      <c r="AC47" s="139"/>
      <c r="AD47" s="139"/>
      <c r="AE47" s="139"/>
    </row>
    <row r="48" spans="1:32" ht="15.6" x14ac:dyDescent="0.3">
      <c r="A48" s="139"/>
      <c r="B48" s="139"/>
      <c r="C48" s="139"/>
      <c r="D48" s="61" t="s">
        <v>363</v>
      </c>
      <c r="E48" s="299" t="s">
        <v>364</v>
      </c>
      <c r="F48" s="299"/>
      <c r="G48" s="299"/>
      <c r="H48" s="299"/>
      <c r="I48" s="299"/>
      <c r="J48" s="299"/>
      <c r="K48" s="299"/>
      <c r="L48" s="488">
        <v>18223</v>
      </c>
      <c r="M48" s="488"/>
      <c r="N48" s="488"/>
      <c r="O48" s="488">
        <v>17746</v>
      </c>
      <c r="P48" s="488"/>
      <c r="Q48" s="488"/>
      <c r="R48" s="345">
        <v>17935</v>
      </c>
      <c r="S48" s="415"/>
      <c r="T48" s="346"/>
      <c r="U48" s="488">
        <v>18375</v>
      </c>
      <c r="V48" s="488"/>
      <c r="W48" s="488"/>
      <c r="X48" s="139"/>
      <c r="Y48" s="139"/>
      <c r="Z48" s="139"/>
      <c r="AA48" s="139"/>
      <c r="AB48" s="139"/>
      <c r="AC48" s="139"/>
      <c r="AD48" s="139"/>
      <c r="AE48" s="139"/>
    </row>
    <row r="49" spans="1:31" ht="15.6" x14ac:dyDescent="0.3">
      <c r="A49" s="139"/>
      <c r="B49" s="139"/>
      <c r="C49" s="139"/>
      <c r="D49" s="61" t="s">
        <v>365</v>
      </c>
      <c r="E49" s="299" t="s">
        <v>366</v>
      </c>
      <c r="F49" s="299"/>
      <c r="G49" s="299"/>
      <c r="H49" s="299"/>
      <c r="I49" s="299"/>
      <c r="J49" s="299"/>
      <c r="K49" s="299"/>
      <c r="L49" s="488">
        <v>0</v>
      </c>
      <c r="M49" s="488"/>
      <c r="N49" s="488"/>
      <c r="O49" s="488">
        <v>716</v>
      </c>
      <c r="P49" s="488"/>
      <c r="Q49" s="488"/>
      <c r="R49" s="345">
        <v>0</v>
      </c>
      <c r="S49" s="415"/>
      <c r="T49" s="346"/>
      <c r="U49" s="488">
        <v>0</v>
      </c>
      <c r="V49" s="488"/>
      <c r="W49" s="488"/>
      <c r="X49" s="139"/>
      <c r="Y49" s="139"/>
      <c r="Z49" s="139"/>
      <c r="AA49" s="139"/>
      <c r="AB49" s="139"/>
      <c r="AC49" s="139"/>
      <c r="AD49" s="139"/>
      <c r="AE49" s="139"/>
    </row>
    <row r="50" spans="1:31" ht="15.6" x14ac:dyDescent="0.3">
      <c r="A50" s="139"/>
      <c r="B50" s="139"/>
      <c r="C50" s="139"/>
      <c r="D50" s="61" t="s">
        <v>367</v>
      </c>
      <c r="E50" s="299" t="s">
        <v>368</v>
      </c>
      <c r="F50" s="299"/>
      <c r="G50" s="299"/>
      <c r="H50" s="299"/>
      <c r="I50" s="299"/>
      <c r="J50" s="299"/>
      <c r="K50" s="299"/>
      <c r="L50" s="488">
        <v>17921</v>
      </c>
      <c r="M50" s="488"/>
      <c r="N50" s="488"/>
      <c r="O50" s="488">
        <v>15025</v>
      </c>
      <c r="P50" s="488"/>
      <c r="Q50" s="488"/>
      <c r="R50" s="345">
        <v>18582</v>
      </c>
      <c r="S50" s="415"/>
      <c r="T50" s="346"/>
      <c r="U50" s="488">
        <v>22376</v>
      </c>
      <c r="V50" s="488"/>
      <c r="W50" s="488"/>
      <c r="X50" s="139"/>
      <c r="Y50" s="139"/>
      <c r="Z50" s="139"/>
      <c r="AA50" s="139"/>
      <c r="AB50" s="139"/>
      <c r="AC50" s="139"/>
      <c r="AD50" s="139"/>
      <c r="AE50" s="139"/>
    </row>
    <row r="51" spans="1:31" ht="15.6" x14ac:dyDescent="0.3">
      <c r="A51" s="139"/>
      <c r="B51" s="139"/>
      <c r="C51" s="139"/>
      <c r="D51" s="61"/>
      <c r="E51" s="299" t="s">
        <v>369</v>
      </c>
      <c r="F51" s="299"/>
      <c r="G51" s="299"/>
      <c r="H51" s="299"/>
      <c r="I51" s="299"/>
      <c r="J51" s="299"/>
      <c r="K51" s="299"/>
      <c r="L51" s="488">
        <f>SUM(L43:L50)</f>
        <v>46824</v>
      </c>
      <c r="M51" s="488"/>
      <c r="N51" s="488"/>
      <c r="O51" s="488">
        <f>SUM(O43:O50)</f>
        <v>43609</v>
      </c>
      <c r="P51" s="488"/>
      <c r="Q51" s="488"/>
      <c r="R51" s="345">
        <f>SUM(R43:R50)</f>
        <v>48672</v>
      </c>
      <c r="S51" s="415"/>
      <c r="T51" s="346"/>
      <c r="U51" s="488">
        <f>SUM(U43:U50)</f>
        <v>58476</v>
      </c>
      <c r="V51" s="488"/>
      <c r="W51" s="488"/>
      <c r="X51" s="139"/>
      <c r="Y51" s="139"/>
      <c r="Z51" s="139"/>
      <c r="AA51" s="139"/>
      <c r="AB51" s="139"/>
      <c r="AC51" s="139"/>
      <c r="AD51" s="139"/>
      <c r="AE51" s="139"/>
    </row>
    <row r="52" spans="1:31" ht="408.75" customHeight="1" x14ac:dyDescent="0.3">
      <c r="A52" s="313" t="s">
        <v>756</v>
      </c>
      <c r="B52" s="313"/>
      <c r="C52" s="313"/>
      <c r="D52" s="313"/>
      <c r="E52" s="313"/>
      <c r="F52" s="313"/>
      <c r="G52" s="313"/>
      <c r="H52" s="313"/>
      <c r="I52" s="313"/>
      <c r="J52" s="313"/>
      <c r="K52" s="313"/>
      <c r="L52" s="313"/>
      <c r="M52" s="313"/>
      <c r="N52" s="313"/>
      <c r="O52" s="313"/>
      <c r="P52" s="313"/>
      <c r="Q52" s="313"/>
      <c r="R52" s="313"/>
      <c r="S52" s="313"/>
      <c r="T52" s="313"/>
      <c r="U52" s="313"/>
      <c r="V52" s="313"/>
      <c r="W52" s="313"/>
      <c r="X52" s="313"/>
      <c r="Y52" s="313"/>
      <c r="Z52" s="313"/>
      <c r="AA52" s="313"/>
      <c r="AB52" s="313"/>
      <c r="AC52" s="313"/>
      <c r="AD52" s="313"/>
      <c r="AE52" s="313"/>
    </row>
    <row r="53" spans="1:31" ht="279.75" customHeight="1" x14ac:dyDescent="0.3">
      <c r="A53" s="313"/>
      <c r="B53" s="313"/>
      <c r="C53" s="313"/>
      <c r="D53" s="313"/>
      <c r="E53" s="313"/>
      <c r="F53" s="313"/>
      <c r="G53" s="313"/>
      <c r="H53" s="313"/>
      <c r="I53" s="313"/>
      <c r="J53" s="313"/>
      <c r="K53" s="313"/>
      <c r="L53" s="313"/>
      <c r="M53" s="313"/>
      <c r="N53" s="313"/>
      <c r="O53" s="313"/>
      <c r="P53" s="313"/>
      <c r="Q53" s="313"/>
      <c r="R53" s="313"/>
      <c r="S53" s="313"/>
      <c r="T53" s="313"/>
      <c r="U53" s="313"/>
      <c r="V53" s="313"/>
      <c r="W53" s="313"/>
      <c r="X53" s="313"/>
      <c r="Y53" s="313"/>
      <c r="Z53" s="313"/>
      <c r="AA53" s="313"/>
      <c r="AB53" s="313"/>
      <c r="AC53" s="313"/>
      <c r="AD53" s="313"/>
      <c r="AE53" s="313"/>
    </row>
    <row r="54" spans="1:31" ht="61.5" customHeight="1" x14ac:dyDescent="0.3">
      <c r="A54" s="522" t="s">
        <v>781</v>
      </c>
      <c r="B54" s="523"/>
      <c r="C54" s="523"/>
      <c r="D54" s="523"/>
      <c r="E54" s="523"/>
      <c r="F54" s="523"/>
      <c r="G54" s="523"/>
      <c r="H54" s="523"/>
      <c r="I54" s="523"/>
      <c r="J54" s="523"/>
      <c r="K54" s="523"/>
      <c r="L54" s="523"/>
      <c r="M54" s="523"/>
      <c r="N54" s="523"/>
      <c r="O54" s="523"/>
      <c r="P54" s="523"/>
      <c r="Q54" s="523"/>
      <c r="R54" s="523"/>
      <c r="S54" s="523"/>
      <c r="T54" s="523"/>
      <c r="U54" s="523"/>
      <c r="V54" s="523"/>
      <c r="W54" s="523"/>
      <c r="X54" s="523"/>
      <c r="Y54" s="523"/>
      <c r="Z54" s="523"/>
      <c r="AA54" s="523"/>
      <c r="AB54" s="523"/>
      <c r="AC54" s="523"/>
      <c r="AD54" s="523"/>
      <c r="AE54" s="524"/>
    </row>
    <row r="55" spans="1:31" ht="36.75" customHeight="1" x14ac:dyDescent="0.3">
      <c r="A55" s="226"/>
      <c r="B55" s="284" t="s">
        <v>782</v>
      </c>
      <c r="C55" s="284"/>
      <c r="D55" s="284"/>
      <c r="E55" s="284"/>
      <c r="F55" s="284"/>
      <c r="G55" s="284"/>
      <c r="H55" s="284"/>
      <c r="I55" s="284"/>
      <c r="J55" s="284"/>
      <c r="K55" s="284"/>
      <c r="L55" s="284"/>
      <c r="M55" s="284"/>
      <c r="N55" s="284"/>
      <c r="O55" s="284"/>
      <c r="P55" s="284"/>
      <c r="Q55" s="284"/>
      <c r="R55" s="284"/>
      <c r="S55" s="284"/>
      <c r="T55" s="284"/>
      <c r="U55" s="284"/>
      <c r="V55" s="284"/>
      <c r="W55" s="284"/>
      <c r="X55" s="284"/>
      <c r="Y55" s="284"/>
      <c r="Z55" s="284"/>
      <c r="AA55" s="226"/>
      <c r="AB55" s="226"/>
      <c r="AC55" s="226"/>
      <c r="AD55" s="226"/>
      <c r="AE55" s="226"/>
    </row>
    <row r="56" spans="1:31" ht="107.25" customHeight="1" x14ac:dyDescent="0.3">
      <c r="A56" s="226"/>
      <c r="B56" s="262" t="s">
        <v>717</v>
      </c>
      <c r="C56" s="284" t="s">
        <v>779</v>
      </c>
      <c r="D56" s="284"/>
      <c r="E56" s="284"/>
      <c r="F56" s="284" t="s">
        <v>780</v>
      </c>
      <c r="G56" s="284"/>
      <c r="H56" s="284"/>
      <c r="I56" s="284" t="s">
        <v>736</v>
      </c>
      <c r="J56" s="284"/>
      <c r="K56" s="284"/>
      <c r="L56" s="284" t="s">
        <v>719</v>
      </c>
      <c r="M56" s="284"/>
      <c r="N56" s="284"/>
      <c r="O56" s="284" t="s">
        <v>720</v>
      </c>
      <c r="P56" s="284"/>
      <c r="Q56" s="284"/>
      <c r="R56" s="284" t="s">
        <v>761</v>
      </c>
      <c r="S56" s="284"/>
      <c r="T56" s="284"/>
      <c r="U56" s="284" t="s">
        <v>721</v>
      </c>
      <c r="V56" s="284"/>
      <c r="W56" s="284"/>
      <c r="X56" s="284" t="s">
        <v>722</v>
      </c>
      <c r="Y56" s="284"/>
      <c r="Z56" s="284"/>
      <c r="AA56" s="226"/>
      <c r="AB56" s="226"/>
      <c r="AC56" s="226"/>
      <c r="AD56" s="226"/>
      <c r="AE56" s="226"/>
    </row>
    <row r="57" spans="1:31" ht="28.5" customHeight="1" x14ac:dyDescent="0.3">
      <c r="A57" s="226"/>
      <c r="B57" s="262"/>
      <c r="C57" s="106">
        <v>2020</v>
      </c>
      <c r="D57" s="106">
        <v>2021</v>
      </c>
      <c r="E57" s="106">
        <v>2022</v>
      </c>
      <c r="F57" s="106">
        <v>2020</v>
      </c>
      <c r="G57" s="106">
        <v>2021</v>
      </c>
      <c r="H57" s="106">
        <v>2022</v>
      </c>
      <c r="I57" s="106">
        <v>2020</v>
      </c>
      <c r="J57" s="106">
        <v>2021</v>
      </c>
      <c r="K57" s="106">
        <v>2022</v>
      </c>
      <c r="L57" s="106">
        <v>2020</v>
      </c>
      <c r="M57" s="106">
        <v>2021</v>
      </c>
      <c r="N57" s="106">
        <v>2022</v>
      </c>
      <c r="O57" s="106">
        <v>2020</v>
      </c>
      <c r="P57" s="106">
        <v>2021</v>
      </c>
      <c r="Q57" s="106">
        <v>2022</v>
      </c>
      <c r="R57" s="106">
        <v>2020</v>
      </c>
      <c r="S57" s="106">
        <v>2021</v>
      </c>
      <c r="T57" s="106">
        <v>2022</v>
      </c>
      <c r="U57" s="106">
        <v>2020</v>
      </c>
      <c r="V57" s="106">
        <v>2021</v>
      </c>
      <c r="W57" s="106">
        <v>2022</v>
      </c>
      <c r="X57" s="106">
        <v>2020</v>
      </c>
      <c r="Y57" s="106">
        <v>2021</v>
      </c>
      <c r="Z57" s="106">
        <v>2022</v>
      </c>
      <c r="AA57" s="226"/>
      <c r="AB57" s="226"/>
      <c r="AC57" s="226"/>
      <c r="AD57" s="226"/>
      <c r="AE57" s="226"/>
    </row>
    <row r="58" spans="1:31" ht="132" customHeight="1" x14ac:dyDescent="0.3">
      <c r="A58" s="226"/>
      <c r="B58" s="92" t="s">
        <v>410</v>
      </c>
      <c r="C58" s="65" t="s">
        <v>641</v>
      </c>
      <c r="D58" s="106"/>
      <c r="E58" s="106"/>
      <c r="F58" s="106">
        <v>75</v>
      </c>
      <c r="G58" s="106">
        <v>76</v>
      </c>
      <c r="H58" s="106">
        <v>78</v>
      </c>
      <c r="I58" s="106" t="s">
        <v>71</v>
      </c>
      <c r="J58" s="106" t="s">
        <v>71</v>
      </c>
      <c r="K58" s="106" t="s">
        <v>71</v>
      </c>
      <c r="L58" s="106">
        <v>45.6</v>
      </c>
      <c r="M58" s="106">
        <v>65.2</v>
      </c>
      <c r="N58" s="106">
        <v>75.400000000000006</v>
      </c>
      <c r="O58" s="106" t="s">
        <v>71</v>
      </c>
      <c r="P58" s="106">
        <v>77.900000000000006</v>
      </c>
      <c r="Q58" s="106" t="s">
        <v>71</v>
      </c>
      <c r="R58" s="106">
        <v>75</v>
      </c>
      <c r="S58" s="106">
        <v>76</v>
      </c>
      <c r="T58" s="106">
        <v>83</v>
      </c>
      <c r="U58" s="106" t="s">
        <v>71</v>
      </c>
      <c r="V58" s="106" t="s">
        <v>71</v>
      </c>
      <c r="W58" s="106" t="s">
        <v>71</v>
      </c>
      <c r="X58" s="106">
        <v>74</v>
      </c>
      <c r="Y58" s="106">
        <v>74.3</v>
      </c>
      <c r="Z58" s="106">
        <v>75</v>
      </c>
      <c r="AA58" s="226"/>
      <c r="AB58" s="226"/>
      <c r="AC58" s="226"/>
      <c r="AD58" s="226"/>
      <c r="AE58" s="226"/>
    </row>
    <row r="59" spans="1:31" ht="147" customHeight="1" x14ac:dyDescent="0.3">
      <c r="A59" s="226"/>
      <c r="B59" s="92" t="s">
        <v>421</v>
      </c>
      <c r="C59" s="106" t="s">
        <v>71</v>
      </c>
      <c r="D59" s="106" t="s">
        <v>71</v>
      </c>
      <c r="E59" s="106" t="s">
        <v>71</v>
      </c>
      <c r="F59" s="106" t="s">
        <v>71</v>
      </c>
      <c r="G59" s="106" t="s">
        <v>71</v>
      </c>
      <c r="H59" s="106" t="s">
        <v>71</v>
      </c>
      <c r="I59" s="231">
        <v>1</v>
      </c>
      <c r="J59" s="231">
        <v>1</v>
      </c>
      <c r="K59" s="231">
        <v>1</v>
      </c>
      <c r="L59" s="106" t="s">
        <v>71</v>
      </c>
      <c r="M59" s="106" t="s">
        <v>71</v>
      </c>
      <c r="N59" s="106" t="s">
        <v>71</v>
      </c>
      <c r="O59" s="106">
        <v>29455</v>
      </c>
      <c r="P59" s="106">
        <v>31634</v>
      </c>
      <c r="Q59" s="106">
        <v>34915</v>
      </c>
      <c r="R59" s="106">
        <v>25989</v>
      </c>
      <c r="S59" s="106" t="s">
        <v>71</v>
      </c>
      <c r="T59" s="106" t="s">
        <v>71</v>
      </c>
      <c r="U59" s="106" t="s">
        <v>71</v>
      </c>
      <c r="V59" s="106" t="s">
        <v>71</v>
      </c>
      <c r="W59" s="106" t="s">
        <v>71</v>
      </c>
      <c r="X59" s="106" t="s">
        <v>71</v>
      </c>
      <c r="Y59" s="106" t="s">
        <v>71</v>
      </c>
      <c r="Z59" s="106" t="s">
        <v>71</v>
      </c>
      <c r="AA59" s="226"/>
      <c r="AB59" s="226"/>
      <c r="AC59" s="226"/>
      <c r="AD59" s="226"/>
      <c r="AE59" s="226"/>
    </row>
    <row r="60" spans="1:31" ht="131.25" customHeight="1" x14ac:dyDescent="0.3">
      <c r="A60" s="226"/>
      <c r="B60" s="92" t="s">
        <v>422</v>
      </c>
      <c r="C60" s="106" t="s">
        <v>71</v>
      </c>
      <c r="D60" s="106" t="s">
        <v>71</v>
      </c>
      <c r="E60" s="106" t="s">
        <v>71</v>
      </c>
      <c r="F60" s="106" t="s">
        <v>71</v>
      </c>
      <c r="G60" s="106" t="s">
        <v>71</v>
      </c>
      <c r="H60" s="106" t="s">
        <v>71</v>
      </c>
      <c r="I60" s="106" t="s">
        <v>71</v>
      </c>
      <c r="J60" s="106" t="s">
        <v>71</v>
      </c>
      <c r="K60" s="106" t="s">
        <v>71</v>
      </c>
      <c r="L60" s="106" t="s">
        <v>71</v>
      </c>
      <c r="M60" s="106" t="s">
        <v>71</v>
      </c>
      <c r="N60" s="106" t="s">
        <v>71</v>
      </c>
      <c r="O60" s="106" t="s">
        <v>71</v>
      </c>
      <c r="P60" s="106" t="s">
        <v>71</v>
      </c>
      <c r="Q60" s="106" t="s">
        <v>71</v>
      </c>
      <c r="R60" s="106" t="s">
        <v>71</v>
      </c>
      <c r="S60" s="106" t="s">
        <v>71</v>
      </c>
      <c r="T60" s="106" t="s">
        <v>71</v>
      </c>
      <c r="U60" s="106" t="s">
        <v>71</v>
      </c>
      <c r="V60" s="106" t="s">
        <v>71</v>
      </c>
      <c r="W60" s="106" t="s">
        <v>71</v>
      </c>
      <c r="X60" s="106" t="s">
        <v>71</v>
      </c>
      <c r="Y60" s="106" t="s">
        <v>71</v>
      </c>
      <c r="Z60" s="106" t="s">
        <v>71</v>
      </c>
      <c r="AA60" s="226"/>
      <c r="AB60" s="226"/>
      <c r="AC60" s="226"/>
      <c r="AD60" s="226"/>
      <c r="AE60" s="226"/>
    </row>
    <row r="61" spans="1:31" ht="67.5" customHeight="1" x14ac:dyDescent="0.3">
      <c r="A61" s="226"/>
      <c r="B61" s="92" t="s">
        <v>764</v>
      </c>
      <c r="C61" s="106" t="s">
        <v>71</v>
      </c>
      <c r="D61" s="106" t="s">
        <v>71</v>
      </c>
      <c r="E61" s="106" t="s">
        <v>71</v>
      </c>
      <c r="F61" s="106">
        <v>47</v>
      </c>
      <c r="G61" s="106">
        <v>48</v>
      </c>
      <c r="H61" s="106">
        <v>55</v>
      </c>
      <c r="I61" s="106" t="s">
        <v>71</v>
      </c>
      <c r="J61" s="106" t="s">
        <v>71</v>
      </c>
      <c r="K61" s="106" t="s">
        <v>71</v>
      </c>
      <c r="L61" s="106" t="s">
        <v>71</v>
      </c>
      <c r="M61" s="106" t="s">
        <v>71</v>
      </c>
      <c r="N61" s="106" t="s">
        <v>71</v>
      </c>
      <c r="O61" s="106" t="s">
        <v>71</v>
      </c>
      <c r="P61" s="106" t="s">
        <v>71</v>
      </c>
      <c r="Q61" s="106" t="s">
        <v>71</v>
      </c>
      <c r="R61" s="106" t="s">
        <v>71</v>
      </c>
      <c r="S61" s="106" t="s">
        <v>71</v>
      </c>
      <c r="T61" s="106" t="s">
        <v>71</v>
      </c>
      <c r="U61" s="106" t="s">
        <v>71</v>
      </c>
      <c r="V61" s="106" t="s">
        <v>71</v>
      </c>
      <c r="W61" s="106" t="s">
        <v>71</v>
      </c>
      <c r="X61" s="106" t="s">
        <v>71</v>
      </c>
      <c r="Y61" s="106" t="s">
        <v>71</v>
      </c>
      <c r="Z61" s="106" t="s">
        <v>71</v>
      </c>
      <c r="AA61" s="226"/>
      <c r="AB61" s="226"/>
      <c r="AC61" s="226"/>
      <c r="AD61" s="226"/>
      <c r="AE61" s="226"/>
    </row>
    <row r="62" spans="1:31" ht="128.25" customHeight="1" x14ac:dyDescent="0.3">
      <c r="A62" s="226"/>
      <c r="B62" s="92" t="s">
        <v>624</v>
      </c>
      <c r="C62" s="106" t="s">
        <v>71</v>
      </c>
      <c r="D62" s="106" t="s">
        <v>71</v>
      </c>
      <c r="E62" s="106" t="s">
        <v>71</v>
      </c>
      <c r="F62" s="106" t="s">
        <v>71</v>
      </c>
      <c r="G62" s="106" t="s">
        <v>71</v>
      </c>
      <c r="H62" s="106" t="s">
        <v>71</v>
      </c>
      <c r="I62" s="106" t="s">
        <v>71</v>
      </c>
      <c r="J62" s="106" t="s">
        <v>71</v>
      </c>
      <c r="K62" s="106" t="s">
        <v>71</v>
      </c>
      <c r="L62" s="106" t="s">
        <v>71</v>
      </c>
      <c r="M62" s="106" t="s">
        <v>71</v>
      </c>
      <c r="N62" s="106" t="s">
        <v>71</v>
      </c>
      <c r="O62" s="106" t="s">
        <v>71</v>
      </c>
      <c r="P62" s="106" t="s">
        <v>71</v>
      </c>
      <c r="Q62" s="106" t="s">
        <v>71</v>
      </c>
      <c r="R62" s="106" t="s">
        <v>71</v>
      </c>
      <c r="S62" s="106" t="s">
        <v>71</v>
      </c>
      <c r="T62" s="106" t="s">
        <v>71</v>
      </c>
      <c r="U62" s="106" t="s">
        <v>71</v>
      </c>
      <c r="V62" s="106" t="s">
        <v>71</v>
      </c>
      <c r="W62" s="106" t="s">
        <v>71</v>
      </c>
      <c r="X62" s="106" t="s">
        <v>71</v>
      </c>
      <c r="Y62" s="106" t="s">
        <v>71</v>
      </c>
      <c r="Z62" s="106" t="s">
        <v>71</v>
      </c>
      <c r="AA62" s="226"/>
      <c r="AB62" s="226"/>
      <c r="AC62" s="226"/>
      <c r="AD62" s="226"/>
      <c r="AE62" s="226"/>
    </row>
    <row r="63" spans="1:31" ht="51.75" customHeight="1" x14ac:dyDescent="0.3">
      <c r="A63" s="226"/>
      <c r="B63" s="92" t="s">
        <v>414</v>
      </c>
      <c r="C63" s="106" t="s">
        <v>71</v>
      </c>
      <c r="D63" s="106" t="s">
        <v>71</v>
      </c>
      <c r="E63" s="106" t="s">
        <v>71</v>
      </c>
      <c r="F63" s="106" t="s">
        <v>71</v>
      </c>
      <c r="G63" s="106" t="s">
        <v>71</v>
      </c>
      <c r="H63" s="106" t="s">
        <v>71</v>
      </c>
      <c r="I63" s="106" t="s">
        <v>71</v>
      </c>
      <c r="J63" s="106" t="s">
        <v>71</v>
      </c>
      <c r="K63" s="106" t="s">
        <v>71</v>
      </c>
      <c r="L63" s="106" t="s">
        <v>71</v>
      </c>
      <c r="M63" s="106" t="s">
        <v>71</v>
      </c>
      <c r="N63" s="106" t="s">
        <v>71</v>
      </c>
      <c r="O63" s="106" t="s">
        <v>71</v>
      </c>
      <c r="P63" s="106" t="s">
        <v>71</v>
      </c>
      <c r="Q63" s="106" t="s">
        <v>71</v>
      </c>
      <c r="R63" s="106" t="s">
        <v>71</v>
      </c>
      <c r="S63" s="106" t="s">
        <v>71</v>
      </c>
      <c r="T63" s="106" t="s">
        <v>71</v>
      </c>
      <c r="U63" s="106" t="s">
        <v>71</v>
      </c>
      <c r="V63" s="106" t="s">
        <v>71</v>
      </c>
      <c r="W63" s="106" t="s">
        <v>71</v>
      </c>
      <c r="X63" s="106" t="s">
        <v>71</v>
      </c>
      <c r="Y63" s="106" t="s">
        <v>71</v>
      </c>
      <c r="Z63" s="106" t="s">
        <v>71</v>
      </c>
      <c r="AA63" s="226"/>
      <c r="AB63" s="226"/>
      <c r="AC63" s="226"/>
      <c r="AD63" s="226"/>
      <c r="AE63" s="226"/>
    </row>
    <row r="64" spans="1:31" ht="100.5" customHeight="1" x14ac:dyDescent="0.3">
      <c r="A64" s="226"/>
      <c r="B64" s="92" t="s">
        <v>771</v>
      </c>
      <c r="C64" s="106" t="s">
        <v>71</v>
      </c>
      <c r="D64" s="106" t="s">
        <v>71</v>
      </c>
      <c r="E64" s="106" t="s">
        <v>71</v>
      </c>
      <c r="F64" s="106" t="s">
        <v>71</v>
      </c>
      <c r="G64" s="106" t="s">
        <v>71</v>
      </c>
      <c r="H64" s="106" t="s">
        <v>71</v>
      </c>
      <c r="I64" s="106" t="s">
        <v>71</v>
      </c>
      <c r="J64" s="106" t="s">
        <v>71</v>
      </c>
      <c r="K64" s="106" t="s">
        <v>71</v>
      </c>
      <c r="L64" s="106" t="s">
        <v>71</v>
      </c>
      <c r="M64" s="106" t="s">
        <v>71</v>
      </c>
      <c r="N64" s="106" t="s">
        <v>71</v>
      </c>
      <c r="O64" s="106" t="s">
        <v>71</v>
      </c>
      <c r="P64" s="106" t="s">
        <v>71</v>
      </c>
      <c r="Q64" s="106" t="s">
        <v>71</v>
      </c>
      <c r="R64" s="106" t="s">
        <v>71</v>
      </c>
      <c r="S64" s="106" t="s">
        <v>71</v>
      </c>
      <c r="T64" s="106" t="s">
        <v>71</v>
      </c>
      <c r="U64" s="106" t="s">
        <v>71</v>
      </c>
      <c r="V64" s="106" t="s">
        <v>71</v>
      </c>
      <c r="W64" s="106" t="s">
        <v>71</v>
      </c>
      <c r="X64" s="106" t="s">
        <v>71</v>
      </c>
      <c r="Y64" s="106" t="s">
        <v>71</v>
      </c>
      <c r="Z64" s="106" t="s">
        <v>71</v>
      </c>
      <c r="AA64" s="226"/>
      <c r="AB64" s="226"/>
      <c r="AC64" s="226"/>
      <c r="AD64" s="226"/>
      <c r="AE64" s="226"/>
    </row>
    <row r="65" spans="1:33" ht="68.25" customHeight="1" x14ac:dyDescent="0.3">
      <c r="A65" s="226"/>
      <c r="B65" s="92" t="s">
        <v>625</v>
      </c>
      <c r="C65" s="106" t="s">
        <v>71</v>
      </c>
      <c r="D65" s="106" t="s">
        <v>71</v>
      </c>
      <c r="E65" s="106" t="s">
        <v>71</v>
      </c>
      <c r="F65" s="106" t="s">
        <v>71</v>
      </c>
      <c r="G65" s="106" t="s">
        <v>71</v>
      </c>
      <c r="H65" s="106" t="s">
        <v>71</v>
      </c>
      <c r="I65" s="106" t="s">
        <v>71</v>
      </c>
      <c r="J65" s="106" t="s">
        <v>71</v>
      </c>
      <c r="K65" s="106" t="s">
        <v>71</v>
      </c>
      <c r="L65" s="106" t="s">
        <v>71</v>
      </c>
      <c r="M65" s="106" t="s">
        <v>71</v>
      </c>
      <c r="N65" s="106" t="s">
        <v>71</v>
      </c>
      <c r="O65" s="106" t="s">
        <v>71</v>
      </c>
      <c r="P65" s="106" t="s">
        <v>71</v>
      </c>
      <c r="Q65" s="106" t="s">
        <v>71</v>
      </c>
      <c r="R65" s="106" t="s">
        <v>71</v>
      </c>
      <c r="S65" s="106" t="s">
        <v>71</v>
      </c>
      <c r="T65" s="106" t="s">
        <v>71</v>
      </c>
      <c r="U65" s="106" t="s">
        <v>71</v>
      </c>
      <c r="V65" s="106" t="s">
        <v>71</v>
      </c>
      <c r="W65" s="106" t="s">
        <v>71</v>
      </c>
      <c r="X65" s="106" t="s">
        <v>71</v>
      </c>
      <c r="Y65" s="106" t="s">
        <v>71</v>
      </c>
      <c r="Z65" s="106" t="s">
        <v>71</v>
      </c>
      <c r="AA65" s="226"/>
      <c r="AB65" s="226"/>
      <c r="AC65" s="226"/>
      <c r="AD65" s="226"/>
      <c r="AE65" s="226"/>
    </row>
    <row r="66" spans="1:33" ht="7.5" customHeight="1" x14ac:dyDescent="0.3">
      <c r="A66" s="226"/>
      <c r="B66" s="227"/>
      <c r="C66" s="227"/>
      <c r="D66" s="227"/>
      <c r="E66" s="227"/>
      <c r="F66" s="227"/>
      <c r="G66" s="227"/>
      <c r="H66" s="227"/>
      <c r="I66" s="227"/>
      <c r="J66" s="227"/>
      <c r="K66" s="227"/>
      <c r="L66" s="227"/>
      <c r="M66" s="227"/>
      <c r="N66" s="227"/>
      <c r="O66" s="227"/>
      <c r="P66" s="227"/>
      <c r="Q66" s="227"/>
      <c r="R66" s="227"/>
      <c r="S66" s="227"/>
      <c r="T66" s="227"/>
      <c r="U66" s="227"/>
      <c r="V66" s="227"/>
      <c r="W66" s="227"/>
      <c r="X66" s="227"/>
      <c r="Y66" s="227"/>
      <c r="Z66" s="227"/>
      <c r="AA66" s="226"/>
      <c r="AB66" s="226"/>
      <c r="AC66" s="226"/>
      <c r="AD66" s="226"/>
      <c r="AE66" s="227"/>
    </row>
    <row r="67" spans="1:33" ht="15.6" x14ac:dyDescent="0.3">
      <c r="A67" s="260" t="s">
        <v>157</v>
      </c>
      <c r="B67" s="260"/>
      <c r="C67" s="260"/>
      <c r="D67" s="260"/>
      <c r="E67" s="260"/>
      <c r="F67" s="260"/>
      <c r="G67" s="260"/>
      <c r="H67" s="260"/>
      <c r="I67" s="260"/>
      <c r="J67" s="260"/>
      <c r="K67" s="260"/>
      <c r="L67" s="260"/>
      <c r="M67" s="260"/>
      <c r="N67" s="260"/>
      <c r="O67" s="260"/>
      <c r="P67" s="260"/>
      <c r="Q67" s="260"/>
      <c r="R67" s="260"/>
      <c r="S67" s="260"/>
      <c r="T67" s="260"/>
      <c r="U67" s="260"/>
      <c r="V67" s="260"/>
      <c r="W67" s="260"/>
      <c r="X67" s="260"/>
      <c r="Y67" s="260"/>
      <c r="Z67" s="260"/>
      <c r="AA67" s="260"/>
      <c r="AB67" s="260"/>
      <c r="AC67" s="260"/>
      <c r="AD67" s="260"/>
      <c r="AE67" s="260"/>
    </row>
    <row r="68" spans="1:33" ht="15.75" customHeight="1" x14ac:dyDescent="0.3">
      <c r="A68" s="298" t="s">
        <v>712</v>
      </c>
      <c r="B68" s="298"/>
      <c r="C68" s="298"/>
      <c r="D68" s="298"/>
      <c r="E68" s="298"/>
      <c r="F68" s="298"/>
      <c r="G68" s="298"/>
      <c r="H68" s="298"/>
      <c r="I68" s="298"/>
      <c r="J68" s="298"/>
      <c r="K68" s="298"/>
      <c r="L68" s="298"/>
      <c r="M68" s="298"/>
      <c r="N68" s="298"/>
      <c r="O68" s="298"/>
      <c r="P68" s="298"/>
      <c r="Q68" s="298"/>
      <c r="R68" s="298"/>
      <c r="S68" s="298"/>
      <c r="T68" s="298"/>
      <c r="U68" s="298"/>
      <c r="V68" s="298"/>
      <c r="W68" s="298"/>
      <c r="X68" s="298"/>
      <c r="Y68" s="298"/>
      <c r="Z68" s="298"/>
      <c r="AA68" s="298"/>
      <c r="AB68" s="298"/>
      <c r="AC68" s="298"/>
      <c r="AD68" s="298"/>
      <c r="AE68" s="298"/>
    </row>
    <row r="69" spans="1:33" ht="15.6" x14ac:dyDescent="0.3">
      <c r="A69" s="260" t="s">
        <v>158</v>
      </c>
      <c r="B69" s="260"/>
      <c r="C69" s="260"/>
      <c r="D69" s="260"/>
      <c r="E69" s="260"/>
      <c r="F69" s="260"/>
      <c r="G69" s="260"/>
      <c r="H69" s="260"/>
      <c r="I69" s="260"/>
      <c r="J69" s="260"/>
      <c r="K69" s="260"/>
      <c r="L69" s="260"/>
      <c r="M69" s="260"/>
      <c r="N69" s="260"/>
      <c r="O69" s="260"/>
      <c r="P69" s="260"/>
      <c r="Q69" s="260"/>
      <c r="R69" s="260"/>
      <c r="S69" s="260"/>
      <c r="T69" s="260"/>
      <c r="U69" s="260"/>
      <c r="V69" s="260"/>
      <c r="W69" s="260"/>
      <c r="X69" s="260"/>
      <c r="Y69" s="260"/>
      <c r="Z69" s="260"/>
      <c r="AA69" s="260"/>
      <c r="AB69" s="260"/>
      <c r="AC69" s="260"/>
      <c r="AD69" s="260"/>
      <c r="AE69" s="260"/>
    </row>
    <row r="70" spans="1:33" ht="257.25" customHeight="1" x14ac:dyDescent="0.3">
      <c r="A70" s="298" t="s">
        <v>590</v>
      </c>
      <c r="B70" s="298"/>
      <c r="C70" s="298"/>
      <c r="D70" s="298"/>
      <c r="E70" s="298"/>
      <c r="F70" s="298"/>
      <c r="G70" s="298"/>
      <c r="H70" s="298"/>
      <c r="I70" s="298"/>
      <c r="J70" s="298"/>
      <c r="K70" s="298"/>
      <c r="L70" s="298"/>
      <c r="M70" s="298"/>
      <c r="N70" s="298"/>
      <c r="O70" s="298"/>
      <c r="P70" s="298"/>
      <c r="Q70" s="298"/>
      <c r="R70" s="298"/>
      <c r="S70" s="298"/>
      <c r="T70" s="298"/>
      <c r="U70" s="298"/>
      <c r="V70" s="298"/>
      <c r="W70" s="298"/>
      <c r="X70" s="298"/>
      <c r="Y70" s="298"/>
      <c r="Z70" s="298"/>
      <c r="AA70" s="298"/>
      <c r="AB70" s="298"/>
      <c r="AC70" s="298"/>
      <c r="AD70" s="298"/>
      <c r="AE70" s="298"/>
    </row>
    <row r="71" spans="1:33" ht="15.6" x14ac:dyDescent="0.3">
      <c r="A71" s="139"/>
      <c r="B71" s="139"/>
      <c r="C71" s="139"/>
      <c r="D71" s="139"/>
      <c r="E71" s="139"/>
      <c r="F71" s="139"/>
      <c r="G71" s="139"/>
      <c r="H71" s="139"/>
      <c r="I71" s="139"/>
      <c r="J71" s="139"/>
      <c r="K71" s="139"/>
      <c r="L71" s="139"/>
      <c r="M71" s="139"/>
      <c r="N71" s="139"/>
      <c r="O71" s="139"/>
      <c r="P71" s="139"/>
      <c r="Q71" s="139"/>
      <c r="R71" s="139"/>
      <c r="S71" s="139"/>
      <c r="T71" s="139"/>
      <c r="U71" s="139"/>
      <c r="V71" s="139"/>
      <c r="W71" s="139"/>
      <c r="X71" s="139"/>
      <c r="Y71" s="139"/>
      <c r="Z71" s="139"/>
      <c r="AA71" s="139"/>
      <c r="AB71" s="139"/>
      <c r="AC71" s="139"/>
      <c r="AD71" s="139"/>
      <c r="AE71" s="139"/>
    </row>
    <row r="72" spans="1:33" ht="15.75" customHeight="1" x14ac:dyDescent="0.3">
      <c r="A72" s="525" t="s">
        <v>159</v>
      </c>
      <c r="B72" s="525"/>
      <c r="C72" s="525"/>
      <c r="D72" s="525"/>
      <c r="E72" s="525"/>
      <c r="F72" s="525"/>
      <c r="G72" s="525"/>
      <c r="H72" s="525"/>
      <c r="I72" s="525"/>
      <c r="J72" s="525"/>
      <c r="K72" s="525"/>
      <c r="L72" s="525"/>
      <c r="M72" s="525"/>
      <c r="N72" s="525"/>
      <c r="O72" s="525"/>
      <c r="P72" s="525"/>
      <c r="Q72" s="525"/>
      <c r="R72" s="525"/>
      <c r="S72" s="525"/>
      <c r="T72" s="525"/>
      <c r="U72" s="525"/>
      <c r="V72" s="525"/>
      <c r="W72" s="525"/>
      <c r="X72" s="525"/>
      <c r="Y72" s="525"/>
      <c r="Z72" s="298"/>
      <c r="AA72" s="298"/>
      <c r="AB72" s="298"/>
      <c r="AC72" s="298"/>
      <c r="AD72" s="298"/>
      <c r="AE72" s="298"/>
    </row>
    <row r="73" spans="1:33" ht="36" customHeight="1" x14ac:dyDescent="0.3">
      <c r="A73" s="285" t="s">
        <v>160</v>
      </c>
      <c r="B73" s="284" t="s">
        <v>161</v>
      </c>
      <c r="C73" s="284"/>
      <c r="D73" s="285" t="s">
        <v>162</v>
      </c>
      <c r="E73" s="300"/>
      <c r="F73" s="300"/>
      <c r="G73" s="300"/>
      <c r="H73" s="300"/>
      <c r="I73" s="300"/>
      <c r="J73" s="300"/>
      <c r="K73" s="300"/>
      <c r="L73" s="285" t="s">
        <v>163</v>
      </c>
      <c r="M73" s="455"/>
      <c r="N73" s="455"/>
      <c r="O73" s="455"/>
      <c r="P73" s="455"/>
      <c r="Q73" s="455"/>
      <c r="R73" s="455"/>
      <c r="S73" s="284" t="s">
        <v>164</v>
      </c>
      <c r="T73" s="284"/>
      <c r="U73" s="284"/>
      <c r="V73" s="284"/>
      <c r="W73" s="284"/>
      <c r="X73" s="300"/>
      <c r="Y73" s="300"/>
      <c r="Z73" s="95"/>
      <c r="AA73" s="95"/>
      <c r="AB73" s="95"/>
      <c r="AC73" s="95"/>
      <c r="AD73" s="95"/>
      <c r="AE73" s="95"/>
      <c r="AF73" s="151"/>
      <c r="AG73" s="151"/>
    </row>
    <row r="74" spans="1:33" ht="56.25" customHeight="1" x14ac:dyDescent="0.3">
      <c r="A74" s="285"/>
      <c r="B74" s="284"/>
      <c r="C74" s="284"/>
      <c r="D74" s="40" t="s">
        <v>165</v>
      </c>
      <c r="E74" s="96" t="s">
        <v>22</v>
      </c>
      <c r="F74" s="96" t="s">
        <v>23</v>
      </c>
      <c r="G74" s="96" t="s">
        <v>24</v>
      </c>
      <c r="H74" s="96" t="s">
        <v>25</v>
      </c>
      <c r="I74" s="96" t="s">
        <v>26</v>
      </c>
      <c r="J74" s="96" t="s">
        <v>41</v>
      </c>
      <c r="K74" s="96" t="s">
        <v>28</v>
      </c>
      <c r="L74" s="96" t="s">
        <v>22</v>
      </c>
      <c r="M74" s="96" t="s">
        <v>23</v>
      </c>
      <c r="N74" s="96" t="s">
        <v>24</v>
      </c>
      <c r="O74" s="96" t="s">
        <v>25</v>
      </c>
      <c r="P74" s="96" t="s">
        <v>26</v>
      </c>
      <c r="Q74" s="96" t="s">
        <v>41</v>
      </c>
      <c r="R74" s="96" t="s">
        <v>28</v>
      </c>
      <c r="S74" s="96" t="s">
        <v>22</v>
      </c>
      <c r="T74" s="96" t="s">
        <v>23</v>
      </c>
      <c r="U74" s="96" t="s">
        <v>24</v>
      </c>
      <c r="V74" s="96" t="s">
        <v>25</v>
      </c>
      <c r="W74" s="96" t="s">
        <v>26</v>
      </c>
      <c r="X74" s="96" t="s">
        <v>41</v>
      </c>
      <c r="Y74" s="96" t="s">
        <v>28</v>
      </c>
      <c r="Z74" s="97"/>
      <c r="AA74" s="97"/>
      <c r="AB74" s="97"/>
      <c r="AC74" s="97"/>
      <c r="AD74" s="97"/>
      <c r="AE74" s="97"/>
    </row>
    <row r="75" spans="1:33" ht="34.5" customHeight="1" x14ac:dyDescent="0.3">
      <c r="A75" s="98">
        <v>1</v>
      </c>
      <c r="B75" s="304" t="s">
        <v>709</v>
      </c>
      <c r="C75" s="450"/>
      <c r="D75" s="450"/>
      <c r="E75" s="450"/>
      <c r="F75" s="450"/>
      <c r="G75" s="450"/>
      <c r="H75" s="450"/>
      <c r="I75" s="450"/>
      <c r="J75" s="450"/>
      <c r="K75" s="450"/>
      <c r="L75" s="450"/>
      <c r="M75" s="450"/>
      <c r="N75" s="450"/>
      <c r="O75" s="450"/>
      <c r="P75" s="450"/>
      <c r="Q75" s="450"/>
      <c r="R75" s="450"/>
      <c r="S75" s="450"/>
      <c r="T75" s="450"/>
      <c r="U75" s="450"/>
      <c r="V75" s="450"/>
      <c r="W75" s="450"/>
      <c r="X75" s="450"/>
      <c r="Y75" s="305"/>
      <c r="Z75" s="95"/>
      <c r="AA75" s="95"/>
      <c r="AB75" s="95"/>
      <c r="AC75" s="95"/>
      <c r="AD75" s="95"/>
      <c r="AE75" s="95"/>
    </row>
    <row r="76" spans="1:33" ht="129" customHeight="1" x14ac:dyDescent="0.3">
      <c r="A76" s="98" t="s">
        <v>83</v>
      </c>
      <c r="B76" s="299" t="s">
        <v>626</v>
      </c>
      <c r="C76" s="299"/>
      <c r="D76" s="40" t="s">
        <v>370</v>
      </c>
      <c r="E76" s="153" t="str">
        <f>'Пр. 1 к пп7'!G11</f>
        <v>не менее 36000</v>
      </c>
      <c r="F76" s="153" t="str">
        <f>'Пр. 1 к пп7'!I11</f>
        <v>не менее 36000</v>
      </c>
      <c r="G76" s="153" t="str">
        <f>'Пр. 1 к пп7'!K11</f>
        <v>не менее 36000</v>
      </c>
      <c r="H76" s="153" t="str">
        <f>'Пр. 1 к пп7'!M11</f>
        <v>не менее 36000</v>
      </c>
      <c r="I76" s="153" t="str">
        <f>'Пр. 1 к пп7'!O11</f>
        <v>не менее 36000</v>
      </c>
      <c r="J76" s="153" t="str">
        <f>'Пр. 1 к пп7'!Q11</f>
        <v>не менее 36000</v>
      </c>
      <c r="K76" s="153" t="str">
        <f>'Пр. 1 к пп7'!S11</f>
        <v>не менее 36000</v>
      </c>
      <c r="L76" s="153">
        <f>S76/36000</f>
        <v>18.990022222222223</v>
      </c>
      <c r="M76" s="153">
        <f t="shared" ref="M76:R76" si="0">T76/36000</f>
        <v>18.722983333333335</v>
      </c>
      <c r="N76" s="153">
        <f t="shared" si="0"/>
        <v>18.722983333333335</v>
      </c>
      <c r="O76" s="153">
        <f t="shared" si="0"/>
        <v>18.722983333333335</v>
      </c>
      <c r="P76" s="153">
        <f t="shared" si="0"/>
        <v>18.722983333333335</v>
      </c>
      <c r="Q76" s="153">
        <f t="shared" si="0"/>
        <v>18.722983333333335</v>
      </c>
      <c r="R76" s="153">
        <f t="shared" si="0"/>
        <v>18.722983333333335</v>
      </c>
      <c r="S76" s="42">
        <f>'Пр. 2 к пп.7'!$G30</f>
        <v>683640.8</v>
      </c>
      <c r="T76" s="42">
        <f>'Пр. 2 к пп.7'!$G31</f>
        <v>674027.4</v>
      </c>
      <c r="U76" s="42">
        <f>'Пр. 2 к пп.7'!$G32</f>
        <v>674027.4</v>
      </c>
      <c r="V76" s="42">
        <f>'Пр. 2 к пп.7'!$G33</f>
        <v>674027.4</v>
      </c>
      <c r="W76" s="42">
        <f>'Пр. 2 к пп.7'!$G34</f>
        <v>674027.4</v>
      </c>
      <c r="X76" s="42">
        <f>'Пр. 2 к пп.7'!$G35</f>
        <v>674027.4</v>
      </c>
      <c r="Y76" s="42">
        <f>'Пр. 2 к пп.7'!$G36</f>
        <v>674027.4</v>
      </c>
      <c r="Z76" s="101"/>
      <c r="AA76" s="228"/>
      <c r="AB76" s="228"/>
      <c r="AC76" s="228"/>
      <c r="AD76" s="228"/>
      <c r="AE76" s="228"/>
    </row>
    <row r="77" spans="1:33" ht="15.75" customHeight="1" x14ac:dyDescent="0.3">
      <c r="A77" s="98" t="s">
        <v>113</v>
      </c>
      <c r="B77" s="304" t="s">
        <v>710</v>
      </c>
      <c r="C77" s="450"/>
      <c r="D77" s="450"/>
      <c r="E77" s="450"/>
      <c r="F77" s="450"/>
      <c r="G77" s="450"/>
      <c r="H77" s="450"/>
      <c r="I77" s="450"/>
      <c r="J77" s="450"/>
      <c r="K77" s="450"/>
      <c r="L77" s="450"/>
      <c r="M77" s="450"/>
      <c r="N77" s="450"/>
      <c r="O77" s="450"/>
      <c r="P77" s="450"/>
      <c r="Q77" s="450"/>
      <c r="R77" s="450"/>
      <c r="S77" s="450"/>
      <c r="T77" s="450"/>
      <c r="U77" s="450"/>
      <c r="V77" s="450"/>
      <c r="W77" s="450"/>
      <c r="X77" s="450"/>
      <c r="Y77" s="305"/>
      <c r="Z77" s="95"/>
      <c r="AA77" s="95"/>
      <c r="AB77" s="95"/>
      <c r="AC77" s="95"/>
      <c r="AD77" s="95"/>
      <c r="AE77" s="95"/>
    </row>
    <row r="78" spans="1:33" ht="91.5" customHeight="1" x14ac:dyDescent="0.3">
      <c r="A78" s="98" t="s">
        <v>170</v>
      </c>
      <c r="B78" s="299" t="s">
        <v>371</v>
      </c>
      <c r="C78" s="299"/>
      <c r="D78" s="40" t="s">
        <v>169</v>
      </c>
      <c r="E78" s="40">
        <f>'Пр. 1 к пп7'!G15</f>
        <v>5</v>
      </c>
      <c r="F78" s="40">
        <f>'Пр. 1 к пп7'!I15</f>
        <v>5</v>
      </c>
      <c r="G78" s="153">
        <f>'Пр. 1 к пп7'!K15</f>
        <v>5</v>
      </c>
      <c r="H78" s="153">
        <f>'Пр. 1 к пп7'!M15</f>
        <v>5</v>
      </c>
      <c r="I78" s="153">
        <f>'Пр. 1 к пп7'!O15</f>
        <v>5</v>
      </c>
      <c r="J78" s="153">
        <f>'Пр. 1 к пп7'!Q15</f>
        <v>5</v>
      </c>
      <c r="K78" s="40">
        <f>'Пр. 1 к пп7'!S15</f>
        <v>5</v>
      </c>
      <c r="L78" s="40">
        <f>S78/E78</f>
        <v>180</v>
      </c>
      <c r="M78" s="40">
        <f t="shared" ref="M78:R78" si="1">T78/F78</f>
        <v>180</v>
      </c>
      <c r="N78" s="40">
        <f t="shared" si="1"/>
        <v>180</v>
      </c>
      <c r="O78" s="40">
        <f t="shared" si="1"/>
        <v>180</v>
      </c>
      <c r="P78" s="40">
        <f t="shared" si="1"/>
        <v>180</v>
      </c>
      <c r="Q78" s="40">
        <f t="shared" si="1"/>
        <v>180</v>
      </c>
      <c r="R78" s="40">
        <f t="shared" si="1"/>
        <v>180</v>
      </c>
      <c r="S78" s="42">
        <f>'Пр. 2 к пп.7'!$G55</f>
        <v>900</v>
      </c>
      <c r="T78" s="42">
        <f>'Пр. 2 к пп.7'!$G56</f>
        <v>900</v>
      </c>
      <c r="U78" s="42">
        <f>'Пр. 2 к пп.7'!$G57</f>
        <v>900</v>
      </c>
      <c r="V78" s="42">
        <f>'Пр. 2 к пп.7'!$G58</f>
        <v>900</v>
      </c>
      <c r="W78" s="42">
        <f>'Пр. 2 к пп.7'!$G59</f>
        <v>900</v>
      </c>
      <c r="X78" s="42">
        <f>'Пр. 2 к пп.7'!$G60</f>
        <v>900</v>
      </c>
      <c r="Y78" s="42">
        <f>'Пр. 2 к пп.7'!$G61</f>
        <v>900</v>
      </c>
      <c r="Z78" s="101"/>
      <c r="AA78" s="228"/>
      <c r="AB78" s="228"/>
      <c r="AC78" s="228"/>
      <c r="AD78" s="228"/>
      <c r="AE78" s="228"/>
    </row>
    <row r="79" spans="1:33" ht="129" customHeight="1" x14ac:dyDescent="0.3">
      <c r="A79" s="98" t="s">
        <v>172</v>
      </c>
      <c r="B79" s="299" t="s">
        <v>372</v>
      </c>
      <c r="C79" s="299"/>
      <c r="D79" s="40" t="s">
        <v>169</v>
      </c>
      <c r="E79" s="40">
        <f>'Пр. 1 к пп7'!G16</f>
        <v>2</v>
      </c>
      <c r="F79" s="40">
        <f>'Пр. 1 к пп7'!I16</f>
        <v>2</v>
      </c>
      <c r="G79" s="153">
        <f>'Пр. 1 к пп7'!K16</f>
        <v>2</v>
      </c>
      <c r="H79" s="153">
        <f>'Пр. 1 к пп7'!M16</f>
        <v>2</v>
      </c>
      <c r="I79" s="153">
        <f>'Пр. 1 к пп7'!O16</f>
        <v>2</v>
      </c>
      <c r="J79" s="153">
        <f>'Пр. 1 к пп7'!Q16</f>
        <v>2</v>
      </c>
      <c r="K79" s="40">
        <f>'Пр. 1 к пп7'!S16</f>
        <v>2</v>
      </c>
      <c r="L79" s="40">
        <f>S79/E79</f>
        <v>2775</v>
      </c>
      <c r="M79" s="40">
        <f t="shared" ref="M79:R80" si="2">T79/F79</f>
        <v>400</v>
      </c>
      <c r="N79" s="40">
        <f t="shared" si="2"/>
        <v>400</v>
      </c>
      <c r="O79" s="40">
        <f t="shared" si="2"/>
        <v>400</v>
      </c>
      <c r="P79" s="40">
        <f t="shared" si="2"/>
        <v>400</v>
      </c>
      <c r="Q79" s="40">
        <f t="shared" si="2"/>
        <v>400</v>
      </c>
      <c r="R79" s="40">
        <f t="shared" si="2"/>
        <v>400</v>
      </c>
      <c r="S79" s="42">
        <f>'Пр. 2 к пп.7'!$G63</f>
        <v>5550</v>
      </c>
      <c r="T79" s="42">
        <f>'Пр. 2 к пп.7'!$G64</f>
        <v>800</v>
      </c>
      <c r="U79" s="42">
        <f>'Пр. 2 к пп.7'!$G65</f>
        <v>800</v>
      </c>
      <c r="V79" s="42">
        <f>'Пр. 2 к пп.7'!$G66</f>
        <v>800</v>
      </c>
      <c r="W79" s="42">
        <f>'Пр. 2 к пп.7'!$G67</f>
        <v>800</v>
      </c>
      <c r="X79" s="42">
        <f>'Пр. 2 к пп.7'!$G68</f>
        <v>800</v>
      </c>
      <c r="Y79" s="42">
        <f>'Пр. 2 к пп.7'!$G69</f>
        <v>800</v>
      </c>
      <c r="Z79" s="101"/>
      <c r="AA79" s="228"/>
      <c r="AB79" s="228"/>
      <c r="AC79" s="228"/>
      <c r="AD79" s="228"/>
      <c r="AE79" s="228"/>
    </row>
    <row r="80" spans="1:33" ht="75.75" customHeight="1" x14ac:dyDescent="0.3">
      <c r="A80" s="98" t="s">
        <v>173</v>
      </c>
      <c r="B80" s="299" t="s">
        <v>243</v>
      </c>
      <c r="C80" s="299"/>
      <c r="D80" s="40" t="s">
        <v>169</v>
      </c>
      <c r="E80" s="40">
        <v>3</v>
      </c>
      <c r="F80" s="40">
        <v>3</v>
      </c>
      <c r="G80" s="40">
        <v>3</v>
      </c>
      <c r="H80" s="40">
        <v>3</v>
      </c>
      <c r="I80" s="40">
        <v>3</v>
      </c>
      <c r="J80" s="40">
        <v>3</v>
      </c>
      <c r="K80" s="40">
        <v>3</v>
      </c>
      <c r="L80" s="40">
        <f>S80/E80</f>
        <v>349.3</v>
      </c>
      <c r="M80" s="40">
        <f t="shared" si="2"/>
        <v>349.3</v>
      </c>
      <c r="N80" s="40">
        <f t="shared" si="2"/>
        <v>349.3</v>
      </c>
      <c r="O80" s="40">
        <f t="shared" si="2"/>
        <v>349.3</v>
      </c>
      <c r="P80" s="40">
        <f t="shared" si="2"/>
        <v>349.3</v>
      </c>
      <c r="Q80" s="40">
        <f t="shared" si="2"/>
        <v>349.3</v>
      </c>
      <c r="R80" s="40">
        <f t="shared" si="2"/>
        <v>349.3</v>
      </c>
      <c r="S80" s="42">
        <f>'Пр. 2 к пп.7'!$G71</f>
        <v>1047.9000000000001</v>
      </c>
      <c r="T80" s="42">
        <f>'Пр. 2 к пп.7'!$G72</f>
        <v>1047.9000000000001</v>
      </c>
      <c r="U80" s="42">
        <f>'Пр. 2 к пп.7'!$G73</f>
        <v>1047.9000000000001</v>
      </c>
      <c r="V80" s="42">
        <f>'Пр. 2 к пп.7'!$G74</f>
        <v>1047.9000000000001</v>
      </c>
      <c r="W80" s="42">
        <f>'Пр. 2 к пп.7'!$G75</f>
        <v>1047.9000000000001</v>
      </c>
      <c r="X80" s="42">
        <f>'Пр. 2 к пп.7'!$G76</f>
        <v>1047.9000000000001</v>
      </c>
      <c r="Y80" s="42">
        <f>'Пр. 2 к пп.7'!$G77</f>
        <v>1047.9000000000001</v>
      </c>
      <c r="Z80" s="101"/>
      <c r="AA80" s="228"/>
      <c r="AB80" s="228"/>
      <c r="AC80" s="228"/>
      <c r="AD80" s="228"/>
      <c r="AE80" s="228"/>
    </row>
    <row r="81" spans="1:31" ht="15.6" x14ac:dyDescent="0.3">
      <c r="A81" s="229"/>
      <c r="B81" s="176"/>
      <c r="C81" s="176"/>
      <c r="D81" s="230"/>
      <c r="E81" s="230"/>
      <c r="F81" s="230"/>
      <c r="G81" s="230"/>
      <c r="H81" s="230"/>
      <c r="I81" s="230"/>
      <c r="J81" s="230"/>
      <c r="K81" s="230"/>
      <c r="L81" s="230"/>
      <c r="M81" s="230"/>
      <c r="N81" s="230"/>
      <c r="O81" s="230"/>
      <c r="P81" s="101"/>
      <c r="Q81" s="101"/>
      <c r="R81" s="101"/>
      <c r="S81" s="101"/>
      <c r="T81" s="101"/>
      <c r="U81" s="101"/>
      <c r="V81" s="101"/>
      <c r="W81" s="101"/>
      <c r="X81" s="101"/>
      <c r="Y81" s="101"/>
      <c r="Z81" s="101"/>
      <c r="AA81" s="101"/>
      <c r="AB81" s="228"/>
      <c r="AC81" s="228"/>
      <c r="AD81" s="228"/>
      <c r="AE81" s="228"/>
    </row>
    <row r="82" spans="1:31" ht="352.5" customHeight="1" x14ac:dyDescent="0.3">
      <c r="A82" s="310" t="s">
        <v>757</v>
      </c>
      <c r="B82" s="310"/>
      <c r="C82" s="310"/>
      <c r="D82" s="310"/>
      <c r="E82" s="310"/>
      <c r="F82" s="310"/>
      <c r="G82" s="310"/>
      <c r="H82" s="310"/>
      <c r="I82" s="310"/>
      <c r="J82" s="310"/>
      <c r="K82" s="310"/>
      <c r="L82" s="310"/>
      <c r="M82" s="310"/>
      <c r="N82" s="310"/>
      <c r="O82" s="310"/>
      <c r="P82" s="310"/>
      <c r="Q82" s="310"/>
      <c r="R82" s="310"/>
      <c r="S82" s="310"/>
      <c r="T82" s="310"/>
      <c r="U82" s="310"/>
      <c r="V82" s="310"/>
      <c r="W82" s="310"/>
      <c r="X82" s="310"/>
      <c r="Y82" s="310"/>
      <c r="Z82" s="310"/>
      <c r="AA82" s="310"/>
      <c r="AB82" s="310"/>
      <c r="AC82" s="310"/>
      <c r="AD82" s="310"/>
      <c r="AE82" s="310"/>
    </row>
    <row r="83" spans="1:31" ht="15.75" customHeight="1" x14ac:dyDescent="0.3">
      <c r="A83" s="521" t="s">
        <v>179</v>
      </c>
      <c r="B83" s="521"/>
      <c r="C83" s="521"/>
      <c r="D83" s="521"/>
      <c r="E83" s="521"/>
      <c r="F83" s="521"/>
      <c r="G83" s="521"/>
      <c r="H83" s="521"/>
      <c r="I83" s="521"/>
      <c r="J83" s="521"/>
      <c r="K83" s="521"/>
      <c r="L83" s="521"/>
      <c r="M83" s="521"/>
      <c r="N83" s="521"/>
      <c r="O83" s="521"/>
      <c r="P83" s="521"/>
      <c r="Q83" s="521"/>
      <c r="R83" s="521"/>
      <c r="S83" s="521"/>
      <c r="T83" s="521"/>
      <c r="U83" s="521"/>
      <c r="V83" s="521"/>
      <c r="W83" s="521"/>
      <c r="X83" s="521"/>
      <c r="Y83" s="521"/>
      <c r="Z83" s="521"/>
      <c r="AA83" s="521"/>
      <c r="AB83" s="521"/>
      <c r="AC83" s="521"/>
      <c r="AD83" s="521"/>
      <c r="AE83" s="521"/>
    </row>
    <row r="84" spans="1:31" ht="311.25" customHeight="1" x14ac:dyDescent="0.3">
      <c r="A84" s="298" t="s">
        <v>788</v>
      </c>
      <c r="B84" s="298"/>
      <c r="C84" s="298"/>
      <c r="D84" s="298"/>
      <c r="E84" s="298"/>
      <c r="F84" s="298"/>
      <c r="G84" s="298"/>
      <c r="H84" s="298"/>
      <c r="I84" s="298"/>
      <c r="J84" s="298"/>
      <c r="K84" s="298"/>
      <c r="L84" s="298"/>
      <c r="M84" s="298"/>
      <c r="N84" s="298"/>
      <c r="O84" s="298"/>
      <c r="P84" s="298"/>
      <c r="Q84" s="298"/>
      <c r="R84" s="298"/>
      <c r="S84" s="298"/>
      <c r="T84" s="298"/>
      <c r="U84" s="298"/>
      <c r="V84" s="298"/>
      <c r="W84" s="298"/>
      <c r="X84" s="298"/>
      <c r="Y84" s="298"/>
      <c r="Z84" s="298"/>
      <c r="AA84" s="298"/>
      <c r="AB84" s="298"/>
      <c r="AC84" s="298"/>
      <c r="AD84" s="298"/>
      <c r="AE84" s="298"/>
    </row>
  </sheetData>
  <mergeCells count="326">
    <mergeCell ref="E49:K49"/>
    <mergeCell ref="L49:N49"/>
    <mergeCell ref="O49:Q49"/>
    <mergeCell ref="R49:T49"/>
    <mergeCell ref="U49:W49"/>
    <mergeCell ref="E50:K50"/>
    <mergeCell ref="L50:N50"/>
    <mergeCell ref="O50:Q50"/>
    <mergeCell ref="E48:K48"/>
    <mergeCell ref="L48:N48"/>
    <mergeCell ref="O48:Q48"/>
    <mergeCell ref="R48:T48"/>
    <mergeCell ref="U48:W48"/>
    <mergeCell ref="E46:K46"/>
    <mergeCell ref="L46:N46"/>
    <mergeCell ref="O46:Q46"/>
    <mergeCell ref="R46:T46"/>
    <mergeCell ref="U46:W46"/>
    <mergeCell ref="E47:K47"/>
    <mergeCell ref="L47:N47"/>
    <mergeCell ref="O47:Q47"/>
    <mergeCell ref="R47:T47"/>
    <mergeCell ref="U47:W47"/>
    <mergeCell ref="A36:B36"/>
    <mergeCell ref="C36:AE36"/>
    <mergeCell ref="A37:B37"/>
    <mergeCell ref="C37:AE37"/>
    <mergeCell ref="A38:AE38"/>
    <mergeCell ref="L42:N42"/>
    <mergeCell ref="O42:Q42"/>
    <mergeCell ref="R42:T42"/>
    <mergeCell ref="U42:W42"/>
    <mergeCell ref="A39:AE39"/>
    <mergeCell ref="A40:AE40"/>
    <mergeCell ref="D41:D42"/>
    <mergeCell ref="E41:K42"/>
    <mergeCell ref="L41:W41"/>
    <mergeCell ref="E43:K43"/>
    <mergeCell ref="L43:N43"/>
    <mergeCell ref="O43:Q43"/>
    <mergeCell ref="R43:T43"/>
    <mergeCell ref="U43:W43"/>
    <mergeCell ref="C30:G30"/>
    <mergeCell ref="AD29:AE29"/>
    <mergeCell ref="C29:G29"/>
    <mergeCell ref="H29:J29"/>
    <mergeCell ref="K29:M29"/>
    <mergeCell ref="N29:O29"/>
    <mergeCell ref="P29:Q29"/>
    <mergeCell ref="R29:S29"/>
    <mergeCell ref="T29:U29"/>
    <mergeCell ref="V29:X29"/>
    <mergeCell ref="Y29:AA29"/>
    <mergeCell ref="R32:S32"/>
    <mergeCell ref="T32:U32"/>
    <mergeCell ref="V32:X32"/>
    <mergeCell ref="C34:AE34"/>
    <mergeCell ref="AD32:AE32"/>
    <mergeCell ref="C32:G32"/>
    <mergeCell ref="V31:X31"/>
    <mergeCell ref="Y31:AA31"/>
    <mergeCell ref="C31:G31"/>
    <mergeCell ref="A23:B32"/>
    <mergeCell ref="Y30:AA30"/>
    <mergeCell ref="C27:G27"/>
    <mergeCell ref="C26:G26"/>
    <mergeCell ref="K27:M27"/>
    <mergeCell ref="V27:X27"/>
    <mergeCell ref="AB28:AC28"/>
    <mergeCell ref="AD28:AE28"/>
    <mergeCell ref="AB26:AC26"/>
    <mergeCell ref="AD26:AE26"/>
    <mergeCell ref="N26:O26"/>
    <mergeCell ref="H27:J27"/>
    <mergeCell ref="C25:G25"/>
    <mergeCell ref="H30:J30"/>
    <mergeCell ref="K30:M30"/>
    <mergeCell ref="N30:O30"/>
    <mergeCell ref="P30:Q30"/>
    <mergeCell ref="R30:S30"/>
    <mergeCell ref="T30:U30"/>
    <mergeCell ref="AB29:AC29"/>
    <mergeCell ref="AD25:AE25"/>
    <mergeCell ref="AD24:AE24"/>
    <mergeCell ref="N25:O25"/>
    <mergeCell ref="P25:Q25"/>
    <mergeCell ref="R25:S25"/>
    <mergeCell ref="R24:S24"/>
    <mergeCell ref="T24:U24"/>
    <mergeCell ref="AB24:AC24"/>
    <mergeCell ref="C28:G28"/>
    <mergeCell ref="H28:J28"/>
    <mergeCell ref="K28:M28"/>
    <mergeCell ref="N28:O28"/>
    <mergeCell ref="P28:Q28"/>
    <mergeCell ref="R28:S28"/>
    <mergeCell ref="T28:U28"/>
    <mergeCell ref="V28:X28"/>
    <mergeCell ref="Y28:AA28"/>
    <mergeCell ref="A1:AE1"/>
    <mergeCell ref="A2:AE2"/>
    <mergeCell ref="A3:AE3"/>
    <mergeCell ref="A5:B5"/>
    <mergeCell ref="C5:AE5"/>
    <mergeCell ref="A6:B6"/>
    <mergeCell ref="C6:AE6"/>
    <mergeCell ref="AB13:AC13"/>
    <mergeCell ref="AD13:AE13"/>
    <mergeCell ref="D13:E13"/>
    <mergeCell ref="F13:G13"/>
    <mergeCell ref="H13:I13"/>
    <mergeCell ref="J13:K13"/>
    <mergeCell ref="L13:M13"/>
    <mergeCell ref="N13:O13"/>
    <mergeCell ref="P13:Q13"/>
    <mergeCell ref="A10:B11"/>
    <mergeCell ref="A12:B13"/>
    <mergeCell ref="C12:C13"/>
    <mergeCell ref="D12:G12"/>
    <mergeCell ref="C10:AE10"/>
    <mergeCell ref="C11:AE11"/>
    <mergeCell ref="A7:B7"/>
    <mergeCell ref="C7:AE7"/>
    <mergeCell ref="A8:B8"/>
    <mergeCell ref="C8:AE8"/>
    <mergeCell ref="A9:B9"/>
    <mergeCell ref="C9:AE9"/>
    <mergeCell ref="AB12:AE12"/>
    <mergeCell ref="X13:Y13"/>
    <mergeCell ref="Z13:AA13"/>
    <mergeCell ref="A16:B17"/>
    <mergeCell ref="A14:AE14"/>
    <mergeCell ref="T12:W12"/>
    <mergeCell ref="X12:AA12"/>
    <mergeCell ref="H12:K12"/>
    <mergeCell ref="L12:O12"/>
    <mergeCell ref="P12:S12"/>
    <mergeCell ref="L16:O16"/>
    <mergeCell ref="P16:S16"/>
    <mergeCell ref="L17:M17"/>
    <mergeCell ref="N17:O17"/>
    <mergeCell ref="R17:S17"/>
    <mergeCell ref="T17:U17"/>
    <mergeCell ref="V17:W17"/>
    <mergeCell ref="X17:Y17"/>
    <mergeCell ref="C16:C17"/>
    <mergeCell ref="A15:B15"/>
    <mergeCell ref="D15:E15"/>
    <mergeCell ref="F15:G15"/>
    <mergeCell ref="H15:I15"/>
    <mergeCell ref="J15:K15"/>
    <mergeCell ref="L15:M15"/>
    <mergeCell ref="N15:O15"/>
    <mergeCell ref="AB15:AC15"/>
    <mergeCell ref="Z15:AA15"/>
    <mergeCell ref="T13:U13"/>
    <mergeCell ref="V13:W13"/>
    <mergeCell ref="F17:G17"/>
    <mergeCell ref="H17:I17"/>
    <mergeCell ref="J17:K17"/>
    <mergeCell ref="D16:G16"/>
    <mergeCell ref="H16:K16"/>
    <mergeCell ref="P17:Q17"/>
    <mergeCell ref="D17:E17"/>
    <mergeCell ref="AB17:AC17"/>
    <mergeCell ref="AD17:AE17"/>
    <mergeCell ref="Z17:AA17"/>
    <mergeCell ref="AD15:AE15"/>
    <mergeCell ref="P15:Q15"/>
    <mergeCell ref="R15:S15"/>
    <mergeCell ref="T15:U15"/>
    <mergeCell ref="V15:W15"/>
    <mergeCell ref="X15:Y15"/>
    <mergeCell ref="R13:S13"/>
    <mergeCell ref="T16:W16"/>
    <mergeCell ref="X16:AA16"/>
    <mergeCell ref="AB16:AE16"/>
    <mergeCell ref="A20:AE20"/>
    <mergeCell ref="A21:B21"/>
    <mergeCell ref="D21:E21"/>
    <mergeCell ref="F21:G21"/>
    <mergeCell ref="H21:I21"/>
    <mergeCell ref="J21:K21"/>
    <mergeCell ref="L21:M21"/>
    <mergeCell ref="N21:O21"/>
    <mergeCell ref="Z22:AA22"/>
    <mergeCell ref="X22:Y22"/>
    <mergeCell ref="Z21:AA21"/>
    <mergeCell ref="F22:G22"/>
    <mergeCell ref="H22:I22"/>
    <mergeCell ref="J22:K22"/>
    <mergeCell ref="L22:M22"/>
    <mergeCell ref="N22:O22"/>
    <mergeCell ref="P22:Q22"/>
    <mergeCell ref="P21:Q21"/>
    <mergeCell ref="B79:C79"/>
    <mergeCell ref="A34:B34"/>
    <mergeCell ref="H32:J32"/>
    <mergeCell ref="K32:M32"/>
    <mergeCell ref="N32:O32"/>
    <mergeCell ref="P32:Q32"/>
    <mergeCell ref="Y27:AA27"/>
    <mergeCell ref="Y26:AA26"/>
    <mergeCell ref="A35:B35"/>
    <mergeCell ref="C35:AE35"/>
    <mergeCell ref="AB30:AC30"/>
    <mergeCell ref="AD30:AE30"/>
    <mergeCell ref="H31:J31"/>
    <mergeCell ref="K31:M31"/>
    <mergeCell ref="N31:O31"/>
    <mergeCell ref="P31:Q31"/>
    <mergeCell ref="R31:S31"/>
    <mergeCell ref="T31:U31"/>
    <mergeCell ref="N27:O27"/>
    <mergeCell ref="AB27:AC27"/>
    <mergeCell ref="V30:X30"/>
    <mergeCell ref="AB31:AC31"/>
    <mergeCell ref="AD31:AE31"/>
    <mergeCell ref="Y32:AA32"/>
    <mergeCell ref="R44:T44"/>
    <mergeCell ref="U44:W44"/>
    <mergeCell ref="E45:K45"/>
    <mergeCell ref="L45:N45"/>
    <mergeCell ref="O45:Q45"/>
    <mergeCell ref="R45:T45"/>
    <mergeCell ref="D19:E19"/>
    <mergeCell ref="F19:G19"/>
    <mergeCell ref="H19:I19"/>
    <mergeCell ref="D22:E22"/>
    <mergeCell ref="R21:S21"/>
    <mergeCell ref="T21:U21"/>
    <mergeCell ref="V21:W21"/>
    <mergeCell ref="U45:W45"/>
    <mergeCell ref="P19:Q19"/>
    <mergeCell ref="R19:S19"/>
    <mergeCell ref="P27:Q27"/>
    <mergeCell ref="R27:S27"/>
    <mergeCell ref="T27:U27"/>
    <mergeCell ref="J19:K19"/>
    <mergeCell ref="L19:M19"/>
    <mergeCell ref="N19:O19"/>
    <mergeCell ref="T19:U19"/>
    <mergeCell ref="V19:W19"/>
    <mergeCell ref="A18:AE18"/>
    <mergeCell ref="A19:B19"/>
    <mergeCell ref="A33:B33"/>
    <mergeCell ref="C33:AE33"/>
    <mergeCell ref="AB32:AC32"/>
    <mergeCell ref="C23:G24"/>
    <mergeCell ref="AD22:AE22"/>
    <mergeCell ref="R22:S22"/>
    <mergeCell ref="T22:U22"/>
    <mergeCell ref="V22:W22"/>
    <mergeCell ref="N24:O24"/>
    <mergeCell ref="P24:Q24"/>
    <mergeCell ref="T25:U25"/>
    <mergeCell ref="AD27:AE27"/>
    <mergeCell ref="AB25:AC25"/>
    <mergeCell ref="AD19:AE19"/>
    <mergeCell ref="AB19:AC19"/>
    <mergeCell ref="AB22:AC22"/>
    <mergeCell ref="A22:B22"/>
    <mergeCell ref="AB21:AC21"/>
    <mergeCell ref="AD21:AE21"/>
    <mergeCell ref="X21:Y21"/>
    <mergeCell ref="X19:Y19"/>
    <mergeCell ref="Z19:AA19"/>
    <mergeCell ref="A83:AE83"/>
    <mergeCell ref="R50:T50"/>
    <mergeCell ref="U50:W50"/>
    <mergeCell ref="E51:K51"/>
    <mergeCell ref="L51:N51"/>
    <mergeCell ref="O51:Q51"/>
    <mergeCell ref="R51:T51"/>
    <mergeCell ref="U51:W51"/>
    <mergeCell ref="A52:AE53"/>
    <mergeCell ref="A69:AE69"/>
    <mergeCell ref="B76:C76"/>
    <mergeCell ref="A70:AE70"/>
    <mergeCell ref="A72:AE72"/>
    <mergeCell ref="A73:A74"/>
    <mergeCell ref="B73:C74"/>
    <mergeCell ref="D73:K73"/>
    <mergeCell ref="L73:R73"/>
    <mergeCell ref="S73:Y73"/>
    <mergeCell ref="B80:C80"/>
    <mergeCell ref="A67:AE67"/>
    <mergeCell ref="A68:AE68"/>
    <mergeCell ref="B75:Y75"/>
    <mergeCell ref="B77:Y77"/>
    <mergeCell ref="B78:C78"/>
    <mergeCell ref="A84:AE84"/>
    <mergeCell ref="H23:M23"/>
    <mergeCell ref="N23:Q23"/>
    <mergeCell ref="R23:U23"/>
    <mergeCell ref="V23:AA23"/>
    <mergeCell ref="AB23:AE23"/>
    <mergeCell ref="H24:J24"/>
    <mergeCell ref="K24:M24"/>
    <mergeCell ref="V24:X24"/>
    <mergeCell ref="Y24:AA24"/>
    <mergeCell ref="H25:J25"/>
    <mergeCell ref="K25:M25"/>
    <mergeCell ref="V25:X25"/>
    <mergeCell ref="Y25:AA25"/>
    <mergeCell ref="H26:J26"/>
    <mergeCell ref="K26:M26"/>
    <mergeCell ref="A82:AE82"/>
    <mergeCell ref="E44:K44"/>
    <mergeCell ref="L44:N44"/>
    <mergeCell ref="O44:Q44"/>
    <mergeCell ref="P26:Q26"/>
    <mergeCell ref="R26:S26"/>
    <mergeCell ref="T26:U26"/>
    <mergeCell ref="V26:X26"/>
    <mergeCell ref="A54:AE54"/>
    <mergeCell ref="B55:Z55"/>
    <mergeCell ref="B56:B57"/>
    <mergeCell ref="C56:E56"/>
    <mergeCell ref="F56:H56"/>
    <mergeCell ref="I56:K56"/>
    <mergeCell ref="L56:N56"/>
    <mergeCell ref="O56:Q56"/>
    <mergeCell ref="R56:T56"/>
    <mergeCell ref="U56:W56"/>
    <mergeCell ref="X56:Z56"/>
  </mergeCells>
  <pageMargins left="0.7" right="0.7" top="0.75" bottom="0.75" header="0.3" footer="0.3"/>
  <pageSetup paperSize="9" scale="52" fitToHeight="0"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V21"/>
  <sheetViews>
    <sheetView view="pageBreakPreview" topLeftCell="A13" zoomScale="60" zoomScaleNormal="78" workbookViewId="0">
      <selection activeCell="A15" sqref="A1:XFD1048576"/>
    </sheetView>
  </sheetViews>
  <sheetFormatPr defaultRowHeight="15.6" x14ac:dyDescent="0.3"/>
  <cols>
    <col min="1" max="1" width="9.109375" style="223"/>
    <col min="2" max="2" width="31.33203125" style="223" customWidth="1"/>
    <col min="3" max="3" width="29.44140625" style="223" customWidth="1"/>
    <col min="4" max="4" width="25.5546875" style="223" customWidth="1"/>
    <col min="5" max="5" width="19" style="223" customWidth="1"/>
    <col min="6" max="6" width="14.33203125" style="223" customWidth="1"/>
    <col min="7" max="20" width="10.33203125" style="223" customWidth="1"/>
    <col min="21" max="257" width="9.109375" style="223"/>
    <col min="258" max="258" width="31.33203125" style="223" customWidth="1"/>
    <col min="259" max="259" width="29.44140625" style="223" customWidth="1"/>
    <col min="260" max="260" width="25.5546875" style="223" customWidth="1"/>
    <col min="261" max="261" width="19" style="223" customWidth="1"/>
    <col min="262" max="262" width="14.33203125" style="223" customWidth="1"/>
    <col min="263" max="263" width="9.109375" style="223"/>
    <col min="264" max="264" width="9" style="223" customWidth="1"/>
    <col min="265" max="275" width="9.109375" style="223"/>
    <col min="276" max="276" width="9" style="223" customWidth="1"/>
    <col min="277" max="513" width="9.109375" style="223"/>
    <col min="514" max="514" width="31.33203125" style="223" customWidth="1"/>
    <col min="515" max="515" width="29.44140625" style="223" customWidth="1"/>
    <col min="516" max="516" width="25.5546875" style="223" customWidth="1"/>
    <col min="517" max="517" width="19" style="223" customWidth="1"/>
    <col min="518" max="518" width="14.33203125" style="223" customWidth="1"/>
    <col min="519" max="519" width="9.109375" style="223"/>
    <col min="520" max="520" width="9" style="223" customWidth="1"/>
    <col min="521" max="531" width="9.109375" style="223"/>
    <col min="532" max="532" width="9" style="223" customWidth="1"/>
    <col min="533" max="769" width="9.109375" style="223"/>
    <col min="770" max="770" width="31.33203125" style="223" customWidth="1"/>
    <col min="771" max="771" width="29.44140625" style="223" customWidth="1"/>
    <col min="772" max="772" width="25.5546875" style="223" customWidth="1"/>
    <col min="773" max="773" width="19" style="223" customWidth="1"/>
    <col min="774" max="774" width="14.33203125" style="223" customWidth="1"/>
    <col min="775" max="775" width="9.109375" style="223"/>
    <col min="776" max="776" width="9" style="223" customWidth="1"/>
    <col min="777" max="787" width="9.109375" style="223"/>
    <col min="788" max="788" width="9" style="223" customWidth="1"/>
    <col min="789" max="1025" width="9.109375" style="223"/>
    <col min="1026" max="1026" width="31.33203125" style="223" customWidth="1"/>
    <col min="1027" max="1027" width="29.44140625" style="223" customWidth="1"/>
    <col min="1028" max="1028" width="25.5546875" style="223" customWidth="1"/>
    <col min="1029" max="1029" width="19" style="223" customWidth="1"/>
    <col min="1030" max="1030" width="14.33203125" style="223" customWidth="1"/>
    <col min="1031" max="1031" width="9.109375" style="223"/>
    <col min="1032" max="1032" width="9" style="223" customWidth="1"/>
    <col min="1033" max="1043" width="9.109375" style="223"/>
    <col min="1044" max="1044" width="9" style="223" customWidth="1"/>
    <col min="1045" max="1281" width="9.109375" style="223"/>
    <col min="1282" max="1282" width="31.33203125" style="223" customWidth="1"/>
    <col min="1283" max="1283" width="29.44140625" style="223" customWidth="1"/>
    <col min="1284" max="1284" width="25.5546875" style="223" customWidth="1"/>
    <col min="1285" max="1285" width="19" style="223" customWidth="1"/>
    <col min="1286" max="1286" width="14.33203125" style="223" customWidth="1"/>
    <col min="1287" max="1287" width="9.109375" style="223"/>
    <col min="1288" max="1288" width="9" style="223" customWidth="1"/>
    <col min="1289" max="1299" width="9.109375" style="223"/>
    <col min="1300" max="1300" width="9" style="223" customWidth="1"/>
    <col min="1301" max="1537" width="9.109375" style="223"/>
    <col min="1538" max="1538" width="31.33203125" style="223" customWidth="1"/>
    <col min="1539" max="1539" width="29.44140625" style="223" customWidth="1"/>
    <col min="1540" max="1540" width="25.5546875" style="223" customWidth="1"/>
    <col min="1541" max="1541" width="19" style="223" customWidth="1"/>
    <col min="1542" max="1542" width="14.33203125" style="223" customWidth="1"/>
    <col min="1543" max="1543" width="9.109375" style="223"/>
    <col min="1544" max="1544" width="9" style="223" customWidth="1"/>
    <col min="1545" max="1555" width="9.109375" style="223"/>
    <col min="1556" max="1556" width="9" style="223" customWidth="1"/>
    <col min="1557" max="1793" width="9.109375" style="223"/>
    <col min="1794" max="1794" width="31.33203125" style="223" customWidth="1"/>
    <col min="1795" max="1795" width="29.44140625" style="223" customWidth="1"/>
    <col min="1796" max="1796" width="25.5546875" style="223" customWidth="1"/>
    <col min="1797" max="1797" width="19" style="223" customWidth="1"/>
    <col min="1798" max="1798" width="14.33203125" style="223" customWidth="1"/>
    <col min="1799" max="1799" width="9.109375" style="223"/>
    <col min="1800" max="1800" width="9" style="223" customWidth="1"/>
    <col min="1801" max="1811" width="9.109375" style="223"/>
    <col min="1812" max="1812" width="9" style="223" customWidth="1"/>
    <col min="1813" max="2049" width="9.109375" style="223"/>
    <col min="2050" max="2050" width="31.33203125" style="223" customWidth="1"/>
    <col min="2051" max="2051" width="29.44140625" style="223" customWidth="1"/>
    <col min="2052" max="2052" width="25.5546875" style="223" customWidth="1"/>
    <col min="2053" max="2053" width="19" style="223" customWidth="1"/>
    <col min="2054" max="2054" width="14.33203125" style="223" customWidth="1"/>
    <col min="2055" max="2055" width="9.109375" style="223"/>
    <col min="2056" max="2056" width="9" style="223" customWidth="1"/>
    <col min="2057" max="2067" width="9.109375" style="223"/>
    <col min="2068" max="2068" width="9" style="223" customWidth="1"/>
    <col min="2069" max="2305" width="9.109375" style="223"/>
    <col min="2306" max="2306" width="31.33203125" style="223" customWidth="1"/>
    <col min="2307" max="2307" width="29.44140625" style="223" customWidth="1"/>
    <col min="2308" max="2308" width="25.5546875" style="223" customWidth="1"/>
    <col min="2309" max="2309" width="19" style="223" customWidth="1"/>
    <col min="2310" max="2310" width="14.33203125" style="223" customWidth="1"/>
    <col min="2311" max="2311" width="9.109375" style="223"/>
    <col min="2312" max="2312" width="9" style="223" customWidth="1"/>
    <col min="2313" max="2323" width="9.109375" style="223"/>
    <col min="2324" max="2324" width="9" style="223" customWidth="1"/>
    <col min="2325" max="2561" width="9.109375" style="223"/>
    <col min="2562" max="2562" width="31.33203125" style="223" customWidth="1"/>
    <col min="2563" max="2563" width="29.44140625" style="223" customWidth="1"/>
    <col min="2564" max="2564" width="25.5546875" style="223" customWidth="1"/>
    <col min="2565" max="2565" width="19" style="223" customWidth="1"/>
    <col min="2566" max="2566" width="14.33203125" style="223" customWidth="1"/>
    <col min="2567" max="2567" width="9.109375" style="223"/>
    <col min="2568" max="2568" width="9" style="223" customWidth="1"/>
    <col min="2569" max="2579" width="9.109375" style="223"/>
    <col min="2580" max="2580" width="9" style="223" customWidth="1"/>
    <col min="2581" max="2817" width="9.109375" style="223"/>
    <col min="2818" max="2818" width="31.33203125" style="223" customWidth="1"/>
    <col min="2819" max="2819" width="29.44140625" style="223" customWidth="1"/>
    <col min="2820" max="2820" width="25.5546875" style="223" customWidth="1"/>
    <col min="2821" max="2821" width="19" style="223" customWidth="1"/>
    <col min="2822" max="2822" width="14.33203125" style="223" customWidth="1"/>
    <col min="2823" max="2823" width="9.109375" style="223"/>
    <col min="2824" max="2824" width="9" style="223" customWidth="1"/>
    <col min="2825" max="2835" width="9.109375" style="223"/>
    <col min="2836" max="2836" width="9" style="223" customWidth="1"/>
    <col min="2837" max="3073" width="9.109375" style="223"/>
    <col min="3074" max="3074" width="31.33203125" style="223" customWidth="1"/>
    <col min="3075" max="3075" width="29.44140625" style="223" customWidth="1"/>
    <col min="3076" max="3076" width="25.5546875" style="223" customWidth="1"/>
    <col min="3077" max="3077" width="19" style="223" customWidth="1"/>
    <col min="3078" max="3078" width="14.33203125" style="223" customWidth="1"/>
    <col min="3079" max="3079" width="9.109375" style="223"/>
    <col min="3080" max="3080" width="9" style="223" customWidth="1"/>
    <col min="3081" max="3091" width="9.109375" style="223"/>
    <col min="3092" max="3092" width="9" style="223" customWidth="1"/>
    <col min="3093" max="3329" width="9.109375" style="223"/>
    <col min="3330" max="3330" width="31.33203125" style="223" customWidth="1"/>
    <col min="3331" max="3331" width="29.44140625" style="223" customWidth="1"/>
    <col min="3332" max="3332" width="25.5546875" style="223" customWidth="1"/>
    <col min="3333" max="3333" width="19" style="223" customWidth="1"/>
    <col min="3334" max="3334" width="14.33203125" style="223" customWidth="1"/>
    <col min="3335" max="3335" width="9.109375" style="223"/>
    <col min="3336" max="3336" width="9" style="223" customWidth="1"/>
    <col min="3337" max="3347" width="9.109375" style="223"/>
    <col min="3348" max="3348" width="9" style="223" customWidth="1"/>
    <col min="3349" max="3585" width="9.109375" style="223"/>
    <col min="3586" max="3586" width="31.33203125" style="223" customWidth="1"/>
    <col min="3587" max="3587" width="29.44140625" style="223" customWidth="1"/>
    <col min="3588" max="3588" width="25.5546875" style="223" customWidth="1"/>
    <col min="3589" max="3589" width="19" style="223" customWidth="1"/>
    <col min="3590" max="3590" width="14.33203125" style="223" customWidth="1"/>
    <col min="3591" max="3591" width="9.109375" style="223"/>
    <col min="3592" max="3592" width="9" style="223" customWidth="1"/>
    <col min="3593" max="3603" width="9.109375" style="223"/>
    <col min="3604" max="3604" width="9" style="223" customWidth="1"/>
    <col min="3605" max="3841" width="9.109375" style="223"/>
    <col min="3842" max="3842" width="31.33203125" style="223" customWidth="1"/>
    <col min="3843" max="3843" width="29.44140625" style="223" customWidth="1"/>
    <col min="3844" max="3844" width="25.5546875" style="223" customWidth="1"/>
    <col min="3845" max="3845" width="19" style="223" customWidth="1"/>
    <col min="3846" max="3846" width="14.33203125" style="223" customWidth="1"/>
    <col min="3847" max="3847" width="9.109375" style="223"/>
    <col min="3848" max="3848" width="9" style="223" customWidth="1"/>
    <col min="3849" max="3859" width="9.109375" style="223"/>
    <col min="3860" max="3860" width="9" style="223" customWidth="1"/>
    <col min="3861" max="4097" width="9.109375" style="223"/>
    <col min="4098" max="4098" width="31.33203125" style="223" customWidth="1"/>
    <col min="4099" max="4099" width="29.44140625" style="223" customWidth="1"/>
    <col min="4100" max="4100" width="25.5546875" style="223" customWidth="1"/>
    <col min="4101" max="4101" width="19" style="223" customWidth="1"/>
    <col min="4102" max="4102" width="14.33203125" style="223" customWidth="1"/>
    <col min="4103" max="4103" width="9.109375" style="223"/>
    <col min="4104" max="4104" width="9" style="223" customWidth="1"/>
    <col min="4105" max="4115" width="9.109375" style="223"/>
    <col min="4116" max="4116" width="9" style="223" customWidth="1"/>
    <col min="4117" max="4353" width="9.109375" style="223"/>
    <col min="4354" max="4354" width="31.33203125" style="223" customWidth="1"/>
    <col min="4355" max="4355" width="29.44140625" style="223" customWidth="1"/>
    <col min="4356" max="4356" width="25.5546875" style="223" customWidth="1"/>
    <col min="4357" max="4357" width="19" style="223" customWidth="1"/>
    <col min="4358" max="4358" width="14.33203125" style="223" customWidth="1"/>
    <col min="4359" max="4359" width="9.109375" style="223"/>
    <col min="4360" max="4360" width="9" style="223" customWidth="1"/>
    <col min="4361" max="4371" width="9.109375" style="223"/>
    <col min="4372" max="4372" width="9" style="223" customWidth="1"/>
    <col min="4373" max="4609" width="9.109375" style="223"/>
    <col min="4610" max="4610" width="31.33203125" style="223" customWidth="1"/>
    <col min="4611" max="4611" width="29.44140625" style="223" customWidth="1"/>
    <col min="4612" max="4612" width="25.5546875" style="223" customWidth="1"/>
    <col min="4613" max="4613" width="19" style="223" customWidth="1"/>
    <col min="4614" max="4614" width="14.33203125" style="223" customWidth="1"/>
    <col min="4615" max="4615" width="9.109375" style="223"/>
    <col min="4616" max="4616" width="9" style="223" customWidth="1"/>
    <col min="4617" max="4627" width="9.109375" style="223"/>
    <col min="4628" max="4628" width="9" style="223" customWidth="1"/>
    <col min="4629" max="4865" width="9.109375" style="223"/>
    <col min="4866" max="4866" width="31.33203125" style="223" customWidth="1"/>
    <col min="4867" max="4867" width="29.44140625" style="223" customWidth="1"/>
    <col min="4868" max="4868" width="25.5546875" style="223" customWidth="1"/>
    <col min="4869" max="4869" width="19" style="223" customWidth="1"/>
    <col min="4870" max="4870" width="14.33203125" style="223" customWidth="1"/>
    <col min="4871" max="4871" width="9.109375" style="223"/>
    <col min="4872" max="4872" width="9" style="223" customWidth="1"/>
    <col min="4873" max="4883" width="9.109375" style="223"/>
    <col min="4884" max="4884" width="9" style="223" customWidth="1"/>
    <col min="4885" max="5121" width="9.109375" style="223"/>
    <col min="5122" max="5122" width="31.33203125" style="223" customWidth="1"/>
    <col min="5123" max="5123" width="29.44140625" style="223" customWidth="1"/>
    <col min="5124" max="5124" width="25.5546875" style="223" customWidth="1"/>
    <col min="5125" max="5125" width="19" style="223" customWidth="1"/>
    <col min="5126" max="5126" width="14.33203125" style="223" customWidth="1"/>
    <col min="5127" max="5127" width="9.109375" style="223"/>
    <col min="5128" max="5128" width="9" style="223" customWidth="1"/>
    <col min="5129" max="5139" width="9.109375" style="223"/>
    <col min="5140" max="5140" width="9" style="223" customWidth="1"/>
    <col min="5141" max="5377" width="9.109375" style="223"/>
    <col min="5378" max="5378" width="31.33203125" style="223" customWidth="1"/>
    <col min="5379" max="5379" width="29.44140625" style="223" customWidth="1"/>
    <col min="5380" max="5380" width="25.5546875" style="223" customWidth="1"/>
    <col min="5381" max="5381" width="19" style="223" customWidth="1"/>
    <col min="5382" max="5382" width="14.33203125" style="223" customWidth="1"/>
    <col min="5383" max="5383" width="9.109375" style="223"/>
    <col min="5384" max="5384" width="9" style="223" customWidth="1"/>
    <col min="5385" max="5395" width="9.109375" style="223"/>
    <col min="5396" max="5396" width="9" style="223" customWidth="1"/>
    <col min="5397" max="5633" width="9.109375" style="223"/>
    <col min="5634" max="5634" width="31.33203125" style="223" customWidth="1"/>
    <col min="5635" max="5635" width="29.44140625" style="223" customWidth="1"/>
    <col min="5636" max="5636" width="25.5546875" style="223" customWidth="1"/>
    <col min="5637" max="5637" width="19" style="223" customWidth="1"/>
    <col min="5638" max="5638" width="14.33203125" style="223" customWidth="1"/>
    <col min="5639" max="5639" width="9.109375" style="223"/>
    <col min="5640" max="5640" width="9" style="223" customWidth="1"/>
    <col min="5641" max="5651" width="9.109375" style="223"/>
    <col min="5652" max="5652" width="9" style="223" customWidth="1"/>
    <col min="5653" max="5889" width="9.109375" style="223"/>
    <col min="5890" max="5890" width="31.33203125" style="223" customWidth="1"/>
    <col min="5891" max="5891" width="29.44140625" style="223" customWidth="1"/>
    <col min="5892" max="5892" width="25.5546875" style="223" customWidth="1"/>
    <col min="5893" max="5893" width="19" style="223" customWidth="1"/>
    <col min="5894" max="5894" width="14.33203125" style="223" customWidth="1"/>
    <col min="5895" max="5895" width="9.109375" style="223"/>
    <col min="5896" max="5896" width="9" style="223" customWidth="1"/>
    <col min="5897" max="5907" width="9.109375" style="223"/>
    <col min="5908" max="5908" width="9" style="223" customWidth="1"/>
    <col min="5909" max="6145" width="9.109375" style="223"/>
    <col min="6146" max="6146" width="31.33203125" style="223" customWidth="1"/>
    <col min="6147" max="6147" width="29.44140625" style="223" customWidth="1"/>
    <col min="6148" max="6148" width="25.5546875" style="223" customWidth="1"/>
    <col min="6149" max="6149" width="19" style="223" customWidth="1"/>
    <col min="6150" max="6150" width="14.33203125" style="223" customWidth="1"/>
    <col min="6151" max="6151" width="9.109375" style="223"/>
    <col min="6152" max="6152" width="9" style="223" customWidth="1"/>
    <col min="6153" max="6163" width="9.109375" style="223"/>
    <col min="6164" max="6164" width="9" style="223" customWidth="1"/>
    <col min="6165" max="6401" width="9.109375" style="223"/>
    <col min="6402" max="6402" width="31.33203125" style="223" customWidth="1"/>
    <col min="6403" max="6403" width="29.44140625" style="223" customWidth="1"/>
    <col min="6404" max="6404" width="25.5546875" style="223" customWidth="1"/>
    <col min="6405" max="6405" width="19" style="223" customWidth="1"/>
    <col min="6406" max="6406" width="14.33203125" style="223" customWidth="1"/>
    <col min="6407" max="6407" width="9.109375" style="223"/>
    <col min="6408" max="6408" width="9" style="223" customWidth="1"/>
    <col min="6409" max="6419" width="9.109375" style="223"/>
    <col min="6420" max="6420" width="9" style="223" customWidth="1"/>
    <col min="6421" max="6657" width="9.109375" style="223"/>
    <col min="6658" max="6658" width="31.33203125" style="223" customWidth="1"/>
    <col min="6659" max="6659" width="29.44140625" style="223" customWidth="1"/>
    <col min="6660" max="6660" width="25.5546875" style="223" customWidth="1"/>
    <col min="6661" max="6661" width="19" style="223" customWidth="1"/>
    <col min="6662" max="6662" width="14.33203125" style="223" customWidth="1"/>
    <col min="6663" max="6663" width="9.109375" style="223"/>
    <col min="6664" max="6664" width="9" style="223" customWidth="1"/>
    <col min="6665" max="6675" width="9.109375" style="223"/>
    <col min="6676" max="6676" width="9" style="223" customWidth="1"/>
    <col min="6677" max="6913" width="9.109375" style="223"/>
    <col min="6914" max="6914" width="31.33203125" style="223" customWidth="1"/>
    <col min="6915" max="6915" width="29.44140625" style="223" customWidth="1"/>
    <col min="6916" max="6916" width="25.5546875" style="223" customWidth="1"/>
    <col min="6917" max="6917" width="19" style="223" customWidth="1"/>
    <col min="6918" max="6918" width="14.33203125" style="223" customWidth="1"/>
    <col min="6919" max="6919" width="9.109375" style="223"/>
    <col min="6920" max="6920" width="9" style="223" customWidth="1"/>
    <col min="6921" max="6931" width="9.109375" style="223"/>
    <col min="6932" max="6932" width="9" style="223" customWidth="1"/>
    <col min="6933" max="7169" width="9.109375" style="223"/>
    <col min="7170" max="7170" width="31.33203125" style="223" customWidth="1"/>
    <col min="7171" max="7171" width="29.44140625" style="223" customWidth="1"/>
    <col min="7172" max="7172" width="25.5546875" style="223" customWidth="1"/>
    <col min="7173" max="7173" width="19" style="223" customWidth="1"/>
    <col min="7174" max="7174" width="14.33203125" style="223" customWidth="1"/>
    <col min="7175" max="7175" width="9.109375" style="223"/>
    <col min="7176" max="7176" width="9" style="223" customWidth="1"/>
    <col min="7177" max="7187" width="9.109375" style="223"/>
    <col min="7188" max="7188" width="9" style="223" customWidth="1"/>
    <col min="7189" max="7425" width="9.109375" style="223"/>
    <col min="7426" max="7426" width="31.33203125" style="223" customWidth="1"/>
    <col min="7427" max="7427" width="29.44140625" style="223" customWidth="1"/>
    <col min="7428" max="7428" width="25.5546875" style="223" customWidth="1"/>
    <col min="7429" max="7429" width="19" style="223" customWidth="1"/>
    <col min="7430" max="7430" width="14.33203125" style="223" customWidth="1"/>
    <col min="7431" max="7431" width="9.109375" style="223"/>
    <col min="7432" max="7432" width="9" style="223" customWidth="1"/>
    <col min="7433" max="7443" width="9.109375" style="223"/>
    <col min="7444" max="7444" width="9" style="223" customWidth="1"/>
    <col min="7445" max="7681" width="9.109375" style="223"/>
    <col min="7682" max="7682" width="31.33203125" style="223" customWidth="1"/>
    <col min="7683" max="7683" width="29.44140625" style="223" customWidth="1"/>
    <col min="7684" max="7684" width="25.5546875" style="223" customWidth="1"/>
    <col min="7685" max="7685" width="19" style="223" customWidth="1"/>
    <col min="7686" max="7686" width="14.33203125" style="223" customWidth="1"/>
    <col min="7687" max="7687" width="9.109375" style="223"/>
    <col min="7688" max="7688" width="9" style="223" customWidth="1"/>
    <col min="7689" max="7699" width="9.109375" style="223"/>
    <col min="7700" max="7700" width="9" style="223" customWidth="1"/>
    <col min="7701" max="7937" width="9.109375" style="223"/>
    <col min="7938" max="7938" width="31.33203125" style="223" customWidth="1"/>
    <col min="7939" max="7939" width="29.44140625" style="223" customWidth="1"/>
    <col min="7940" max="7940" width="25.5546875" style="223" customWidth="1"/>
    <col min="7941" max="7941" width="19" style="223" customWidth="1"/>
    <col min="7942" max="7942" width="14.33203125" style="223" customWidth="1"/>
    <col min="7943" max="7943" width="9.109375" style="223"/>
    <col min="7944" max="7944" width="9" style="223" customWidth="1"/>
    <col min="7945" max="7955" width="9.109375" style="223"/>
    <col min="7956" max="7956" width="9" style="223" customWidth="1"/>
    <col min="7957" max="8193" width="9.109375" style="223"/>
    <col min="8194" max="8194" width="31.33203125" style="223" customWidth="1"/>
    <col min="8195" max="8195" width="29.44140625" style="223" customWidth="1"/>
    <col min="8196" max="8196" width="25.5546875" style="223" customWidth="1"/>
    <col min="8197" max="8197" width="19" style="223" customWidth="1"/>
    <col min="8198" max="8198" width="14.33203125" style="223" customWidth="1"/>
    <col min="8199" max="8199" width="9.109375" style="223"/>
    <col min="8200" max="8200" width="9" style="223" customWidth="1"/>
    <col min="8201" max="8211" width="9.109375" style="223"/>
    <col min="8212" max="8212" width="9" style="223" customWidth="1"/>
    <col min="8213" max="8449" width="9.109375" style="223"/>
    <col min="8450" max="8450" width="31.33203125" style="223" customWidth="1"/>
    <col min="8451" max="8451" width="29.44140625" style="223" customWidth="1"/>
    <col min="8452" max="8452" width="25.5546875" style="223" customWidth="1"/>
    <col min="8453" max="8453" width="19" style="223" customWidth="1"/>
    <col min="8454" max="8454" width="14.33203125" style="223" customWidth="1"/>
    <col min="8455" max="8455" width="9.109375" style="223"/>
    <col min="8456" max="8456" width="9" style="223" customWidth="1"/>
    <col min="8457" max="8467" width="9.109375" style="223"/>
    <col min="8468" max="8468" width="9" style="223" customWidth="1"/>
    <col min="8469" max="8705" width="9.109375" style="223"/>
    <col min="8706" max="8706" width="31.33203125" style="223" customWidth="1"/>
    <col min="8707" max="8707" width="29.44140625" style="223" customWidth="1"/>
    <col min="8708" max="8708" width="25.5546875" style="223" customWidth="1"/>
    <col min="8709" max="8709" width="19" style="223" customWidth="1"/>
    <col min="8710" max="8710" width="14.33203125" style="223" customWidth="1"/>
    <col min="8711" max="8711" width="9.109375" style="223"/>
    <col min="8712" max="8712" width="9" style="223" customWidth="1"/>
    <col min="8713" max="8723" width="9.109375" style="223"/>
    <col min="8724" max="8724" width="9" style="223" customWidth="1"/>
    <col min="8725" max="8961" width="9.109375" style="223"/>
    <col min="8962" max="8962" width="31.33203125" style="223" customWidth="1"/>
    <col min="8963" max="8963" width="29.44140625" style="223" customWidth="1"/>
    <col min="8964" max="8964" width="25.5546875" style="223" customWidth="1"/>
    <col min="8965" max="8965" width="19" style="223" customWidth="1"/>
    <col min="8966" max="8966" width="14.33203125" style="223" customWidth="1"/>
    <col min="8967" max="8967" width="9.109375" style="223"/>
    <col min="8968" max="8968" width="9" style="223" customWidth="1"/>
    <col min="8969" max="8979" width="9.109375" style="223"/>
    <col min="8980" max="8980" width="9" style="223" customWidth="1"/>
    <col min="8981" max="9217" width="9.109375" style="223"/>
    <col min="9218" max="9218" width="31.33203125" style="223" customWidth="1"/>
    <col min="9219" max="9219" width="29.44140625" style="223" customWidth="1"/>
    <col min="9220" max="9220" width="25.5546875" style="223" customWidth="1"/>
    <col min="9221" max="9221" width="19" style="223" customWidth="1"/>
    <col min="9222" max="9222" width="14.33203125" style="223" customWidth="1"/>
    <col min="9223" max="9223" width="9.109375" style="223"/>
    <col min="9224" max="9224" width="9" style="223" customWidth="1"/>
    <col min="9225" max="9235" width="9.109375" style="223"/>
    <col min="9236" max="9236" width="9" style="223" customWidth="1"/>
    <col min="9237" max="9473" width="9.109375" style="223"/>
    <col min="9474" max="9474" width="31.33203125" style="223" customWidth="1"/>
    <col min="9475" max="9475" width="29.44140625" style="223" customWidth="1"/>
    <col min="9476" max="9476" width="25.5546875" style="223" customWidth="1"/>
    <col min="9477" max="9477" width="19" style="223" customWidth="1"/>
    <col min="9478" max="9478" width="14.33203125" style="223" customWidth="1"/>
    <col min="9479" max="9479" width="9.109375" style="223"/>
    <col min="9480" max="9480" width="9" style="223" customWidth="1"/>
    <col min="9481" max="9491" width="9.109375" style="223"/>
    <col min="9492" max="9492" width="9" style="223" customWidth="1"/>
    <col min="9493" max="9729" width="9.109375" style="223"/>
    <col min="9730" max="9730" width="31.33203125" style="223" customWidth="1"/>
    <col min="9731" max="9731" width="29.44140625" style="223" customWidth="1"/>
    <col min="9732" max="9732" width="25.5546875" style="223" customWidth="1"/>
    <col min="9733" max="9733" width="19" style="223" customWidth="1"/>
    <col min="9734" max="9734" width="14.33203125" style="223" customWidth="1"/>
    <col min="9735" max="9735" width="9.109375" style="223"/>
    <col min="9736" max="9736" width="9" style="223" customWidth="1"/>
    <col min="9737" max="9747" width="9.109375" style="223"/>
    <col min="9748" max="9748" width="9" style="223" customWidth="1"/>
    <col min="9749" max="9985" width="9.109375" style="223"/>
    <col min="9986" max="9986" width="31.33203125" style="223" customWidth="1"/>
    <col min="9987" max="9987" width="29.44140625" style="223" customWidth="1"/>
    <col min="9988" max="9988" width="25.5546875" style="223" customWidth="1"/>
    <col min="9989" max="9989" width="19" style="223" customWidth="1"/>
    <col min="9990" max="9990" width="14.33203125" style="223" customWidth="1"/>
    <col min="9991" max="9991" width="9.109375" style="223"/>
    <col min="9992" max="9992" width="9" style="223" customWidth="1"/>
    <col min="9993" max="10003" width="9.109375" style="223"/>
    <col min="10004" max="10004" width="9" style="223" customWidth="1"/>
    <col min="10005" max="10241" width="9.109375" style="223"/>
    <col min="10242" max="10242" width="31.33203125" style="223" customWidth="1"/>
    <col min="10243" max="10243" width="29.44140625" style="223" customWidth="1"/>
    <col min="10244" max="10244" width="25.5546875" style="223" customWidth="1"/>
    <col min="10245" max="10245" width="19" style="223" customWidth="1"/>
    <col min="10246" max="10246" width="14.33203125" style="223" customWidth="1"/>
    <col min="10247" max="10247" width="9.109375" style="223"/>
    <col min="10248" max="10248" width="9" style="223" customWidth="1"/>
    <col min="10249" max="10259" width="9.109375" style="223"/>
    <col min="10260" max="10260" width="9" style="223" customWidth="1"/>
    <col min="10261" max="10497" width="9.109375" style="223"/>
    <col min="10498" max="10498" width="31.33203125" style="223" customWidth="1"/>
    <col min="10499" max="10499" width="29.44140625" style="223" customWidth="1"/>
    <col min="10500" max="10500" width="25.5546875" style="223" customWidth="1"/>
    <col min="10501" max="10501" width="19" style="223" customWidth="1"/>
    <col min="10502" max="10502" width="14.33203125" style="223" customWidth="1"/>
    <col min="10503" max="10503" width="9.109375" style="223"/>
    <col min="10504" max="10504" width="9" style="223" customWidth="1"/>
    <col min="10505" max="10515" width="9.109375" style="223"/>
    <col min="10516" max="10516" width="9" style="223" customWidth="1"/>
    <col min="10517" max="10753" width="9.109375" style="223"/>
    <col min="10754" max="10754" width="31.33203125" style="223" customWidth="1"/>
    <col min="10755" max="10755" width="29.44140625" style="223" customWidth="1"/>
    <col min="10756" max="10756" width="25.5546875" style="223" customWidth="1"/>
    <col min="10757" max="10757" width="19" style="223" customWidth="1"/>
    <col min="10758" max="10758" width="14.33203125" style="223" customWidth="1"/>
    <col min="10759" max="10759" width="9.109375" style="223"/>
    <col min="10760" max="10760" width="9" style="223" customWidth="1"/>
    <col min="10761" max="10771" width="9.109375" style="223"/>
    <col min="10772" max="10772" width="9" style="223" customWidth="1"/>
    <col min="10773" max="11009" width="9.109375" style="223"/>
    <col min="11010" max="11010" width="31.33203125" style="223" customWidth="1"/>
    <col min="11011" max="11011" width="29.44140625" style="223" customWidth="1"/>
    <col min="11012" max="11012" width="25.5546875" style="223" customWidth="1"/>
    <col min="11013" max="11013" width="19" style="223" customWidth="1"/>
    <col min="11014" max="11014" width="14.33203125" style="223" customWidth="1"/>
    <col min="11015" max="11015" width="9.109375" style="223"/>
    <col min="11016" max="11016" width="9" style="223" customWidth="1"/>
    <col min="11017" max="11027" width="9.109375" style="223"/>
    <col min="11028" max="11028" width="9" style="223" customWidth="1"/>
    <col min="11029" max="11265" width="9.109375" style="223"/>
    <col min="11266" max="11266" width="31.33203125" style="223" customWidth="1"/>
    <col min="11267" max="11267" width="29.44140625" style="223" customWidth="1"/>
    <col min="11268" max="11268" width="25.5546875" style="223" customWidth="1"/>
    <col min="11269" max="11269" width="19" style="223" customWidth="1"/>
    <col min="11270" max="11270" width="14.33203125" style="223" customWidth="1"/>
    <col min="11271" max="11271" width="9.109375" style="223"/>
    <col min="11272" max="11272" width="9" style="223" customWidth="1"/>
    <col min="11273" max="11283" width="9.109375" style="223"/>
    <col min="11284" max="11284" width="9" style="223" customWidth="1"/>
    <col min="11285" max="11521" width="9.109375" style="223"/>
    <col min="11522" max="11522" width="31.33203125" style="223" customWidth="1"/>
    <col min="11523" max="11523" width="29.44140625" style="223" customWidth="1"/>
    <col min="11524" max="11524" width="25.5546875" style="223" customWidth="1"/>
    <col min="11525" max="11525" width="19" style="223" customWidth="1"/>
    <col min="11526" max="11526" width="14.33203125" style="223" customWidth="1"/>
    <col min="11527" max="11527" width="9.109375" style="223"/>
    <col min="11528" max="11528" width="9" style="223" customWidth="1"/>
    <col min="11529" max="11539" width="9.109375" style="223"/>
    <col min="11540" max="11540" width="9" style="223" customWidth="1"/>
    <col min="11541" max="11777" width="9.109375" style="223"/>
    <col min="11778" max="11778" width="31.33203125" style="223" customWidth="1"/>
    <col min="11779" max="11779" width="29.44140625" style="223" customWidth="1"/>
    <col min="11780" max="11780" width="25.5546875" style="223" customWidth="1"/>
    <col min="11781" max="11781" width="19" style="223" customWidth="1"/>
    <col min="11782" max="11782" width="14.33203125" style="223" customWidth="1"/>
    <col min="11783" max="11783" width="9.109375" style="223"/>
    <col min="11784" max="11784" width="9" style="223" customWidth="1"/>
    <col min="11785" max="11795" width="9.109375" style="223"/>
    <col min="11796" max="11796" width="9" style="223" customWidth="1"/>
    <col min="11797" max="12033" width="9.109375" style="223"/>
    <col min="12034" max="12034" width="31.33203125" style="223" customWidth="1"/>
    <col min="12035" max="12035" width="29.44140625" style="223" customWidth="1"/>
    <col min="12036" max="12036" width="25.5546875" style="223" customWidth="1"/>
    <col min="12037" max="12037" width="19" style="223" customWidth="1"/>
    <col min="12038" max="12038" width="14.33203125" style="223" customWidth="1"/>
    <col min="12039" max="12039" width="9.109375" style="223"/>
    <col min="12040" max="12040" width="9" style="223" customWidth="1"/>
    <col min="12041" max="12051" width="9.109375" style="223"/>
    <col min="12052" max="12052" width="9" style="223" customWidth="1"/>
    <col min="12053" max="12289" width="9.109375" style="223"/>
    <col min="12290" max="12290" width="31.33203125" style="223" customWidth="1"/>
    <col min="12291" max="12291" width="29.44140625" style="223" customWidth="1"/>
    <col min="12292" max="12292" width="25.5546875" style="223" customWidth="1"/>
    <col min="12293" max="12293" width="19" style="223" customWidth="1"/>
    <col min="12294" max="12294" width="14.33203125" style="223" customWidth="1"/>
    <col min="12295" max="12295" width="9.109375" style="223"/>
    <col min="12296" max="12296" width="9" style="223" customWidth="1"/>
    <col min="12297" max="12307" width="9.109375" style="223"/>
    <col min="12308" max="12308" width="9" style="223" customWidth="1"/>
    <col min="12309" max="12545" width="9.109375" style="223"/>
    <col min="12546" max="12546" width="31.33203125" style="223" customWidth="1"/>
    <col min="12547" max="12547" width="29.44140625" style="223" customWidth="1"/>
    <col min="12548" max="12548" width="25.5546875" style="223" customWidth="1"/>
    <col min="12549" max="12549" width="19" style="223" customWidth="1"/>
    <col min="12550" max="12550" width="14.33203125" style="223" customWidth="1"/>
    <col min="12551" max="12551" width="9.109375" style="223"/>
    <col min="12552" max="12552" width="9" style="223" customWidth="1"/>
    <col min="12553" max="12563" width="9.109375" style="223"/>
    <col min="12564" max="12564" width="9" style="223" customWidth="1"/>
    <col min="12565" max="12801" width="9.109375" style="223"/>
    <col min="12802" max="12802" width="31.33203125" style="223" customWidth="1"/>
    <col min="12803" max="12803" width="29.44140625" style="223" customWidth="1"/>
    <col min="12804" max="12804" width="25.5546875" style="223" customWidth="1"/>
    <col min="12805" max="12805" width="19" style="223" customWidth="1"/>
    <col min="12806" max="12806" width="14.33203125" style="223" customWidth="1"/>
    <col min="12807" max="12807" width="9.109375" style="223"/>
    <col min="12808" max="12808" width="9" style="223" customWidth="1"/>
    <col min="12809" max="12819" width="9.109375" style="223"/>
    <col min="12820" max="12820" width="9" style="223" customWidth="1"/>
    <col min="12821" max="13057" width="9.109375" style="223"/>
    <col min="13058" max="13058" width="31.33203125" style="223" customWidth="1"/>
    <col min="13059" max="13059" width="29.44140625" style="223" customWidth="1"/>
    <col min="13060" max="13060" width="25.5546875" style="223" customWidth="1"/>
    <col min="13061" max="13061" width="19" style="223" customWidth="1"/>
    <col min="13062" max="13062" width="14.33203125" style="223" customWidth="1"/>
    <col min="13063" max="13063" width="9.109375" style="223"/>
    <col min="13064" max="13064" width="9" style="223" customWidth="1"/>
    <col min="13065" max="13075" width="9.109375" style="223"/>
    <col min="13076" max="13076" width="9" style="223" customWidth="1"/>
    <col min="13077" max="13313" width="9.109375" style="223"/>
    <col min="13314" max="13314" width="31.33203125" style="223" customWidth="1"/>
    <col min="13315" max="13315" width="29.44140625" style="223" customWidth="1"/>
    <col min="13316" max="13316" width="25.5546875" style="223" customWidth="1"/>
    <col min="13317" max="13317" width="19" style="223" customWidth="1"/>
    <col min="13318" max="13318" width="14.33203125" style="223" customWidth="1"/>
    <col min="13319" max="13319" width="9.109375" style="223"/>
    <col min="13320" max="13320" width="9" style="223" customWidth="1"/>
    <col min="13321" max="13331" width="9.109375" style="223"/>
    <col min="13332" max="13332" width="9" style="223" customWidth="1"/>
    <col min="13333" max="13569" width="9.109375" style="223"/>
    <col min="13570" max="13570" width="31.33203125" style="223" customWidth="1"/>
    <col min="13571" max="13571" width="29.44140625" style="223" customWidth="1"/>
    <col min="13572" max="13572" width="25.5546875" style="223" customWidth="1"/>
    <col min="13573" max="13573" width="19" style="223" customWidth="1"/>
    <col min="13574" max="13574" width="14.33203125" style="223" customWidth="1"/>
    <col min="13575" max="13575" width="9.109375" style="223"/>
    <col min="13576" max="13576" width="9" style="223" customWidth="1"/>
    <col min="13577" max="13587" width="9.109375" style="223"/>
    <col min="13588" max="13588" width="9" style="223" customWidth="1"/>
    <col min="13589" max="13825" width="9.109375" style="223"/>
    <col min="13826" max="13826" width="31.33203125" style="223" customWidth="1"/>
    <col min="13827" max="13827" width="29.44140625" style="223" customWidth="1"/>
    <col min="13828" max="13828" width="25.5546875" style="223" customWidth="1"/>
    <col min="13829" max="13829" width="19" style="223" customWidth="1"/>
    <col min="13830" max="13830" width="14.33203125" style="223" customWidth="1"/>
    <col min="13831" max="13831" width="9.109375" style="223"/>
    <col min="13832" max="13832" width="9" style="223" customWidth="1"/>
    <col min="13833" max="13843" width="9.109375" style="223"/>
    <col min="13844" max="13844" width="9" style="223" customWidth="1"/>
    <col min="13845" max="14081" width="9.109375" style="223"/>
    <col min="14082" max="14082" width="31.33203125" style="223" customWidth="1"/>
    <col min="14083" max="14083" width="29.44140625" style="223" customWidth="1"/>
    <col min="14084" max="14084" width="25.5546875" style="223" customWidth="1"/>
    <col min="14085" max="14085" width="19" style="223" customWidth="1"/>
    <col min="14086" max="14086" width="14.33203125" style="223" customWidth="1"/>
    <col min="14087" max="14087" width="9.109375" style="223"/>
    <col min="14088" max="14088" width="9" style="223" customWidth="1"/>
    <col min="14089" max="14099" width="9.109375" style="223"/>
    <col min="14100" max="14100" width="9" style="223" customWidth="1"/>
    <col min="14101" max="14337" width="9.109375" style="223"/>
    <col min="14338" max="14338" width="31.33203125" style="223" customWidth="1"/>
    <col min="14339" max="14339" width="29.44140625" style="223" customWidth="1"/>
    <col min="14340" max="14340" width="25.5546875" style="223" customWidth="1"/>
    <col min="14341" max="14341" width="19" style="223" customWidth="1"/>
    <col min="14342" max="14342" width="14.33203125" style="223" customWidth="1"/>
    <col min="14343" max="14343" width="9.109375" style="223"/>
    <col min="14344" max="14344" width="9" style="223" customWidth="1"/>
    <col min="14345" max="14355" width="9.109375" style="223"/>
    <col min="14356" max="14356" width="9" style="223" customWidth="1"/>
    <col min="14357" max="14593" width="9.109375" style="223"/>
    <col min="14594" max="14594" width="31.33203125" style="223" customWidth="1"/>
    <col min="14595" max="14595" width="29.44140625" style="223" customWidth="1"/>
    <col min="14596" max="14596" width="25.5546875" style="223" customWidth="1"/>
    <col min="14597" max="14597" width="19" style="223" customWidth="1"/>
    <col min="14598" max="14598" width="14.33203125" style="223" customWidth="1"/>
    <col min="14599" max="14599" width="9.109375" style="223"/>
    <col min="14600" max="14600" width="9" style="223" customWidth="1"/>
    <col min="14601" max="14611" width="9.109375" style="223"/>
    <col min="14612" max="14612" width="9" style="223" customWidth="1"/>
    <col min="14613" max="14849" width="9.109375" style="223"/>
    <col min="14850" max="14850" width="31.33203125" style="223" customWidth="1"/>
    <col min="14851" max="14851" width="29.44140625" style="223" customWidth="1"/>
    <col min="14852" max="14852" width="25.5546875" style="223" customWidth="1"/>
    <col min="14853" max="14853" width="19" style="223" customWidth="1"/>
    <col min="14854" max="14854" width="14.33203125" style="223" customWidth="1"/>
    <col min="14855" max="14855" width="9.109375" style="223"/>
    <col min="14856" max="14856" width="9" style="223" customWidth="1"/>
    <col min="14857" max="14867" width="9.109375" style="223"/>
    <col min="14868" max="14868" width="9" style="223" customWidth="1"/>
    <col min="14869" max="15105" width="9.109375" style="223"/>
    <col min="15106" max="15106" width="31.33203125" style="223" customWidth="1"/>
    <col min="15107" max="15107" width="29.44140625" style="223" customWidth="1"/>
    <col min="15108" max="15108" width="25.5546875" style="223" customWidth="1"/>
    <col min="15109" max="15109" width="19" style="223" customWidth="1"/>
    <col min="15110" max="15110" width="14.33203125" style="223" customWidth="1"/>
    <col min="15111" max="15111" width="9.109375" style="223"/>
    <col min="15112" max="15112" width="9" style="223" customWidth="1"/>
    <col min="15113" max="15123" width="9.109375" style="223"/>
    <col min="15124" max="15124" width="9" style="223" customWidth="1"/>
    <col min="15125" max="15361" width="9.109375" style="223"/>
    <col min="15362" max="15362" width="31.33203125" style="223" customWidth="1"/>
    <col min="15363" max="15363" width="29.44140625" style="223" customWidth="1"/>
    <col min="15364" max="15364" width="25.5546875" style="223" customWidth="1"/>
    <col min="15365" max="15365" width="19" style="223" customWidth="1"/>
    <col min="15366" max="15366" width="14.33203125" style="223" customWidth="1"/>
    <col min="15367" max="15367" width="9.109375" style="223"/>
    <col min="15368" max="15368" width="9" style="223" customWidth="1"/>
    <col min="15369" max="15379" width="9.109375" style="223"/>
    <col min="15380" max="15380" width="9" style="223" customWidth="1"/>
    <col min="15381" max="15617" width="9.109375" style="223"/>
    <col min="15618" max="15618" width="31.33203125" style="223" customWidth="1"/>
    <col min="15619" max="15619" width="29.44140625" style="223" customWidth="1"/>
    <col min="15620" max="15620" width="25.5546875" style="223" customWidth="1"/>
    <col min="15621" max="15621" width="19" style="223" customWidth="1"/>
    <col min="15622" max="15622" width="14.33203125" style="223" customWidth="1"/>
    <col min="15623" max="15623" width="9.109375" style="223"/>
    <col min="15624" max="15624" width="9" style="223" customWidth="1"/>
    <col min="15625" max="15635" width="9.109375" style="223"/>
    <col min="15636" max="15636" width="9" style="223" customWidth="1"/>
    <col min="15637" max="15873" width="9.109375" style="223"/>
    <col min="15874" max="15874" width="31.33203125" style="223" customWidth="1"/>
    <col min="15875" max="15875" width="29.44140625" style="223" customWidth="1"/>
    <col min="15876" max="15876" width="25.5546875" style="223" customWidth="1"/>
    <col min="15877" max="15877" width="19" style="223" customWidth="1"/>
    <col min="15878" max="15878" width="14.33203125" style="223" customWidth="1"/>
    <col min="15879" max="15879" width="9.109375" style="223"/>
    <col min="15880" max="15880" width="9" style="223" customWidth="1"/>
    <col min="15881" max="15891" width="9.109375" style="223"/>
    <col min="15892" max="15892" width="9" style="223" customWidth="1"/>
    <col min="15893" max="16129" width="9.109375" style="223"/>
    <col min="16130" max="16130" width="31.33203125" style="223" customWidth="1"/>
    <col min="16131" max="16131" width="29.44140625" style="223" customWidth="1"/>
    <col min="16132" max="16132" width="25.5546875" style="223" customWidth="1"/>
    <col min="16133" max="16133" width="19" style="223" customWidth="1"/>
    <col min="16134" max="16134" width="14.33203125" style="223" customWidth="1"/>
    <col min="16135" max="16135" width="9.109375" style="223"/>
    <col min="16136" max="16136" width="9" style="223" customWidth="1"/>
    <col min="16137" max="16147" width="9.109375" style="223"/>
    <col min="16148" max="16148" width="9" style="223" customWidth="1"/>
    <col min="16149" max="16384" width="9.109375" style="223"/>
  </cols>
  <sheetData>
    <row r="1" spans="1:22" s="233" customFormat="1" x14ac:dyDescent="0.3">
      <c r="A1" s="232"/>
    </row>
    <row r="2" spans="1:22" ht="48.75" customHeight="1" x14ac:dyDescent="0.3">
      <c r="A2" s="234"/>
      <c r="P2" s="443" t="s">
        <v>570</v>
      </c>
      <c r="Q2" s="443"/>
      <c r="R2" s="443"/>
      <c r="S2" s="443"/>
      <c r="T2" s="443"/>
    </row>
    <row r="3" spans="1:22" x14ac:dyDescent="0.3">
      <c r="A3" s="542" t="s">
        <v>595</v>
      </c>
      <c r="B3" s="542"/>
      <c r="C3" s="542"/>
      <c r="D3" s="542"/>
      <c r="E3" s="542"/>
      <c r="F3" s="542"/>
      <c r="G3" s="542"/>
      <c r="H3" s="542"/>
      <c r="I3" s="542"/>
      <c r="J3" s="542"/>
      <c r="K3" s="542"/>
      <c r="L3" s="542"/>
      <c r="M3" s="542"/>
      <c r="N3" s="542"/>
      <c r="O3" s="542"/>
      <c r="P3" s="542"/>
      <c r="Q3" s="542"/>
      <c r="R3" s="542"/>
      <c r="S3" s="542"/>
      <c r="T3" s="542"/>
    </row>
    <row r="4" spans="1:22" x14ac:dyDescent="0.3">
      <c r="A4" s="542" t="s">
        <v>522</v>
      </c>
      <c r="B4" s="542"/>
      <c r="C4" s="542"/>
      <c r="D4" s="542"/>
      <c r="E4" s="542"/>
      <c r="F4" s="542"/>
      <c r="G4" s="542"/>
      <c r="H4" s="542"/>
      <c r="I4" s="542"/>
      <c r="J4" s="542"/>
      <c r="K4" s="542"/>
      <c r="L4" s="542"/>
      <c r="M4" s="542"/>
      <c r="N4" s="542"/>
      <c r="O4" s="542"/>
      <c r="P4" s="542"/>
      <c r="Q4" s="542"/>
      <c r="R4" s="542"/>
      <c r="S4" s="542"/>
      <c r="T4" s="542"/>
    </row>
    <row r="5" spans="1:22" x14ac:dyDescent="0.3">
      <c r="A5" s="235"/>
      <c r="B5" s="235"/>
      <c r="C5" s="235"/>
      <c r="D5" s="235"/>
      <c r="E5" s="235"/>
      <c r="F5" s="235"/>
      <c r="G5" s="235"/>
      <c r="H5" s="235"/>
      <c r="I5" s="235"/>
      <c r="J5" s="235"/>
      <c r="K5" s="235"/>
      <c r="L5" s="235"/>
      <c r="S5" s="235"/>
      <c r="T5" s="235"/>
    </row>
    <row r="6" spans="1:22" x14ac:dyDescent="0.3">
      <c r="A6" s="543" t="s">
        <v>56</v>
      </c>
      <c r="B6" s="284" t="s">
        <v>213</v>
      </c>
      <c r="C6" s="284" t="s">
        <v>214</v>
      </c>
      <c r="D6" s="490" t="s">
        <v>59</v>
      </c>
      <c r="E6" s="284" t="s">
        <v>60</v>
      </c>
      <c r="F6" s="360" t="s">
        <v>215</v>
      </c>
      <c r="G6" s="360" t="s">
        <v>61</v>
      </c>
      <c r="H6" s="360"/>
      <c r="I6" s="360"/>
      <c r="J6" s="360"/>
      <c r="K6" s="360"/>
      <c r="L6" s="360"/>
      <c r="M6" s="360"/>
      <c r="N6" s="360"/>
      <c r="O6" s="360"/>
      <c r="P6" s="360"/>
      <c r="Q6" s="360"/>
      <c r="R6" s="360"/>
      <c r="S6" s="360"/>
      <c r="T6" s="360"/>
    </row>
    <row r="7" spans="1:22" x14ac:dyDescent="0.3">
      <c r="A7" s="543"/>
      <c r="B7" s="284"/>
      <c r="C7" s="284"/>
      <c r="D7" s="544"/>
      <c r="E7" s="284"/>
      <c r="F7" s="360"/>
      <c r="G7" s="360" t="s">
        <v>22</v>
      </c>
      <c r="H7" s="360"/>
      <c r="I7" s="360" t="s">
        <v>23</v>
      </c>
      <c r="J7" s="360"/>
      <c r="K7" s="360" t="s">
        <v>24</v>
      </c>
      <c r="L7" s="360"/>
      <c r="M7" s="360" t="s">
        <v>25</v>
      </c>
      <c r="N7" s="360"/>
      <c r="O7" s="360" t="s">
        <v>26</v>
      </c>
      <c r="P7" s="360"/>
      <c r="Q7" s="360" t="s">
        <v>41</v>
      </c>
      <c r="R7" s="360"/>
      <c r="S7" s="360" t="s">
        <v>28</v>
      </c>
      <c r="T7" s="360"/>
    </row>
    <row r="8" spans="1:22" ht="107.25" customHeight="1" x14ac:dyDescent="0.3">
      <c r="A8" s="543"/>
      <c r="B8" s="284"/>
      <c r="C8" s="284"/>
      <c r="D8" s="545"/>
      <c r="E8" s="284"/>
      <c r="F8" s="360"/>
      <c r="G8" s="51" t="s">
        <v>29</v>
      </c>
      <c r="H8" s="51" t="s">
        <v>30</v>
      </c>
      <c r="I8" s="51" t="s">
        <v>29</v>
      </c>
      <c r="J8" s="51" t="s">
        <v>30</v>
      </c>
      <c r="K8" s="51" t="s">
        <v>29</v>
      </c>
      <c r="L8" s="51" t="s">
        <v>30</v>
      </c>
      <c r="M8" s="51" t="s">
        <v>29</v>
      </c>
      <c r="N8" s="51" t="s">
        <v>30</v>
      </c>
      <c r="O8" s="51" t="s">
        <v>29</v>
      </c>
      <c r="P8" s="51" t="s">
        <v>30</v>
      </c>
      <c r="Q8" s="51" t="s">
        <v>29</v>
      </c>
      <c r="R8" s="51" t="s">
        <v>30</v>
      </c>
      <c r="S8" s="51" t="s">
        <v>29</v>
      </c>
      <c r="T8" s="51" t="s">
        <v>30</v>
      </c>
    </row>
    <row r="9" spans="1:22" x14ac:dyDescent="0.3">
      <c r="A9" s="236">
        <v>1</v>
      </c>
      <c r="B9" s="65">
        <v>2</v>
      </c>
      <c r="C9" s="65">
        <v>3</v>
      </c>
      <c r="D9" s="65">
        <v>4</v>
      </c>
      <c r="E9" s="65">
        <v>5</v>
      </c>
      <c r="F9" s="65">
        <v>6</v>
      </c>
      <c r="G9" s="65">
        <v>7</v>
      </c>
      <c r="H9" s="65">
        <v>8</v>
      </c>
      <c r="I9" s="65">
        <v>9</v>
      </c>
      <c r="J9" s="65">
        <v>10</v>
      </c>
      <c r="K9" s="65">
        <v>11</v>
      </c>
      <c r="L9" s="65">
        <v>12</v>
      </c>
      <c r="M9" s="65">
        <v>13</v>
      </c>
      <c r="N9" s="65">
        <v>14</v>
      </c>
      <c r="O9" s="65">
        <v>15</v>
      </c>
      <c r="P9" s="65">
        <v>16</v>
      </c>
      <c r="Q9" s="65">
        <v>17</v>
      </c>
      <c r="R9" s="65">
        <v>18</v>
      </c>
      <c r="S9" s="65">
        <v>19</v>
      </c>
      <c r="T9" s="65">
        <v>20</v>
      </c>
    </row>
    <row r="10" spans="1:22" ht="163.5" customHeight="1" x14ac:dyDescent="0.3">
      <c r="A10" s="237"/>
      <c r="B10" s="238" t="s">
        <v>374</v>
      </c>
      <c r="C10" s="70" t="s">
        <v>410</v>
      </c>
      <c r="D10" s="65" t="s">
        <v>393</v>
      </c>
      <c r="E10" s="65" t="s">
        <v>400</v>
      </c>
      <c r="F10" s="65">
        <v>73</v>
      </c>
      <c r="G10" s="65" t="s">
        <v>641</v>
      </c>
      <c r="H10" s="65"/>
      <c r="I10" s="65" t="s">
        <v>641</v>
      </c>
      <c r="J10" s="65"/>
      <c r="K10" s="65" t="s">
        <v>641</v>
      </c>
      <c r="L10" s="65"/>
      <c r="M10" s="65" t="s">
        <v>641</v>
      </c>
      <c r="N10" s="65"/>
      <c r="O10" s="65" t="s">
        <v>641</v>
      </c>
      <c r="P10" s="65"/>
      <c r="Q10" s="65" t="s">
        <v>641</v>
      </c>
      <c r="R10" s="62"/>
      <c r="S10" s="65" t="s">
        <v>641</v>
      </c>
      <c r="T10" s="75"/>
    </row>
    <row r="11" spans="1:22" ht="216" customHeight="1" x14ac:dyDescent="0.3">
      <c r="A11" s="236" t="s">
        <v>83</v>
      </c>
      <c r="B11" s="70" t="s">
        <v>473</v>
      </c>
      <c r="C11" s="70" t="s">
        <v>421</v>
      </c>
      <c r="D11" s="65" t="s">
        <v>503</v>
      </c>
      <c r="E11" s="65" t="s">
        <v>400</v>
      </c>
      <c r="F11" s="62">
        <v>36000</v>
      </c>
      <c r="G11" s="62" t="s">
        <v>666</v>
      </c>
      <c r="H11" s="62"/>
      <c r="I11" s="62" t="s">
        <v>666</v>
      </c>
      <c r="J11" s="62"/>
      <c r="K11" s="62" t="s">
        <v>666</v>
      </c>
      <c r="L11" s="62"/>
      <c r="M11" s="62" t="s">
        <v>666</v>
      </c>
      <c r="N11" s="62"/>
      <c r="O11" s="62" t="s">
        <v>666</v>
      </c>
      <c r="P11" s="62"/>
      <c r="Q11" s="62" t="s">
        <v>666</v>
      </c>
      <c r="R11" s="62"/>
      <c r="S11" s="62" t="s">
        <v>666</v>
      </c>
      <c r="T11" s="62"/>
    </row>
    <row r="12" spans="1:22" ht="214.5" customHeight="1" x14ac:dyDescent="0.3">
      <c r="A12" s="236" t="s">
        <v>185</v>
      </c>
      <c r="B12" s="70" t="s">
        <v>709</v>
      </c>
      <c r="C12" s="70" t="s">
        <v>422</v>
      </c>
      <c r="D12" s="65" t="s">
        <v>218</v>
      </c>
      <c r="E12" s="65" t="s">
        <v>400</v>
      </c>
      <c r="F12" s="65">
        <v>5246173</v>
      </c>
      <c r="G12" s="64">
        <v>5246173</v>
      </c>
      <c r="H12" s="64"/>
      <c r="I12" s="64">
        <v>5246173</v>
      </c>
      <c r="J12" s="64"/>
      <c r="K12" s="64">
        <v>5246173</v>
      </c>
      <c r="L12" s="64"/>
      <c r="M12" s="64">
        <v>5246173</v>
      </c>
      <c r="N12" s="64"/>
      <c r="O12" s="64">
        <v>5246173</v>
      </c>
      <c r="P12" s="64"/>
      <c r="Q12" s="64">
        <v>5246173</v>
      </c>
      <c r="R12" s="64"/>
      <c r="S12" s="64">
        <v>5246173</v>
      </c>
      <c r="T12" s="64"/>
      <c r="U12" s="239"/>
      <c r="V12" s="240"/>
    </row>
    <row r="13" spans="1:22" ht="180" customHeight="1" x14ac:dyDescent="0.3">
      <c r="A13" s="539" t="s">
        <v>406</v>
      </c>
      <c r="B13" s="528" t="s">
        <v>376</v>
      </c>
      <c r="C13" s="70" t="s">
        <v>685</v>
      </c>
      <c r="D13" s="65" t="s">
        <v>396</v>
      </c>
      <c r="E13" s="65" t="s">
        <v>400</v>
      </c>
      <c r="F13" s="62">
        <v>47</v>
      </c>
      <c r="G13" s="62" t="s">
        <v>667</v>
      </c>
      <c r="H13" s="62"/>
      <c r="I13" s="62" t="s">
        <v>668</v>
      </c>
      <c r="J13" s="65"/>
      <c r="K13" s="62" t="s">
        <v>669</v>
      </c>
      <c r="L13" s="65"/>
      <c r="M13" s="62" t="s">
        <v>670</v>
      </c>
      <c r="N13" s="65"/>
      <c r="O13" s="62" t="s">
        <v>671</v>
      </c>
      <c r="P13" s="65"/>
      <c r="Q13" s="62" t="s">
        <v>672</v>
      </c>
      <c r="R13" s="65"/>
      <c r="S13" s="62" t="s">
        <v>673</v>
      </c>
      <c r="T13" s="65"/>
      <c r="U13" s="2"/>
    </row>
    <row r="14" spans="1:22" ht="201.75" customHeight="1" x14ac:dyDescent="0.3">
      <c r="A14" s="540"/>
      <c r="B14" s="541"/>
      <c r="C14" s="70" t="s">
        <v>624</v>
      </c>
      <c r="D14" s="65" t="s">
        <v>393</v>
      </c>
      <c r="E14" s="65" t="s">
        <v>400</v>
      </c>
      <c r="F14" s="65">
        <v>25</v>
      </c>
      <c r="G14" s="65" t="s">
        <v>636</v>
      </c>
      <c r="H14" s="65"/>
      <c r="I14" s="65" t="s">
        <v>636</v>
      </c>
      <c r="J14" s="65"/>
      <c r="K14" s="65" t="s">
        <v>636</v>
      </c>
      <c r="L14" s="65"/>
      <c r="M14" s="65" t="s">
        <v>636</v>
      </c>
      <c r="N14" s="65"/>
      <c r="O14" s="65" t="s">
        <v>636</v>
      </c>
      <c r="P14" s="65"/>
      <c r="Q14" s="65" t="s">
        <v>636</v>
      </c>
      <c r="R14" s="65"/>
      <c r="S14" s="65" t="s">
        <v>636</v>
      </c>
      <c r="T14" s="65"/>
      <c r="U14" s="2"/>
    </row>
    <row r="15" spans="1:22" ht="142.5" customHeight="1" x14ac:dyDescent="0.3">
      <c r="A15" s="536" t="s">
        <v>196</v>
      </c>
      <c r="B15" s="533" t="s">
        <v>710</v>
      </c>
      <c r="C15" s="241" t="s">
        <v>414</v>
      </c>
      <c r="D15" s="65" t="s">
        <v>220</v>
      </c>
      <c r="E15" s="242" t="s">
        <v>219</v>
      </c>
      <c r="F15" s="65">
        <v>0</v>
      </c>
      <c r="G15" s="65">
        <v>5</v>
      </c>
      <c r="H15" s="65"/>
      <c r="I15" s="65">
        <v>5</v>
      </c>
      <c r="J15" s="65"/>
      <c r="K15" s="62">
        <v>5</v>
      </c>
      <c r="L15" s="62"/>
      <c r="M15" s="62">
        <v>5</v>
      </c>
      <c r="N15" s="62"/>
      <c r="O15" s="62">
        <v>5</v>
      </c>
      <c r="P15" s="62"/>
      <c r="Q15" s="62">
        <v>5</v>
      </c>
      <c r="R15" s="62"/>
      <c r="S15" s="65">
        <v>5</v>
      </c>
      <c r="T15" s="65"/>
      <c r="U15" s="2"/>
    </row>
    <row r="16" spans="1:22" ht="124.8" x14ac:dyDescent="0.3">
      <c r="A16" s="537"/>
      <c r="B16" s="534"/>
      <c r="C16" s="70" t="s">
        <v>771</v>
      </c>
      <c r="D16" s="65" t="s">
        <v>393</v>
      </c>
      <c r="E16" s="65" t="s">
        <v>219</v>
      </c>
      <c r="F16" s="65">
        <v>2</v>
      </c>
      <c r="G16" s="62">
        <v>2</v>
      </c>
      <c r="H16" s="65"/>
      <c r="I16" s="62">
        <v>2</v>
      </c>
      <c r="J16" s="65"/>
      <c r="K16" s="65">
        <v>2</v>
      </c>
      <c r="L16" s="65"/>
      <c r="M16" s="62">
        <v>2</v>
      </c>
      <c r="N16" s="62"/>
      <c r="O16" s="62">
        <v>2</v>
      </c>
      <c r="P16" s="62"/>
      <c r="Q16" s="62">
        <v>2</v>
      </c>
      <c r="R16" s="62"/>
      <c r="S16" s="65">
        <v>2</v>
      </c>
      <c r="T16" s="65"/>
      <c r="U16" s="2"/>
    </row>
    <row r="17" spans="1:22" ht="100.5" customHeight="1" x14ac:dyDescent="0.3">
      <c r="A17" s="538"/>
      <c r="B17" s="535"/>
      <c r="C17" s="70" t="s">
        <v>625</v>
      </c>
      <c r="D17" s="65" t="s">
        <v>393</v>
      </c>
      <c r="E17" s="65" t="s">
        <v>7</v>
      </c>
      <c r="F17" s="65">
        <v>15</v>
      </c>
      <c r="G17" s="65">
        <v>15</v>
      </c>
      <c r="H17" s="65"/>
      <c r="I17" s="65">
        <v>15</v>
      </c>
      <c r="J17" s="65"/>
      <c r="K17" s="65">
        <v>15</v>
      </c>
      <c r="L17" s="65"/>
      <c r="M17" s="65">
        <v>15</v>
      </c>
      <c r="N17" s="65"/>
      <c r="O17" s="65">
        <v>15</v>
      </c>
      <c r="P17" s="65"/>
      <c r="Q17" s="65">
        <v>15</v>
      </c>
      <c r="R17" s="65"/>
      <c r="S17" s="65">
        <v>15</v>
      </c>
      <c r="T17" s="65"/>
      <c r="U17" s="2"/>
    </row>
    <row r="20" spans="1:22" x14ac:dyDescent="0.3">
      <c r="A20" s="443"/>
      <c r="B20" s="297"/>
      <c r="C20" s="297"/>
      <c r="D20" s="297"/>
      <c r="E20" s="297"/>
      <c r="F20" s="297"/>
      <c r="G20" s="297"/>
      <c r="H20" s="297"/>
      <c r="I20" s="297"/>
      <c r="J20" s="297"/>
      <c r="K20" s="297"/>
      <c r="L20" s="297"/>
      <c r="M20" s="297"/>
      <c r="N20" s="297"/>
      <c r="O20" s="297"/>
      <c r="P20" s="297"/>
      <c r="Q20" s="297"/>
      <c r="R20" s="297"/>
      <c r="S20" s="297"/>
      <c r="T20" s="297"/>
      <c r="U20" s="297"/>
      <c r="V20" s="297"/>
    </row>
    <row r="21" spans="1:22" x14ac:dyDescent="0.3">
      <c r="A21" s="297"/>
      <c r="B21" s="297"/>
      <c r="C21" s="297"/>
      <c r="D21" s="297"/>
      <c r="E21" s="297"/>
      <c r="F21" s="297"/>
      <c r="G21" s="297"/>
      <c r="H21" s="297"/>
      <c r="I21" s="297"/>
      <c r="J21" s="297"/>
      <c r="K21" s="297"/>
      <c r="L21" s="297"/>
      <c r="M21" s="297"/>
      <c r="N21" s="297"/>
      <c r="O21" s="297"/>
      <c r="P21" s="297"/>
      <c r="Q21" s="297"/>
      <c r="R21" s="297"/>
      <c r="S21" s="297"/>
      <c r="T21" s="297"/>
      <c r="U21" s="297"/>
      <c r="V21" s="297"/>
    </row>
  </sheetData>
  <mergeCells count="22">
    <mergeCell ref="P2:T2"/>
    <mergeCell ref="A3:T3"/>
    <mergeCell ref="A4:T4"/>
    <mergeCell ref="A6:A8"/>
    <mergeCell ref="B6:B8"/>
    <mergeCell ref="C6:C8"/>
    <mergeCell ref="D6:D8"/>
    <mergeCell ref="E6:E8"/>
    <mergeCell ref="F6:F8"/>
    <mergeCell ref="G6:T6"/>
    <mergeCell ref="S7:T7"/>
    <mergeCell ref="O7:P7"/>
    <mergeCell ref="Q7:R7"/>
    <mergeCell ref="K7:L7"/>
    <mergeCell ref="A20:V21"/>
    <mergeCell ref="B15:B17"/>
    <mergeCell ref="A15:A17"/>
    <mergeCell ref="M7:N7"/>
    <mergeCell ref="A13:A14"/>
    <mergeCell ref="B13:B14"/>
    <mergeCell ref="G7:H7"/>
    <mergeCell ref="I7:J7"/>
  </mergeCells>
  <pageMargins left="0.7" right="0.7" top="0.75" bottom="0.75" header="0.3" footer="0.3"/>
  <pageSetup paperSize="9" scale="48" fitToHeight="0"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V118"/>
  <sheetViews>
    <sheetView view="pageBreakPreview" topLeftCell="A3" zoomScale="80" zoomScaleNormal="100" zoomScaleSheetLayoutView="80" workbookViewId="0">
      <selection activeCell="A21" sqref="A1:XFD1048576"/>
    </sheetView>
  </sheetViews>
  <sheetFormatPr defaultRowHeight="14.4" x14ac:dyDescent="0.3"/>
  <cols>
    <col min="1" max="1" width="9.109375" style="19"/>
    <col min="2" max="2" width="37.88671875" style="2" customWidth="1"/>
    <col min="3" max="3" width="24.33203125" style="2" customWidth="1"/>
    <col min="4" max="4" width="18.109375" style="2" customWidth="1"/>
    <col min="5" max="5" width="19.109375" style="2" customWidth="1"/>
    <col min="6" max="6" width="11.33203125" style="2" customWidth="1"/>
    <col min="7" max="7" width="12.33203125" style="2" customWidth="1"/>
    <col min="8" max="8" width="11.33203125" style="2" customWidth="1"/>
    <col min="9" max="9" width="13.6640625" style="2" customWidth="1"/>
    <col min="10" max="10" width="11.88671875" style="2" customWidth="1"/>
    <col min="11" max="12" width="11.6640625" style="2" customWidth="1"/>
    <col min="13" max="13" width="14" style="2" customWidth="1"/>
    <col min="14" max="14" width="12.44140625" style="2" customWidth="1"/>
    <col min="15" max="15" width="12" style="2" customWidth="1"/>
    <col min="16" max="16" width="10.44140625" style="2" customWidth="1"/>
    <col min="17" max="17" width="9.109375" style="2"/>
    <col min="18" max="19" width="11.109375" style="2" customWidth="1"/>
    <col min="20" max="20" width="14.6640625" style="2" customWidth="1"/>
    <col min="21" max="21" width="9.109375" style="2"/>
    <col min="22" max="22" width="16.88671875" style="2" customWidth="1"/>
    <col min="23" max="257" width="9.109375" style="2"/>
    <col min="258" max="258" width="37.88671875" style="2" customWidth="1"/>
    <col min="259" max="259" width="24.33203125" style="2" customWidth="1"/>
    <col min="260" max="260" width="18.109375" style="2" customWidth="1"/>
    <col min="261" max="261" width="19.109375" style="2" customWidth="1"/>
    <col min="262" max="262" width="11.33203125" style="2" customWidth="1"/>
    <col min="263" max="263" width="12.33203125" style="2" customWidth="1"/>
    <col min="264" max="264" width="11.33203125" style="2" customWidth="1"/>
    <col min="265" max="265" width="13.6640625" style="2" customWidth="1"/>
    <col min="266" max="266" width="11.88671875" style="2" customWidth="1"/>
    <col min="267" max="268" width="9.109375" style="2"/>
    <col min="269" max="269" width="14" style="2" customWidth="1"/>
    <col min="270" max="270" width="12.44140625" style="2" customWidth="1"/>
    <col min="271" max="271" width="10.5546875" style="2" customWidth="1"/>
    <col min="272" max="272" width="10.44140625" style="2" customWidth="1"/>
    <col min="273" max="273" width="9.109375" style="2"/>
    <col min="274" max="275" width="11.109375" style="2" customWidth="1"/>
    <col min="276" max="276" width="14.6640625" style="2" customWidth="1"/>
    <col min="277" max="277" width="9.109375" style="2"/>
    <col min="278" max="278" width="16.88671875" style="2" customWidth="1"/>
    <col min="279" max="513" width="9.109375" style="2"/>
    <col min="514" max="514" width="37.88671875" style="2" customWidth="1"/>
    <col min="515" max="515" width="24.33203125" style="2" customWidth="1"/>
    <col min="516" max="516" width="18.109375" style="2" customWidth="1"/>
    <col min="517" max="517" width="19.109375" style="2" customWidth="1"/>
    <col min="518" max="518" width="11.33203125" style="2" customWidth="1"/>
    <col min="519" max="519" width="12.33203125" style="2" customWidth="1"/>
    <col min="520" max="520" width="11.33203125" style="2" customWidth="1"/>
    <col min="521" max="521" width="13.6640625" style="2" customWidth="1"/>
    <col min="522" max="522" width="11.88671875" style="2" customWidth="1"/>
    <col min="523" max="524" width="9.109375" style="2"/>
    <col min="525" max="525" width="14" style="2" customWidth="1"/>
    <col min="526" max="526" width="12.44140625" style="2" customWidth="1"/>
    <col min="527" max="527" width="10.5546875" style="2" customWidth="1"/>
    <col min="528" max="528" width="10.44140625" style="2" customWidth="1"/>
    <col min="529" max="529" width="9.109375" style="2"/>
    <col min="530" max="531" width="11.109375" style="2" customWidth="1"/>
    <col min="532" max="532" width="14.6640625" style="2" customWidth="1"/>
    <col min="533" max="533" width="9.109375" style="2"/>
    <col min="534" max="534" width="16.88671875" style="2" customWidth="1"/>
    <col min="535" max="769" width="9.109375" style="2"/>
    <col min="770" max="770" width="37.88671875" style="2" customWidth="1"/>
    <col min="771" max="771" width="24.33203125" style="2" customWidth="1"/>
    <col min="772" max="772" width="18.109375" style="2" customWidth="1"/>
    <col min="773" max="773" width="19.109375" style="2" customWidth="1"/>
    <col min="774" max="774" width="11.33203125" style="2" customWidth="1"/>
    <col min="775" max="775" width="12.33203125" style="2" customWidth="1"/>
    <col min="776" max="776" width="11.33203125" style="2" customWidth="1"/>
    <col min="777" max="777" width="13.6640625" style="2" customWidth="1"/>
    <col min="778" max="778" width="11.88671875" style="2" customWidth="1"/>
    <col min="779" max="780" width="9.109375" style="2"/>
    <col min="781" max="781" width="14" style="2" customWidth="1"/>
    <col min="782" max="782" width="12.44140625" style="2" customWidth="1"/>
    <col min="783" max="783" width="10.5546875" style="2" customWidth="1"/>
    <col min="784" max="784" width="10.44140625" style="2" customWidth="1"/>
    <col min="785" max="785" width="9.109375" style="2"/>
    <col min="786" max="787" width="11.109375" style="2" customWidth="1"/>
    <col min="788" max="788" width="14.6640625" style="2" customWidth="1"/>
    <col min="789" max="789" width="9.109375" style="2"/>
    <col min="790" max="790" width="16.88671875" style="2" customWidth="1"/>
    <col min="791" max="1025" width="9.109375" style="2"/>
    <col min="1026" max="1026" width="37.88671875" style="2" customWidth="1"/>
    <col min="1027" max="1027" width="24.33203125" style="2" customWidth="1"/>
    <col min="1028" max="1028" width="18.109375" style="2" customWidth="1"/>
    <col min="1029" max="1029" width="19.109375" style="2" customWidth="1"/>
    <col min="1030" max="1030" width="11.33203125" style="2" customWidth="1"/>
    <col min="1031" max="1031" width="12.33203125" style="2" customWidth="1"/>
    <col min="1032" max="1032" width="11.33203125" style="2" customWidth="1"/>
    <col min="1033" max="1033" width="13.6640625" style="2" customWidth="1"/>
    <col min="1034" max="1034" width="11.88671875" style="2" customWidth="1"/>
    <col min="1035" max="1036" width="9.109375" style="2"/>
    <col min="1037" max="1037" width="14" style="2" customWidth="1"/>
    <col min="1038" max="1038" width="12.44140625" style="2" customWidth="1"/>
    <col min="1039" max="1039" width="10.5546875" style="2" customWidth="1"/>
    <col min="1040" max="1040" width="10.44140625" style="2" customWidth="1"/>
    <col min="1041" max="1041" width="9.109375" style="2"/>
    <col min="1042" max="1043" width="11.109375" style="2" customWidth="1"/>
    <col min="1044" max="1044" width="14.6640625" style="2" customWidth="1"/>
    <col min="1045" max="1045" width="9.109375" style="2"/>
    <col min="1046" max="1046" width="16.88671875" style="2" customWidth="1"/>
    <col min="1047" max="1281" width="9.109375" style="2"/>
    <col min="1282" max="1282" width="37.88671875" style="2" customWidth="1"/>
    <col min="1283" max="1283" width="24.33203125" style="2" customWidth="1"/>
    <col min="1284" max="1284" width="18.109375" style="2" customWidth="1"/>
    <col min="1285" max="1285" width="19.109375" style="2" customWidth="1"/>
    <col min="1286" max="1286" width="11.33203125" style="2" customWidth="1"/>
    <col min="1287" max="1287" width="12.33203125" style="2" customWidth="1"/>
    <col min="1288" max="1288" width="11.33203125" style="2" customWidth="1"/>
    <col min="1289" max="1289" width="13.6640625" style="2" customWidth="1"/>
    <col min="1290" max="1290" width="11.88671875" style="2" customWidth="1"/>
    <col min="1291" max="1292" width="9.109375" style="2"/>
    <col min="1293" max="1293" width="14" style="2" customWidth="1"/>
    <col min="1294" max="1294" width="12.44140625" style="2" customWidth="1"/>
    <col min="1295" max="1295" width="10.5546875" style="2" customWidth="1"/>
    <col min="1296" max="1296" width="10.44140625" style="2" customWidth="1"/>
    <col min="1297" max="1297" width="9.109375" style="2"/>
    <col min="1298" max="1299" width="11.109375" style="2" customWidth="1"/>
    <col min="1300" max="1300" width="14.6640625" style="2" customWidth="1"/>
    <col min="1301" max="1301" width="9.109375" style="2"/>
    <col min="1302" max="1302" width="16.88671875" style="2" customWidth="1"/>
    <col min="1303" max="1537" width="9.109375" style="2"/>
    <col min="1538" max="1538" width="37.88671875" style="2" customWidth="1"/>
    <col min="1539" max="1539" width="24.33203125" style="2" customWidth="1"/>
    <col min="1540" max="1540" width="18.109375" style="2" customWidth="1"/>
    <col min="1541" max="1541" width="19.109375" style="2" customWidth="1"/>
    <col min="1542" max="1542" width="11.33203125" style="2" customWidth="1"/>
    <col min="1543" max="1543" width="12.33203125" style="2" customWidth="1"/>
    <col min="1544" max="1544" width="11.33203125" style="2" customWidth="1"/>
    <col min="1545" max="1545" width="13.6640625" style="2" customWidth="1"/>
    <col min="1546" max="1546" width="11.88671875" style="2" customWidth="1"/>
    <col min="1547" max="1548" width="9.109375" style="2"/>
    <col min="1549" max="1549" width="14" style="2" customWidth="1"/>
    <col min="1550" max="1550" width="12.44140625" style="2" customWidth="1"/>
    <col min="1551" max="1551" width="10.5546875" style="2" customWidth="1"/>
    <col min="1552" max="1552" width="10.44140625" style="2" customWidth="1"/>
    <col min="1553" max="1553" width="9.109375" style="2"/>
    <col min="1554" max="1555" width="11.109375" style="2" customWidth="1"/>
    <col min="1556" max="1556" width="14.6640625" style="2" customWidth="1"/>
    <col min="1557" max="1557" width="9.109375" style="2"/>
    <col min="1558" max="1558" width="16.88671875" style="2" customWidth="1"/>
    <col min="1559" max="1793" width="9.109375" style="2"/>
    <col min="1794" max="1794" width="37.88671875" style="2" customWidth="1"/>
    <col min="1795" max="1795" width="24.33203125" style="2" customWidth="1"/>
    <col min="1796" max="1796" width="18.109375" style="2" customWidth="1"/>
    <col min="1797" max="1797" width="19.109375" style="2" customWidth="1"/>
    <col min="1798" max="1798" width="11.33203125" style="2" customWidth="1"/>
    <col min="1799" max="1799" width="12.33203125" style="2" customWidth="1"/>
    <col min="1800" max="1800" width="11.33203125" style="2" customWidth="1"/>
    <col min="1801" max="1801" width="13.6640625" style="2" customWidth="1"/>
    <col min="1802" max="1802" width="11.88671875" style="2" customWidth="1"/>
    <col min="1803" max="1804" width="9.109375" style="2"/>
    <col min="1805" max="1805" width="14" style="2" customWidth="1"/>
    <col min="1806" max="1806" width="12.44140625" style="2" customWidth="1"/>
    <col min="1807" max="1807" width="10.5546875" style="2" customWidth="1"/>
    <col min="1808" max="1808" width="10.44140625" style="2" customWidth="1"/>
    <col min="1809" max="1809" width="9.109375" style="2"/>
    <col min="1810" max="1811" width="11.109375" style="2" customWidth="1"/>
    <col min="1812" max="1812" width="14.6640625" style="2" customWidth="1"/>
    <col min="1813" max="1813" width="9.109375" style="2"/>
    <col min="1814" max="1814" width="16.88671875" style="2" customWidth="1"/>
    <col min="1815" max="2049" width="9.109375" style="2"/>
    <col min="2050" max="2050" width="37.88671875" style="2" customWidth="1"/>
    <col min="2051" max="2051" width="24.33203125" style="2" customWidth="1"/>
    <col min="2052" max="2052" width="18.109375" style="2" customWidth="1"/>
    <col min="2053" max="2053" width="19.109375" style="2" customWidth="1"/>
    <col min="2054" max="2054" width="11.33203125" style="2" customWidth="1"/>
    <col min="2055" max="2055" width="12.33203125" style="2" customWidth="1"/>
    <col min="2056" max="2056" width="11.33203125" style="2" customWidth="1"/>
    <col min="2057" max="2057" width="13.6640625" style="2" customWidth="1"/>
    <col min="2058" max="2058" width="11.88671875" style="2" customWidth="1"/>
    <col min="2059" max="2060" width="9.109375" style="2"/>
    <col min="2061" max="2061" width="14" style="2" customWidth="1"/>
    <col min="2062" max="2062" width="12.44140625" style="2" customWidth="1"/>
    <col min="2063" max="2063" width="10.5546875" style="2" customWidth="1"/>
    <col min="2064" max="2064" width="10.44140625" style="2" customWidth="1"/>
    <col min="2065" max="2065" width="9.109375" style="2"/>
    <col min="2066" max="2067" width="11.109375" style="2" customWidth="1"/>
    <col min="2068" max="2068" width="14.6640625" style="2" customWidth="1"/>
    <col min="2069" max="2069" width="9.109375" style="2"/>
    <col min="2070" max="2070" width="16.88671875" style="2" customWidth="1"/>
    <col min="2071" max="2305" width="9.109375" style="2"/>
    <col min="2306" max="2306" width="37.88671875" style="2" customWidth="1"/>
    <col min="2307" max="2307" width="24.33203125" style="2" customWidth="1"/>
    <col min="2308" max="2308" width="18.109375" style="2" customWidth="1"/>
    <col min="2309" max="2309" width="19.109375" style="2" customWidth="1"/>
    <col min="2310" max="2310" width="11.33203125" style="2" customWidth="1"/>
    <col min="2311" max="2311" width="12.33203125" style="2" customWidth="1"/>
    <col min="2312" max="2312" width="11.33203125" style="2" customWidth="1"/>
    <col min="2313" max="2313" width="13.6640625" style="2" customWidth="1"/>
    <col min="2314" max="2314" width="11.88671875" style="2" customWidth="1"/>
    <col min="2315" max="2316" width="9.109375" style="2"/>
    <col min="2317" max="2317" width="14" style="2" customWidth="1"/>
    <col min="2318" max="2318" width="12.44140625" style="2" customWidth="1"/>
    <col min="2319" max="2319" width="10.5546875" style="2" customWidth="1"/>
    <col min="2320" max="2320" width="10.44140625" style="2" customWidth="1"/>
    <col min="2321" max="2321" width="9.109375" style="2"/>
    <col min="2322" max="2323" width="11.109375" style="2" customWidth="1"/>
    <col min="2324" max="2324" width="14.6640625" style="2" customWidth="1"/>
    <col min="2325" max="2325" width="9.109375" style="2"/>
    <col min="2326" max="2326" width="16.88671875" style="2" customWidth="1"/>
    <col min="2327" max="2561" width="9.109375" style="2"/>
    <col min="2562" max="2562" width="37.88671875" style="2" customWidth="1"/>
    <col min="2563" max="2563" width="24.33203125" style="2" customWidth="1"/>
    <col min="2564" max="2564" width="18.109375" style="2" customWidth="1"/>
    <col min="2565" max="2565" width="19.109375" style="2" customWidth="1"/>
    <col min="2566" max="2566" width="11.33203125" style="2" customWidth="1"/>
    <col min="2567" max="2567" width="12.33203125" style="2" customWidth="1"/>
    <col min="2568" max="2568" width="11.33203125" style="2" customWidth="1"/>
    <col min="2569" max="2569" width="13.6640625" style="2" customWidth="1"/>
    <col min="2570" max="2570" width="11.88671875" style="2" customWidth="1"/>
    <col min="2571" max="2572" width="9.109375" style="2"/>
    <col min="2573" max="2573" width="14" style="2" customWidth="1"/>
    <col min="2574" max="2574" width="12.44140625" style="2" customWidth="1"/>
    <col min="2575" max="2575" width="10.5546875" style="2" customWidth="1"/>
    <col min="2576" max="2576" width="10.44140625" style="2" customWidth="1"/>
    <col min="2577" max="2577" width="9.109375" style="2"/>
    <col min="2578" max="2579" width="11.109375" style="2" customWidth="1"/>
    <col min="2580" max="2580" width="14.6640625" style="2" customWidth="1"/>
    <col min="2581" max="2581" width="9.109375" style="2"/>
    <col min="2582" max="2582" width="16.88671875" style="2" customWidth="1"/>
    <col min="2583" max="2817" width="9.109375" style="2"/>
    <col min="2818" max="2818" width="37.88671875" style="2" customWidth="1"/>
    <col min="2819" max="2819" width="24.33203125" style="2" customWidth="1"/>
    <col min="2820" max="2820" width="18.109375" style="2" customWidth="1"/>
    <col min="2821" max="2821" width="19.109375" style="2" customWidth="1"/>
    <col min="2822" max="2822" width="11.33203125" style="2" customWidth="1"/>
    <col min="2823" max="2823" width="12.33203125" style="2" customWidth="1"/>
    <col min="2824" max="2824" width="11.33203125" style="2" customWidth="1"/>
    <col min="2825" max="2825" width="13.6640625" style="2" customWidth="1"/>
    <col min="2826" max="2826" width="11.88671875" style="2" customWidth="1"/>
    <col min="2827" max="2828" width="9.109375" style="2"/>
    <col min="2829" max="2829" width="14" style="2" customWidth="1"/>
    <col min="2830" max="2830" width="12.44140625" style="2" customWidth="1"/>
    <col min="2831" max="2831" width="10.5546875" style="2" customWidth="1"/>
    <col min="2832" max="2832" width="10.44140625" style="2" customWidth="1"/>
    <col min="2833" max="2833" width="9.109375" style="2"/>
    <col min="2834" max="2835" width="11.109375" style="2" customWidth="1"/>
    <col min="2836" max="2836" width="14.6640625" style="2" customWidth="1"/>
    <col min="2837" max="2837" width="9.109375" style="2"/>
    <col min="2838" max="2838" width="16.88671875" style="2" customWidth="1"/>
    <col min="2839" max="3073" width="9.109375" style="2"/>
    <col min="3074" max="3074" width="37.88671875" style="2" customWidth="1"/>
    <col min="3075" max="3075" width="24.33203125" style="2" customWidth="1"/>
    <col min="3076" max="3076" width="18.109375" style="2" customWidth="1"/>
    <col min="3077" max="3077" width="19.109375" style="2" customWidth="1"/>
    <col min="3078" max="3078" width="11.33203125" style="2" customWidth="1"/>
    <col min="3079" max="3079" width="12.33203125" style="2" customWidth="1"/>
    <col min="3080" max="3080" width="11.33203125" style="2" customWidth="1"/>
    <col min="3081" max="3081" width="13.6640625" style="2" customWidth="1"/>
    <col min="3082" max="3082" width="11.88671875" style="2" customWidth="1"/>
    <col min="3083" max="3084" width="9.109375" style="2"/>
    <col min="3085" max="3085" width="14" style="2" customWidth="1"/>
    <col min="3086" max="3086" width="12.44140625" style="2" customWidth="1"/>
    <col min="3087" max="3087" width="10.5546875" style="2" customWidth="1"/>
    <col min="3088" max="3088" width="10.44140625" style="2" customWidth="1"/>
    <col min="3089" max="3089" width="9.109375" style="2"/>
    <col min="3090" max="3091" width="11.109375" style="2" customWidth="1"/>
    <col min="3092" max="3092" width="14.6640625" style="2" customWidth="1"/>
    <col min="3093" max="3093" width="9.109375" style="2"/>
    <col min="3094" max="3094" width="16.88671875" style="2" customWidth="1"/>
    <col min="3095" max="3329" width="9.109375" style="2"/>
    <col min="3330" max="3330" width="37.88671875" style="2" customWidth="1"/>
    <col min="3331" max="3331" width="24.33203125" style="2" customWidth="1"/>
    <col min="3332" max="3332" width="18.109375" style="2" customWidth="1"/>
    <col min="3333" max="3333" width="19.109375" style="2" customWidth="1"/>
    <col min="3334" max="3334" width="11.33203125" style="2" customWidth="1"/>
    <col min="3335" max="3335" width="12.33203125" style="2" customWidth="1"/>
    <col min="3336" max="3336" width="11.33203125" style="2" customWidth="1"/>
    <col min="3337" max="3337" width="13.6640625" style="2" customWidth="1"/>
    <col min="3338" max="3338" width="11.88671875" style="2" customWidth="1"/>
    <col min="3339" max="3340" width="9.109375" style="2"/>
    <col min="3341" max="3341" width="14" style="2" customWidth="1"/>
    <col min="3342" max="3342" width="12.44140625" style="2" customWidth="1"/>
    <col min="3343" max="3343" width="10.5546875" style="2" customWidth="1"/>
    <col min="3344" max="3344" width="10.44140625" style="2" customWidth="1"/>
    <col min="3345" max="3345" width="9.109375" style="2"/>
    <col min="3346" max="3347" width="11.109375" style="2" customWidth="1"/>
    <col min="3348" max="3348" width="14.6640625" style="2" customWidth="1"/>
    <col min="3349" max="3349" width="9.109375" style="2"/>
    <col min="3350" max="3350" width="16.88671875" style="2" customWidth="1"/>
    <col min="3351" max="3585" width="9.109375" style="2"/>
    <col min="3586" max="3586" width="37.88671875" style="2" customWidth="1"/>
    <col min="3587" max="3587" width="24.33203125" style="2" customWidth="1"/>
    <col min="3588" max="3588" width="18.109375" style="2" customWidth="1"/>
    <col min="3589" max="3589" width="19.109375" style="2" customWidth="1"/>
    <col min="3590" max="3590" width="11.33203125" style="2" customWidth="1"/>
    <col min="3591" max="3591" width="12.33203125" style="2" customWidth="1"/>
    <col min="3592" max="3592" width="11.33203125" style="2" customWidth="1"/>
    <col min="3593" max="3593" width="13.6640625" style="2" customWidth="1"/>
    <col min="3594" max="3594" width="11.88671875" style="2" customWidth="1"/>
    <col min="3595" max="3596" width="9.109375" style="2"/>
    <col min="3597" max="3597" width="14" style="2" customWidth="1"/>
    <col min="3598" max="3598" width="12.44140625" style="2" customWidth="1"/>
    <col min="3599" max="3599" width="10.5546875" style="2" customWidth="1"/>
    <col min="3600" max="3600" width="10.44140625" style="2" customWidth="1"/>
    <col min="3601" max="3601" width="9.109375" style="2"/>
    <col min="3602" max="3603" width="11.109375" style="2" customWidth="1"/>
    <col min="3604" max="3604" width="14.6640625" style="2" customWidth="1"/>
    <col min="3605" max="3605" width="9.109375" style="2"/>
    <col min="3606" max="3606" width="16.88671875" style="2" customWidth="1"/>
    <col min="3607" max="3841" width="9.109375" style="2"/>
    <col min="3842" max="3842" width="37.88671875" style="2" customWidth="1"/>
    <col min="3843" max="3843" width="24.33203125" style="2" customWidth="1"/>
    <col min="3844" max="3844" width="18.109375" style="2" customWidth="1"/>
    <col min="3845" max="3845" width="19.109375" style="2" customWidth="1"/>
    <col min="3846" max="3846" width="11.33203125" style="2" customWidth="1"/>
    <col min="3847" max="3847" width="12.33203125" style="2" customWidth="1"/>
    <col min="3848" max="3848" width="11.33203125" style="2" customWidth="1"/>
    <col min="3849" max="3849" width="13.6640625" style="2" customWidth="1"/>
    <col min="3850" max="3850" width="11.88671875" style="2" customWidth="1"/>
    <col min="3851" max="3852" width="9.109375" style="2"/>
    <col min="3853" max="3853" width="14" style="2" customWidth="1"/>
    <col min="3854" max="3854" width="12.44140625" style="2" customWidth="1"/>
    <col min="3855" max="3855" width="10.5546875" style="2" customWidth="1"/>
    <col min="3856" max="3856" width="10.44140625" style="2" customWidth="1"/>
    <col min="3857" max="3857" width="9.109375" style="2"/>
    <col min="3858" max="3859" width="11.109375" style="2" customWidth="1"/>
    <col min="3860" max="3860" width="14.6640625" style="2" customWidth="1"/>
    <col min="3861" max="3861" width="9.109375" style="2"/>
    <col min="3862" max="3862" width="16.88671875" style="2" customWidth="1"/>
    <col min="3863" max="4097" width="9.109375" style="2"/>
    <col min="4098" max="4098" width="37.88671875" style="2" customWidth="1"/>
    <col min="4099" max="4099" width="24.33203125" style="2" customWidth="1"/>
    <col min="4100" max="4100" width="18.109375" style="2" customWidth="1"/>
    <col min="4101" max="4101" width="19.109375" style="2" customWidth="1"/>
    <col min="4102" max="4102" width="11.33203125" style="2" customWidth="1"/>
    <col min="4103" max="4103" width="12.33203125" style="2" customWidth="1"/>
    <col min="4104" max="4104" width="11.33203125" style="2" customWidth="1"/>
    <col min="4105" max="4105" width="13.6640625" style="2" customWidth="1"/>
    <col min="4106" max="4106" width="11.88671875" style="2" customWidth="1"/>
    <col min="4107" max="4108" width="9.109375" style="2"/>
    <col min="4109" max="4109" width="14" style="2" customWidth="1"/>
    <col min="4110" max="4110" width="12.44140625" style="2" customWidth="1"/>
    <col min="4111" max="4111" width="10.5546875" style="2" customWidth="1"/>
    <col min="4112" max="4112" width="10.44140625" style="2" customWidth="1"/>
    <col min="4113" max="4113" width="9.109375" style="2"/>
    <col min="4114" max="4115" width="11.109375" style="2" customWidth="1"/>
    <col min="4116" max="4116" width="14.6640625" style="2" customWidth="1"/>
    <col min="4117" max="4117" width="9.109375" style="2"/>
    <col min="4118" max="4118" width="16.88671875" style="2" customWidth="1"/>
    <col min="4119" max="4353" width="9.109375" style="2"/>
    <col min="4354" max="4354" width="37.88671875" style="2" customWidth="1"/>
    <col min="4355" max="4355" width="24.33203125" style="2" customWidth="1"/>
    <col min="4356" max="4356" width="18.109375" style="2" customWidth="1"/>
    <col min="4357" max="4357" width="19.109375" style="2" customWidth="1"/>
    <col min="4358" max="4358" width="11.33203125" style="2" customWidth="1"/>
    <col min="4359" max="4359" width="12.33203125" style="2" customWidth="1"/>
    <col min="4360" max="4360" width="11.33203125" style="2" customWidth="1"/>
    <col min="4361" max="4361" width="13.6640625" style="2" customWidth="1"/>
    <col min="4362" max="4362" width="11.88671875" style="2" customWidth="1"/>
    <col min="4363" max="4364" width="9.109375" style="2"/>
    <col min="4365" max="4365" width="14" style="2" customWidth="1"/>
    <col min="4366" max="4366" width="12.44140625" style="2" customWidth="1"/>
    <col min="4367" max="4367" width="10.5546875" style="2" customWidth="1"/>
    <col min="4368" max="4368" width="10.44140625" style="2" customWidth="1"/>
    <col min="4369" max="4369" width="9.109375" style="2"/>
    <col min="4370" max="4371" width="11.109375" style="2" customWidth="1"/>
    <col min="4372" max="4372" width="14.6640625" style="2" customWidth="1"/>
    <col min="4373" max="4373" width="9.109375" style="2"/>
    <col min="4374" max="4374" width="16.88671875" style="2" customWidth="1"/>
    <col min="4375" max="4609" width="9.109375" style="2"/>
    <col min="4610" max="4610" width="37.88671875" style="2" customWidth="1"/>
    <col min="4611" max="4611" width="24.33203125" style="2" customWidth="1"/>
    <col min="4612" max="4612" width="18.109375" style="2" customWidth="1"/>
    <col min="4613" max="4613" width="19.109375" style="2" customWidth="1"/>
    <col min="4614" max="4614" width="11.33203125" style="2" customWidth="1"/>
    <col min="4615" max="4615" width="12.33203125" style="2" customWidth="1"/>
    <col min="4616" max="4616" width="11.33203125" style="2" customWidth="1"/>
    <col min="4617" max="4617" width="13.6640625" style="2" customWidth="1"/>
    <col min="4618" max="4618" width="11.88671875" style="2" customWidth="1"/>
    <col min="4619" max="4620" width="9.109375" style="2"/>
    <col min="4621" max="4621" width="14" style="2" customWidth="1"/>
    <col min="4622" max="4622" width="12.44140625" style="2" customWidth="1"/>
    <col min="4623" max="4623" width="10.5546875" style="2" customWidth="1"/>
    <col min="4624" max="4624" width="10.44140625" style="2" customWidth="1"/>
    <col min="4625" max="4625" width="9.109375" style="2"/>
    <col min="4626" max="4627" width="11.109375" style="2" customWidth="1"/>
    <col min="4628" max="4628" width="14.6640625" style="2" customWidth="1"/>
    <col min="4629" max="4629" width="9.109375" style="2"/>
    <col min="4630" max="4630" width="16.88671875" style="2" customWidth="1"/>
    <col min="4631" max="4865" width="9.109375" style="2"/>
    <col min="4866" max="4866" width="37.88671875" style="2" customWidth="1"/>
    <col min="4867" max="4867" width="24.33203125" style="2" customWidth="1"/>
    <col min="4868" max="4868" width="18.109375" style="2" customWidth="1"/>
    <col min="4869" max="4869" width="19.109375" style="2" customWidth="1"/>
    <col min="4870" max="4870" width="11.33203125" style="2" customWidth="1"/>
    <col min="4871" max="4871" width="12.33203125" style="2" customWidth="1"/>
    <col min="4872" max="4872" width="11.33203125" style="2" customWidth="1"/>
    <col min="4873" max="4873" width="13.6640625" style="2" customWidth="1"/>
    <col min="4874" max="4874" width="11.88671875" style="2" customWidth="1"/>
    <col min="4875" max="4876" width="9.109375" style="2"/>
    <col min="4877" max="4877" width="14" style="2" customWidth="1"/>
    <col min="4878" max="4878" width="12.44140625" style="2" customWidth="1"/>
    <col min="4879" max="4879" width="10.5546875" style="2" customWidth="1"/>
    <col min="4880" max="4880" width="10.44140625" style="2" customWidth="1"/>
    <col min="4881" max="4881" width="9.109375" style="2"/>
    <col min="4882" max="4883" width="11.109375" style="2" customWidth="1"/>
    <col min="4884" max="4884" width="14.6640625" style="2" customWidth="1"/>
    <col min="4885" max="4885" width="9.109375" style="2"/>
    <col min="4886" max="4886" width="16.88671875" style="2" customWidth="1"/>
    <col min="4887" max="5121" width="9.109375" style="2"/>
    <col min="5122" max="5122" width="37.88671875" style="2" customWidth="1"/>
    <col min="5123" max="5123" width="24.33203125" style="2" customWidth="1"/>
    <col min="5124" max="5124" width="18.109375" style="2" customWidth="1"/>
    <col min="5125" max="5125" width="19.109375" style="2" customWidth="1"/>
    <col min="5126" max="5126" width="11.33203125" style="2" customWidth="1"/>
    <col min="5127" max="5127" width="12.33203125" style="2" customWidth="1"/>
    <col min="5128" max="5128" width="11.33203125" style="2" customWidth="1"/>
    <col min="5129" max="5129" width="13.6640625" style="2" customWidth="1"/>
    <col min="5130" max="5130" width="11.88671875" style="2" customWidth="1"/>
    <col min="5131" max="5132" width="9.109375" style="2"/>
    <col min="5133" max="5133" width="14" style="2" customWidth="1"/>
    <col min="5134" max="5134" width="12.44140625" style="2" customWidth="1"/>
    <col min="5135" max="5135" width="10.5546875" style="2" customWidth="1"/>
    <col min="5136" max="5136" width="10.44140625" style="2" customWidth="1"/>
    <col min="5137" max="5137" width="9.109375" style="2"/>
    <col min="5138" max="5139" width="11.109375" style="2" customWidth="1"/>
    <col min="5140" max="5140" width="14.6640625" style="2" customWidth="1"/>
    <col min="5141" max="5141" width="9.109375" style="2"/>
    <col min="5142" max="5142" width="16.88671875" style="2" customWidth="1"/>
    <col min="5143" max="5377" width="9.109375" style="2"/>
    <col min="5378" max="5378" width="37.88671875" style="2" customWidth="1"/>
    <col min="5379" max="5379" width="24.33203125" style="2" customWidth="1"/>
    <col min="5380" max="5380" width="18.109375" style="2" customWidth="1"/>
    <col min="5381" max="5381" width="19.109375" style="2" customWidth="1"/>
    <col min="5382" max="5382" width="11.33203125" style="2" customWidth="1"/>
    <col min="5383" max="5383" width="12.33203125" style="2" customWidth="1"/>
    <col min="5384" max="5384" width="11.33203125" style="2" customWidth="1"/>
    <col min="5385" max="5385" width="13.6640625" style="2" customWidth="1"/>
    <col min="5386" max="5386" width="11.88671875" style="2" customWidth="1"/>
    <col min="5387" max="5388" width="9.109375" style="2"/>
    <col min="5389" max="5389" width="14" style="2" customWidth="1"/>
    <col min="5390" max="5390" width="12.44140625" style="2" customWidth="1"/>
    <col min="5391" max="5391" width="10.5546875" style="2" customWidth="1"/>
    <col min="5392" max="5392" width="10.44140625" style="2" customWidth="1"/>
    <col min="5393" max="5393" width="9.109375" style="2"/>
    <col min="5394" max="5395" width="11.109375" style="2" customWidth="1"/>
    <col min="5396" max="5396" width="14.6640625" style="2" customWidth="1"/>
    <col min="5397" max="5397" width="9.109375" style="2"/>
    <col min="5398" max="5398" width="16.88671875" style="2" customWidth="1"/>
    <col min="5399" max="5633" width="9.109375" style="2"/>
    <col min="5634" max="5634" width="37.88671875" style="2" customWidth="1"/>
    <col min="5635" max="5635" width="24.33203125" style="2" customWidth="1"/>
    <col min="5636" max="5636" width="18.109375" style="2" customWidth="1"/>
    <col min="5637" max="5637" width="19.109375" style="2" customWidth="1"/>
    <col min="5638" max="5638" width="11.33203125" style="2" customWidth="1"/>
    <col min="5639" max="5639" width="12.33203125" style="2" customWidth="1"/>
    <col min="5640" max="5640" width="11.33203125" style="2" customWidth="1"/>
    <col min="5641" max="5641" width="13.6640625" style="2" customWidth="1"/>
    <col min="5642" max="5642" width="11.88671875" style="2" customWidth="1"/>
    <col min="5643" max="5644" width="9.109375" style="2"/>
    <col min="5645" max="5645" width="14" style="2" customWidth="1"/>
    <col min="5646" max="5646" width="12.44140625" style="2" customWidth="1"/>
    <col min="5647" max="5647" width="10.5546875" style="2" customWidth="1"/>
    <col min="5648" max="5648" width="10.44140625" style="2" customWidth="1"/>
    <col min="5649" max="5649" width="9.109375" style="2"/>
    <col min="5650" max="5651" width="11.109375" style="2" customWidth="1"/>
    <col min="5652" max="5652" width="14.6640625" style="2" customWidth="1"/>
    <col min="5653" max="5653" width="9.109375" style="2"/>
    <col min="5654" max="5654" width="16.88671875" style="2" customWidth="1"/>
    <col min="5655" max="5889" width="9.109375" style="2"/>
    <col min="5890" max="5890" width="37.88671875" style="2" customWidth="1"/>
    <col min="5891" max="5891" width="24.33203125" style="2" customWidth="1"/>
    <col min="5892" max="5892" width="18.109375" style="2" customWidth="1"/>
    <col min="5893" max="5893" width="19.109375" style="2" customWidth="1"/>
    <col min="5894" max="5894" width="11.33203125" style="2" customWidth="1"/>
    <col min="5895" max="5895" width="12.33203125" style="2" customWidth="1"/>
    <col min="5896" max="5896" width="11.33203125" style="2" customWidth="1"/>
    <col min="5897" max="5897" width="13.6640625" style="2" customWidth="1"/>
    <col min="5898" max="5898" width="11.88671875" style="2" customWidth="1"/>
    <col min="5899" max="5900" width="9.109375" style="2"/>
    <col min="5901" max="5901" width="14" style="2" customWidth="1"/>
    <col min="5902" max="5902" width="12.44140625" style="2" customWidth="1"/>
    <col min="5903" max="5903" width="10.5546875" style="2" customWidth="1"/>
    <col min="5904" max="5904" width="10.44140625" style="2" customWidth="1"/>
    <col min="5905" max="5905" width="9.109375" style="2"/>
    <col min="5906" max="5907" width="11.109375" style="2" customWidth="1"/>
    <col min="5908" max="5908" width="14.6640625" style="2" customWidth="1"/>
    <col min="5909" max="5909" width="9.109375" style="2"/>
    <col min="5910" max="5910" width="16.88671875" style="2" customWidth="1"/>
    <col min="5911" max="6145" width="9.109375" style="2"/>
    <col min="6146" max="6146" width="37.88671875" style="2" customWidth="1"/>
    <col min="6147" max="6147" width="24.33203125" style="2" customWidth="1"/>
    <col min="6148" max="6148" width="18.109375" style="2" customWidth="1"/>
    <col min="6149" max="6149" width="19.109375" style="2" customWidth="1"/>
    <col min="6150" max="6150" width="11.33203125" style="2" customWidth="1"/>
    <col min="6151" max="6151" width="12.33203125" style="2" customWidth="1"/>
    <col min="6152" max="6152" width="11.33203125" style="2" customWidth="1"/>
    <col min="6153" max="6153" width="13.6640625" style="2" customWidth="1"/>
    <col min="6154" max="6154" width="11.88671875" style="2" customWidth="1"/>
    <col min="6155" max="6156" width="9.109375" style="2"/>
    <col min="6157" max="6157" width="14" style="2" customWidth="1"/>
    <col min="6158" max="6158" width="12.44140625" style="2" customWidth="1"/>
    <col min="6159" max="6159" width="10.5546875" style="2" customWidth="1"/>
    <col min="6160" max="6160" width="10.44140625" style="2" customWidth="1"/>
    <col min="6161" max="6161" width="9.109375" style="2"/>
    <col min="6162" max="6163" width="11.109375" style="2" customWidth="1"/>
    <col min="6164" max="6164" width="14.6640625" style="2" customWidth="1"/>
    <col min="6165" max="6165" width="9.109375" style="2"/>
    <col min="6166" max="6166" width="16.88671875" style="2" customWidth="1"/>
    <col min="6167" max="6401" width="9.109375" style="2"/>
    <col min="6402" max="6402" width="37.88671875" style="2" customWidth="1"/>
    <col min="6403" max="6403" width="24.33203125" style="2" customWidth="1"/>
    <col min="6404" max="6404" width="18.109375" style="2" customWidth="1"/>
    <col min="6405" max="6405" width="19.109375" style="2" customWidth="1"/>
    <col min="6406" max="6406" width="11.33203125" style="2" customWidth="1"/>
    <col min="6407" max="6407" width="12.33203125" style="2" customWidth="1"/>
    <col min="6408" max="6408" width="11.33203125" style="2" customWidth="1"/>
    <col min="6409" max="6409" width="13.6640625" style="2" customWidth="1"/>
    <col min="6410" max="6410" width="11.88671875" style="2" customWidth="1"/>
    <col min="6411" max="6412" width="9.109375" style="2"/>
    <col min="6413" max="6413" width="14" style="2" customWidth="1"/>
    <col min="6414" max="6414" width="12.44140625" style="2" customWidth="1"/>
    <col min="6415" max="6415" width="10.5546875" style="2" customWidth="1"/>
    <col min="6416" max="6416" width="10.44140625" style="2" customWidth="1"/>
    <col min="6417" max="6417" width="9.109375" style="2"/>
    <col min="6418" max="6419" width="11.109375" style="2" customWidth="1"/>
    <col min="6420" max="6420" width="14.6640625" style="2" customWidth="1"/>
    <col min="6421" max="6421" width="9.109375" style="2"/>
    <col min="6422" max="6422" width="16.88671875" style="2" customWidth="1"/>
    <col min="6423" max="6657" width="9.109375" style="2"/>
    <col min="6658" max="6658" width="37.88671875" style="2" customWidth="1"/>
    <col min="6659" max="6659" width="24.33203125" style="2" customWidth="1"/>
    <col min="6660" max="6660" width="18.109375" style="2" customWidth="1"/>
    <col min="6661" max="6661" width="19.109375" style="2" customWidth="1"/>
    <col min="6662" max="6662" width="11.33203125" style="2" customWidth="1"/>
    <col min="6663" max="6663" width="12.33203125" style="2" customWidth="1"/>
    <col min="6664" max="6664" width="11.33203125" style="2" customWidth="1"/>
    <col min="6665" max="6665" width="13.6640625" style="2" customWidth="1"/>
    <col min="6666" max="6666" width="11.88671875" style="2" customWidth="1"/>
    <col min="6667" max="6668" width="9.109375" style="2"/>
    <col min="6669" max="6669" width="14" style="2" customWidth="1"/>
    <col min="6670" max="6670" width="12.44140625" style="2" customWidth="1"/>
    <col min="6671" max="6671" width="10.5546875" style="2" customWidth="1"/>
    <col min="6672" max="6672" width="10.44140625" style="2" customWidth="1"/>
    <col min="6673" max="6673" width="9.109375" style="2"/>
    <col min="6674" max="6675" width="11.109375" style="2" customWidth="1"/>
    <col min="6676" max="6676" width="14.6640625" style="2" customWidth="1"/>
    <col min="6677" max="6677" width="9.109375" style="2"/>
    <col min="6678" max="6678" width="16.88671875" style="2" customWidth="1"/>
    <col min="6679" max="6913" width="9.109375" style="2"/>
    <col min="6914" max="6914" width="37.88671875" style="2" customWidth="1"/>
    <col min="6915" max="6915" width="24.33203125" style="2" customWidth="1"/>
    <col min="6916" max="6916" width="18.109375" style="2" customWidth="1"/>
    <col min="6917" max="6917" width="19.109375" style="2" customWidth="1"/>
    <col min="6918" max="6918" width="11.33203125" style="2" customWidth="1"/>
    <col min="6919" max="6919" width="12.33203125" style="2" customWidth="1"/>
    <col min="6920" max="6920" width="11.33203125" style="2" customWidth="1"/>
    <col min="6921" max="6921" width="13.6640625" style="2" customWidth="1"/>
    <col min="6922" max="6922" width="11.88671875" style="2" customWidth="1"/>
    <col min="6923" max="6924" width="9.109375" style="2"/>
    <col min="6925" max="6925" width="14" style="2" customWidth="1"/>
    <col min="6926" max="6926" width="12.44140625" style="2" customWidth="1"/>
    <col min="6927" max="6927" width="10.5546875" style="2" customWidth="1"/>
    <col min="6928" max="6928" width="10.44140625" style="2" customWidth="1"/>
    <col min="6929" max="6929" width="9.109375" style="2"/>
    <col min="6930" max="6931" width="11.109375" style="2" customWidth="1"/>
    <col min="6932" max="6932" width="14.6640625" style="2" customWidth="1"/>
    <col min="6933" max="6933" width="9.109375" style="2"/>
    <col min="6934" max="6934" width="16.88671875" style="2" customWidth="1"/>
    <col min="6935" max="7169" width="9.109375" style="2"/>
    <col min="7170" max="7170" width="37.88671875" style="2" customWidth="1"/>
    <col min="7171" max="7171" width="24.33203125" style="2" customWidth="1"/>
    <col min="7172" max="7172" width="18.109375" style="2" customWidth="1"/>
    <col min="7173" max="7173" width="19.109375" style="2" customWidth="1"/>
    <col min="7174" max="7174" width="11.33203125" style="2" customWidth="1"/>
    <col min="7175" max="7175" width="12.33203125" style="2" customWidth="1"/>
    <col min="7176" max="7176" width="11.33203125" style="2" customWidth="1"/>
    <col min="7177" max="7177" width="13.6640625" style="2" customWidth="1"/>
    <col min="7178" max="7178" width="11.88671875" style="2" customWidth="1"/>
    <col min="7179" max="7180" width="9.109375" style="2"/>
    <col min="7181" max="7181" width="14" style="2" customWidth="1"/>
    <col min="7182" max="7182" width="12.44140625" style="2" customWidth="1"/>
    <col min="7183" max="7183" width="10.5546875" style="2" customWidth="1"/>
    <col min="7184" max="7184" width="10.44140625" style="2" customWidth="1"/>
    <col min="7185" max="7185" width="9.109375" style="2"/>
    <col min="7186" max="7187" width="11.109375" style="2" customWidth="1"/>
    <col min="7188" max="7188" width="14.6640625" style="2" customWidth="1"/>
    <col min="7189" max="7189" width="9.109375" style="2"/>
    <col min="7190" max="7190" width="16.88671875" style="2" customWidth="1"/>
    <col min="7191" max="7425" width="9.109375" style="2"/>
    <col min="7426" max="7426" width="37.88671875" style="2" customWidth="1"/>
    <col min="7427" max="7427" width="24.33203125" style="2" customWidth="1"/>
    <col min="7428" max="7428" width="18.109375" style="2" customWidth="1"/>
    <col min="7429" max="7429" width="19.109375" style="2" customWidth="1"/>
    <col min="7430" max="7430" width="11.33203125" style="2" customWidth="1"/>
    <col min="7431" max="7431" width="12.33203125" style="2" customWidth="1"/>
    <col min="7432" max="7432" width="11.33203125" style="2" customWidth="1"/>
    <col min="7433" max="7433" width="13.6640625" style="2" customWidth="1"/>
    <col min="7434" max="7434" width="11.88671875" style="2" customWidth="1"/>
    <col min="7435" max="7436" width="9.109375" style="2"/>
    <col min="7437" max="7437" width="14" style="2" customWidth="1"/>
    <col min="7438" max="7438" width="12.44140625" style="2" customWidth="1"/>
    <col min="7439" max="7439" width="10.5546875" style="2" customWidth="1"/>
    <col min="7440" max="7440" width="10.44140625" style="2" customWidth="1"/>
    <col min="7441" max="7441" width="9.109375" style="2"/>
    <col min="7442" max="7443" width="11.109375" style="2" customWidth="1"/>
    <col min="7444" max="7444" width="14.6640625" style="2" customWidth="1"/>
    <col min="7445" max="7445" width="9.109375" style="2"/>
    <col min="7446" max="7446" width="16.88671875" style="2" customWidth="1"/>
    <col min="7447" max="7681" width="9.109375" style="2"/>
    <col min="7682" max="7682" width="37.88671875" style="2" customWidth="1"/>
    <col min="7683" max="7683" width="24.33203125" style="2" customWidth="1"/>
    <col min="7684" max="7684" width="18.109375" style="2" customWidth="1"/>
    <col min="7685" max="7685" width="19.109375" style="2" customWidth="1"/>
    <col min="7686" max="7686" width="11.33203125" style="2" customWidth="1"/>
    <col min="7687" max="7687" width="12.33203125" style="2" customWidth="1"/>
    <col min="7688" max="7688" width="11.33203125" style="2" customWidth="1"/>
    <col min="7689" max="7689" width="13.6640625" style="2" customWidth="1"/>
    <col min="7690" max="7690" width="11.88671875" style="2" customWidth="1"/>
    <col min="7691" max="7692" width="9.109375" style="2"/>
    <col min="7693" max="7693" width="14" style="2" customWidth="1"/>
    <col min="7694" max="7694" width="12.44140625" style="2" customWidth="1"/>
    <col min="7695" max="7695" width="10.5546875" style="2" customWidth="1"/>
    <col min="7696" max="7696" width="10.44140625" style="2" customWidth="1"/>
    <col min="7697" max="7697" width="9.109375" style="2"/>
    <col min="7698" max="7699" width="11.109375" style="2" customWidth="1"/>
    <col min="7700" max="7700" width="14.6640625" style="2" customWidth="1"/>
    <col min="7701" max="7701" width="9.109375" style="2"/>
    <col min="7702" max="7702" width="16.88671875" style="2" customWidth="1"/>
    <col min="7703" max="7937" width="9.109375" style="2"/>
    <col min="7938" max="7938" width="37.88671875" style="2" customWidth="1"/>
    <col min="7939" max="7939" width="24.33203125" style="2" customWidth="1"/>
    <col min="7940" max="7940" width="18.109375" style="2" customWidth="1"/>
    <col min="7941" max="7941" width="19.109375" style="2" customWidth="1"/>
    <col min="7942" max="7942" width="11.33203125" style="2" customWidth="1"/>
    <col min="7943" max="7943" width="12.33203125" style="2" customWidth="1"/>
    <col min="7944" max="7944" width="11.33203125" style="2" customWidth="1"/>
    <col min="7945" max="7945" width="13.6640625" style="2" customWidth="1"/>
    <col min="7946" max="7946" width="11.88671875" style="2" customWidth="1"/>
    <col min="7947" max="7948" width="9.109375" style="2"/>
    <col min="7949" max="7949" width="14" style="2" customWidth="1"/>
    <col min="7950" max="7950" width="12.44140625" style="2" customWidth="1"/>
    <col min="7951" max="7951" width="10.5546875" style="2" customWidth="1"/>
    <col min="7952" max="7952" width="10.44140625" style="2" customWidth="1"/>
    <col min="7953" max="7953" width="9.109375" style="2"/>
    <col min="7954" max="7955" width="11.109375" style="2" customWidth="1"/>
    <col min="7956" max="7956" width="14.6640625" style="2" customWidth="1"/>
    <col min="7957" max="7957" width="9.109375" style="2"/>
    <col min="7958" max="7958" width="16.88671875" style="2" customWidth="1"/>
    <col min="7959" max="8193" width="9.109375" style="2"/>
    <col min="8194" max="8194" width="37.88671875" style="2" customWidth="1"/>
    <col min="8195" max="8195" width="24.33203125" style="2" customWidth="1"/>
    <col min="8196" max="8196" width="18.109375" style="2" customWidth="1"/>
    <col min="8197" max="8197" width="19.109375" style="2" customWidth="1"/>
    <col min="8198" max="8198" width="11.33203125" style="2" customWidth="1"/>
    <col min="8199" max="8199" width="12.33203125" style="2" customWidth="1"/>
    <col min="8200" max="8200" width="11.33203125" style="2" customWidth="1"/>
    <col min="8201" max="8201" width="13.6640625" style="2" customWidth="1"/>
    <col min="8202" max="8202" width="11.88671875" style="2" customWidth="1"/>
    <col min="8203" max="8204" width="9.109375" style="2"/>
    <col min="8205" max="8205" width="14" style="2" customWidth="1"/>
    <col min="8206" max="8206" width="12.44140625" style="2" customWidth="1"/>
    <col min="8207" max="8207" width="10.5546875" style="2" customWidth="1"/>
    <col min="8208" max="8208" width="10.44140625" style="2" customWidth="1"/>
    <col min="8209" max="8209" width="9.109375" style="2"/>
    <col min="8210" max="8211" width="11.109375" style="2" customWidth="1"/>
    <col min="8212" max="8212" width="14.6640625" style="2" customWidth="1"/>
    <col min="8213" max="8213" width="9.109375" style="2"/>
    <col min="8214" max="8214" width="16.88671875" style="2" customWidth="1"/>
    <col min="8215" max="8449" width="9.109375" style="2"/>
    <col min="8450" max="8450" width="37.88671875" style="2" customWidth="1"/>
    <col min="8451" max="8451" width="24.33203125" style="2" customWidth="1"/>
    <col min="8452" max="8452" width="18.109375" style="2" customWidth="1"/>
    <col min="8453" max="8453" width="19.109375" style="2" customWidth="1"/>
    <col min="8454" max="8454" width="11.33203125" style="2" customWidth="1"/>
    <col min="8455" max="8455" width="12.33203125" style="2" customWidth="1"/>
    <col min="8456" max="8456" width="11.33203125" style="2" customWidth="1"/>
    <col min="8457" max="8457" width="13.6640625" style="2" customWidth="1"/>
    <col min="8458" max="8458" width="11.88671875" style="2" customWidth="1"/>
    <col min="8459" max="8460" width="9.109375" style="2"/>
    <col min="8461" max="8461" width="14" style="2" customWidth="1"/>
    <col min="8462" max="8462" width="12.44140625" style="2" customWidth="1"/>
    <col min="8463" max="8463" width="10.5546875" style="2" customWidth="1"/>
    <col min="8464" max="8464" width="10.44140625" style="2" customWidth="1"/>
    <col min="8465" max="8465" width="9.109375" style="2"/>
    <col min="8466" max="8467" width="11.109375" style="2" customWidth="1"/>
    <col min="8468" max="8468" width="14.6640625" style="2" customWidth="1"/>
    <col min="8469" max="8469" width="9.109375" style="2"/>
    <col min="8470" max="8470" width="16.88671875" style="2" customWidth="1"/>
    <col min="8471" max="8705" width="9.109375" style="2"/>
    <col min="8706" max="8706" width="37.88671875" style="2" customWidth="1"/>
    <col min="8707" max="8707" width="24.33203125" style="2" customWidth="1"/>
    <col min="8708" max="8708" width="18.109375" style="2" customWidth="1"/>
    <col min="8709" max="8709" width="19.109375" style="2" customWidth="1"/>
    <col min="8710" max="8710" width="11.33203125" style="2" customWidth="1"/>
    <col min="8711" max="8711" width="12.33203125" style="2" customWidth="1"/>
    <col min="8712" max="8712" width="11.33203125" style="2" customWidth="1"/>
    <col min="8713" max="8713" width="13.6640625" style="2" customWidth="1"/>
    <col min="8714" max="8714" width="11.88671875" style="2" customWidth="1"/>
    <col min="8715" max="8716" width="9.109375" style="2"/>
    <col min="8717" max="8717" width="14" style="2" customWidth="1"/>
    <col min="8718" max="8718" width="12.44140625" style="2" customWidth="1"/>
    <col min="8719" max="8719" width="10.5546875" style="2" customWidth="1"/>
    <col min="8720" max="8720" width="10.44140625" style="2" customWidth="1"/>
    <col min="8721" max="8721" width="9.109375" style="2"/>
    <col min="8722" max="8723" width="11.109375" style="2" customWidth="1"/>
    <col min="8724" max="8724" width="14.6640625" style="2" customWidth="1"/>
    <col min="8725" max="8725" width="9.109375" style="2"/>
    <col min="8726" max="8726" width="16.88671875" style="2" customWidth="1"/>
    <col min="8727" max="8961" width="9.109375" style="2"/>
    <col min="8962" max="8962" width="37.88671875" style="2" customWidth="1"/>
    <col min="8963" max="8963" width="24.33203125" style="2" customWidth="1"/>
    <col min="8964" max="8964" width="18.109375" style="2" customWidth="1"/>
    <col min="8965" max="8965" width="19.109375" style="2" customWidth="1"/>
    <col min="8966" max="8966" width="11.33203125" style="2" customWidth="1"/>
    <col min="8967" max="8967" width="12.33203125" style="2" customWidth="1"/>
    <col min="8968" max="8968" width="11.33203125" style="2" customWidth="1"/>
    <col min="8969" max="8969" width="13.6640625" style="2" customWidth="1"/>
    <col min="8970" max="8970" width="11.88671875" style="2" customWidth="1"/>
    <col min="8971" max="8972" width="9.109375" style="2"/>
    <col min="8973" max="8973" width="14" style="2" customWidth="1"/>
    <col min="8974" max="8974" width="12.44140625" style="2" customWidth="1"/>
    <col min="8975" max="8975" width="10.5546875" style="2" customWidth="1"/>
    <col min="8976" max="8976" width="10.44140625" style="2" customWidth="1"/>
    <col min="8977" max="8977" width="9.109375" style="2"/>
    <col min="8978" max="8979" width="11.109375" style="2" customWidth="1"/>
    <col min="8980" max="8980" width="14.6640625" style="2" customWidth="1"/>
    <col min="8981" max="8981" width="9.109375" style="2"/>
    <col min="8982" max="8982" width="16.88671875" style="2" customWidth="1"/>
    <col min="8983" max="9217" width="9.109375" style="2"/>
    <col min="9218" max="9218" width="37.88671875" style="2" customWidth="1"/>
    <col min="9219" max="9219" width="24.33203125" style="2" customWidth="1"/>
    <col min="9220" max="9220" width="18.109375" style="2" customWidth="1"/>
    <col min="9221" max="9221" width="19.109375" style="2" customWidth="1"/>
    <col min="9222" max="9222" width="11.33203125" style="2" customWidth="1"/>
    <col min="9223" max="9223" width="12.33203125" style="2" customWidth="1"/>
    <col min="9224" max="9224" width="11.33203125" style="2" customWidth="1"/>
    <col min="9225" max="9225" width="13.6640625" style="2" customWidth="1"/>
    <col min="9226" max="9226" width="11.88671875" style="2" customWidth="1"/>
    <col min="9227" max="9228" width="9.109375" style="2"/>
    <col min="9229" max="9229" width="14" style="2" customWidth="1"/>
    <col min="9230" max="9230" width="12.44140625" style="2" customWidth="1"/>
    <col min="9231" max="9231" width="10.5546875" style="2" customWidth="1"/>
    <col min="9232" max="9232" width="10.44140625" style="2" customWidth="1"/>
    <col min="9233" max="9233" width="9.109375" style="2"/>
    <col min="9234" max="9235" width="11.109375" style="2" customWidth="1"/>
    <col min="9236" max="9236" width="14.6640625" style="2" customWidth="1"/>
    <col min="9237" max="9237" width="9.109375" style="2"/>
    <col min="9238" max="9238" width="16.88671875" style="2" customWidth="1"/>
    <col min="9239" max="9473" width="9.109375" style="2"/>
    <col min="9474" max="9474" width="37.88671875" style="2" customWidth="1"/>
    <col min="9475" max="9475" width="24.33203125" style="2" customWidth="1"/>
    <col min="9476" max="9476" width="18.109375" style="2" customWidth="1"/>
    <col min="9477" max="9477" width="19.109375" style="2" customWidth="1"/>
    <col min="9478" max="9478" width="11.33203125" style="2" customWidth="1"/>
    <col min="9479" max="9479" width="12.33203125" style="2" customWidth="1"/>
    <col min="9480" max="9480" width="11.33203125" style="2" customWidth="1"/>
    <col min="9481" max="9481" width="13.6640625" style="2" customWidth="1"/>
    <col min="9482" max="9482" width="11.88671875" style="2" customWidth="1"/>
    <col min="9483" max="9484" width="9.109375" style="2"/>
    <col min="9485" max="9485" width="14" style="2" customWidth="1"/>
    <col min="9486" max="9486" width="12.44140625" style="2" customWidth="1"/>
    <col min="9487" max="9487" width="10.5546875" style="2" customWidth="1"/>
    <col min="9488" max="9488" width="10.44140625" style="2" customWidth="1"/>
    <col min="9489" max="9489" width="9.109375" style="2"/>
    <col min="9490" max="9491" width="11.109375" style="2" customWidth="1"/>
    <col min="9492" max="9492" width="14.6640625" style="2" customWidth="1"/>
    <col min="9493" max="9493" width="9.109375" style="2"/>
    <col min="9494" max="9494" width="16.88671875" style="2" customWidth="1"/>
    <col min="9495" max="9729" width="9.109375" style="2"/>
    <col min="9730" max="9730" width="37.88671875" style="2" customWidth="1"/>
    <col min="9731" max="9731" width="24.33203125" style="2" customWidth="1"/>
    <col min="9732" max="9732" width="18.109375" style="2" customWidth="1"/>
    <col min="9733" max="9733" width="19.109375" style="2" customWidth="1"/>
    <col min="9734" max="9734" width="11.33203125" style="2" customWidth="1"/>
    <col min="9735" max="9735" width="12.33203125" style="2" customWidth="1"/>
    <col min="9736" max="9736" width="11.33203125" style="2" customWidth="1"/>
    <col min="9737" max="9737" width="13.6640625" style="2" customWidth="1"/>
    <col min="9738" max="9738" width="11.88671875" style="2" customWidth="1"/>
    <col min="9739" max="9740" width="9.109375" style="2"/>
    <col min="9741" max="9741" width="14" style="2" customWidth="1"/>
    <col min="9742" max="9742" width="12.44140625" style="2" customWidth="1"/>
    <col min="9743" max="9743" width="10.5546875" style="2" customWidth="1"/>
    <col min="9744" max="9744" width="10.44140625" style="2" customWidth="1"/>
    <col min="9745" max="9745" width="9.109375" style="2"/>
    <col min="9746" max="9747" width="11.109375" style="2" customWidth="1"/>
    <col min="9748" max="9748" width="14.6640625" style="2" customWidth="1"/>
    <col min="9749" max="9749" width="9.109375" style="2"/>
    <col min="9750" max="9750" width="16.88671875" style="2" customWidth="1"/>
    <col min="9751" max="9985" width="9.109375" style="2"/>
    <col min="9986" max="9986" width="37.88671875" style="2" customWidth="1"/>
    <col min="9987" max="9987" width="24.33203125" style="2" customWidth="1"/>
    <col min="9988" max="9988" width="18.109375" style="2" customWidth="1"/>
    <col min="9989" max="9989" width="19.109375" style="2" customWidth="1"/>
    <col min="9990" max="9990" width="11.33203125" style="2" customWidth="1"/>
    <col min="9991" max="9991" width="12.33203125" style="2" customWidth="1"/>
    <col min="9992" max="9992" width="11.33203125" style="2" customWidth="1"/>
    <col min="9993" max="9993" width="13.6640625" style="2" customWidth="1"/>
    <col min="9994" max="9994" width="11.88671875" style="2" customWidth="1"/>
    <col min="9995" max="9996" width="9.109375" style="2"/>
    <col min="9997" max="9997" width="14" style="2" customWidth="1"/>
    <col min="9998" max="9998" width="12.44140625" style="2" customWidth="1"/>
    <col min="9999" max="9999" width="10.5546875" style="2" customWidth="1"/>
    <col min="10000" max="10000" width="10.44140625" style="2" customWidth="1"/>
    <col min="10001" max="10001" width="9.109375" style="2"/>
    <col min="10002" max="10003" width="11.109375" style="2" customWidth="1"/>
    <col min="10004" max="10004" width="14.6640625" style="2" customWidth="1"/>
    <col min="10005" max="10005" width="9.109375" style="2"/>
    <col min="10006" max="10006" width="16.88671875" style="2" customWidth="1"/>
    <col min="10007" max="10241" width="9.109375" style="2"/>
    <col min="10242" max="10242" width="37.88671875" style="2" customWidth="1"/>
    <col min="10243" max="10243" width="24.33203125" style="2" customWidth="1"/>
    <col min="10244" max="10244" width="18.109375" style="2" customWidth="1"/>
    <col min="10245" max="10245" width="19.109375" style="2" customWidth="1"/>
    <col min="10246" max="10246" width="11.33203125" style="2" customWidth="1"/>
    <col min="10247" max="10247" width="12.33203125" style="2" customWidth="1"/>
    <col min="10248" max="10248" width="11.33203125" style="2" customWidth="1"/>
    <col min="10249" max="10249" width="13.6640625" style="2" customWidth="1"/>
    <col min="10250" max="10250" width="11.88671875" style="2" customWidth="1"/>
    <col min="10251" max="10252" width="9.109375" style="2"/>
    <col min="10253" max="10253" width="14" style="2" customWidth="1"/>
    <col min="10254" max="10254" width="12.44140625" style="2" customWidth="1"/>
    <col min="10255" max="10255" width="10.5546875" style="2" customWidth="1"/>
    <col min="10256" max="10256" width="10.44140625" style="2" customWidth="1"/>
    <col min="10257" max="10257" width="9.109375" style="2"/>
    <col min="10258" max="10259" width="11.109375" style="2" customWidth="1"/>
    <col min="10260" max="10260" width="14.6640625" style="2" customWidth="1"/>
    <col min="10261" max="10261" width="9.109375" style="2"/>
    <col min="10262" max="10262" width="16.88671875" style="2" customWidth="1"/>
    <col min="10263" max="10497" width="9.109375" style="2"/>
    <col min="10498" max="10498" width="37.88671875" style="2" customWidth="1"/>
    <col min="10499" max="10499" width="24.33203125" style="2" customWidth="1"/>
    <col min="10500" max="10500" width="18.109375" style="2" customWidth="1"/>
    <col min="10501" max="10501" width="19.109375" style="2" customWidth="1"/>
    <col min="10502" max="10502" width="11.33203125" style="2" customWidth="1"/>
    <col min="10503" max="10503" width="12.33203125" style="2" customWidth="1"/>
    <col min="10504" max="10504" width="11.33203125" style="2" customWidth="1"/>
    <col min="10505" max="10505" width="13.6640625" style="2" customWidth="1"/>
    <col min="10506" max="10506" width="11.88671875" style="2" customWidth="1"/>
    <col min="10507" max="10508" width="9.109375" style="2"/>
    <col min="10509" max="10509" width="14" style="2" customWidth="1"/>
    <col min="10510" max="10510" width="12.44140625" style="2" customWidth="1"/>
    <col min="10511" max="10511" width="10.5546875" style="2" customWidth="1"/>
    <col min="10512" max="10512" width="10.44140625" style="2" customWidth="1"/>
    <col min="10513" max="10513" width="9.109375" style="2"/>
    <col min="10514" max="10515" width="11.109375" style="2" customWidth="1"/>
    <col min="10516" max="10516" width="14.6640625" style="2" customWidth="1"/>
    <col min="10517" max="10517" width="9.109375" style="2"/>
    <col min="10518" max="10518" width="16.88671875" style="2" customWidth="1"/>
    <col min="10519" max="10753" width="9.109375" style="2"/>
    <col min="10754" max="10754" width="37.88671875" style="2" customWidth="1"/>
    <col min="10755" max="10755" width="24.33203125" style="2" customWidth="1"/>
    <col min="10756" max="10756" width="18.109375" style="2" customWidth="1"/>
    <col min="10757" max="10757" width="19.109375" style="2" customWidth="1"/>
    <col min="10758" max="10758" width="11.33203125" style="2" customWidth="1"/>
    <col min="10759" max="10759" width="12.33203125" style="2" customWidth="1"/>
    <col min="10760" max="10760" width="11.33203125" style="2" customWidth="1"/>
    <col min="10761" max="10761" width="13.6640625" style="2" customWidth="1"/>
    <col min="10762" max="10762" width="11.88671875" style="2" customWidth="1"/>
    <col min="10763" max="10764" width="9.109375" style="2"/>
    <col min="10765" max="10765" width="14" style="2" customWidth="1"/>
    <col min="10766" max="10766" width="12.44140625" style="2" customWidth="1"/>
    <col min="10767" max="10767" width="10.5546875" style="2" customWidth="1"/>
    <col min="10768" max="10768" width="10.44140625" style="2" customWidth="1"/>
    <col min="10769" max="10769" width="9.109375" style="2"/>
    <col min="10770" max="10771" width="11.109375" style="2" customWidth="1"/>
    <col min="10772" max="10772" width="14.6640625" style="2" customWidth="1"/>
    <col min="10773" max="10773" width="9.109375" style="2"/>
    <col min="10774" max="10774" width="16.88671875" style="2" customWidth="1"/>
    <col min="10775" max="11009" width="9.109375" style="2"/>
    <col min="11010" max="11010" width="37.88671875" style="2" customWidth="1"/>
    <col min="11011" max="11011" width="24.33203125" style="2" customWidth="1"/>
    <col min="11012" max="11012" width="18.109375" style="2" customWidth="1"/>
    <col min="11013" max="11013" width="19.109375" style="2" customWidth="1"/>
    <col min="11014" max="11014" width="11.33203125" style="2" customWidth="1"/>
    <col min="11015" max="11015" width="12.33203125" style="2" customWidth="1"/>
    <col min="11016" max="11016" width="11.33203125" style="2" customWidth="1"/>
    <col min="11017" max="11017" width="13.6640625" style="2" customWidth="1"/>
    <col min="11018" max="11018" width="11.88671875" style="2" customWidth="1"/>
    <col min="11019" max="11020" width="9.109375" style="2"/>
    <col min="11021" max="11021" width="14" style="2" customWidth="1"/>
    <col min="11022" max="11022" width="12.44140625" style="2" customWidth="1"/>
    <col min="11023" max="11023" width="10.5546875" style="2" customWidth="1"/>
    <col min="11024" max="11024" width="10.44140625" style="2" customWidth="1"/>
    <col min="11025" max="11025" width="9.109375" style="2"/>
    <col min="11026" max="11027" width="11.109375" style="2" customWidth="1"/>
    <col min="11028" max="11028" width="14.6640625" style="2" customWidth="1"/>
    <col min="11029" max="11029" width="9.109375" style="2"/>
    <col min="11030" max="11030" width="16.88671875" style="2" customWidth="1"/>
    <col min="11031" max="11265" width="9.109375" style="2"/>
    <col min="11266" max="11266" width="37.88671875" style="2" customWidth="1"/>
    <col min="11267" max="11267" width="24.33203125" style="2" customWidth="1"/>
    <col min="11268" max="11268" width="18.109375" style="2" customWidth="1"/>
    <col min="11269" max="11269" width="19.109375" style="2" customWidth="1"/>
    <col min="11270" max="11270" width="11.33203125" style="2" customWidth="1"/>
    <col min="11271" max="11271" width="12.33203125" style="2" customWidth="1"/>
    <col min="11272" max="11272" width="11.33203125" style="2" customWidth="1"/>
    <col min="11273" max="11273" width="13.6640625" style="2" customWidth="1"/>
    <col min="11274" max="11274" width="11.88671875" style="2" customWidth="1"/>
    <col min="11275" max="11276" width="9.109375" style="2"/>
    <col min="11277" max="11277" width="14" style="2" customWidth="1"/>
    <col min="11278" max="11278" width="12.44140625" style="2" customWidth="1"/>
    <col min="11279" max="11279" width="10.5546875" style="2" customWidth="1"/>
    <col min="11280" max="11280" width="10.44140625" style="2" customWidth="1"/>
    <col min="11281" max="11281" width="9.109375" style="2"/>
    <col min="11282" max="11283" width="11.109375" style="2" customWidth="1"/>
    <col min="11284" max="11284" width="14.6640625" style="2" customWidth="1"/>
    <col min="11285" max="11285" width="9.109375" style="2"/>
    <col min="11286" max="11286" width="16.88671875" style="2" customWidth="1"/>
    <col min="11287" max="11521" width="9.109375" style="2"/>
    <col min="11522" max="11522" width="37.88671875" style="2" customWidth="1"/>
    <col min="11523" max="11523" width="24.33203125" style="2" customWidth="1"/>
    <col min="11524" max="11524" width="18.109375" style="2" customWidth="1"/>
    <col min="11525" max="11525" width="19.109375" style="2" customWidth="1"/>
    <col min="11526" max="11526" width="11.33203125" style="2" customWidth="1"/>
    <col min="11527" max="11527" width="12.33203125" style="2" customWidth="1"/>
    <col min="11528" max="11528" width="11.33203125" style="2" customWidth="1"/>
    <col min="11529" max="11529" width="13.6640625" style="2" customWidth="1"/>
    <col min="11530" max="11530" width="11.88671875" style="2" customWidth="1"/>
    <col min="11531" max="11532" width="9.109375" style="2"/>
    <col min="11533" max="11533" width="14" style="2" customWidth="1"/>
    <col min="11534" max="11534" width="12.44140625" style="2" customWidth="1"/>
    <col min="11535" max="11535" width="10.5546875" style="2" customWidth="1"/>
    <col min="11536" max="11536" width="10.44140625" style="2" customWidth="1"/>
    <col min="11537" max="11537" width="9.109375" style="2"/>
    <col min="11538" max="11539" width="11.109375" style="2" customWidth="1"/>
    <col min="11540" max="11540" width="14.6640625" style="2" customWidth="1"/>
    <col min="11541" max="11541" width="9.109375" style="2"/>
    <col min="11542" max="11542" width="16.88671875" style="2" customWidth="1"/>
    <col min="11543" max="11777" width="9.109375" style="2"/>
    <col min="11778" max="11778" width="37.88671875" style="2" customWidth="1"/>
    <col min="11779" max="11779" width="24.33203125" style="2" customWidth="1"/>
    <col min="11780" max="11780" width="18.109375" style="2" customWidth="1"/>
    <col min="11781" max="11781" width="19.109375" style="2" customWidth="1"/>
    <col min="11782" max="11782" width="11.33203125" style="2" customWidth="1"/>
    <col min="11783" max="11783" width="12.33203125" style="2" customWidth="1"/>
    <col min="11784" max="11784" width="11.33203125" style="2" customWidth="1"/>
    <col min="11785" max="11785" width="13.6640625" style="2" customWidth="1"/>
    <col min="11786" max="11786" width="11.88671875" style="2" customWidth="1"/>
    <col min="11787" max="11788" width="9.109375" style="2"/>
    <col min="11789" max="11789" width="14" style="2" customWidth="1"/>
    <col min="11790" max="11790" width="12.44140625" style="2" customWidth="1"/>
    <col min="11791" max="11791" width="10.5546875" style="2" customWidth="1"/>
    <col min="11792" max="11792" width="10.44140625" style="2" customWidth="1"/>
    <col min="11793" max="11793" width="9.109375" style="2"/>
    <col min="11794" max="11795" width="11.109375" style="2" customWidth="1"/>
    <col min="11796" max="11796" width="14.6640625" style="2" customWidth="1"/>
    <col min="11797" max="11797" width="9.109375" style="2"/>
    <col min="11798" max="11798" width="16.88671875" style="2" customWidth="1"/>
    <col min="11799" max="12033" width="9.109375" style="2"/>
    <col min="12034" max="12034" width="37.88671875" style="2" customWidth="1"/>
    <col min="12035" max="12035" width="24.33203125" style="2" customWidth="1"/>
    <col min="12036" max="12036" width="18.109375" style="2" customWidth="1"/>
    <col min="12037" max="12037" width="19.109375" style="2" customWidth="1"/>
    <col min="12038" max="12038" width="11.33203125" style="2" customWidth="1"/>
    <col min="12039" max="12039" width="12.33203125" style="2" customWidth="1"/>
    <col min="12040" max="12040" width="11.33203125" style="2" customWidth="1"/>
    <col min="12041" max="12041" width="13.6640625" style="2" customWidth="1"/>
    <col min="12042" max="12042" width="11.88671875" style="2" customWidth="1"/>
    <col min="12043" max="12044" width="9.109375" style="2"/>
    <col min="12045" max="12045" width="14" style="2" customWidth="1"/>
    <col min="12046" max="12046" width="12.44140625" style="2" customWidth="1"/>
    <col min="12047" max="12047" width="10.5546875" style="2" customWidth="1"/>
    <col min="12048" max="12048" width="10.44140625" style="2" customWidth="1"/>
    <col min="12049" max="12049" width="9.109375" style="2"/>
    <col min="12050" max="12051" width="11.109375" style="2" customWidth="1"/>
    <col min="12052" max="12052" width="14.6640625" style="2" customWidth="1"/>
    <col min="12053" max="12053" width="9.109375" style="2"/>
    <col min="12054" max="12054" width="16.88671875" style="2" customWidth="1"/>
    <col min="12055" max="12289" width="9.109375" style="2"/>
    <col min="12290" max="12290" width="37.88671875" style="2" customWidth="1"/>
    <col min="12291" max="12291" width="24.33203125" style="2" customWidth="1"/>
    <col min="12292" max="12292" width="18.109375" style="2" customWidth="1"/>
    <col min="12293" max="12293" width="19.109375" style="2" customWidth="1"/>
    <col min="12294" max="12294" width="11.33203125" style="2" customWidth="1"/>
    <col min="12295" max="12295" width="12.33203125" style="2" customWidth="1"/>
    <col min="12296" max="12296" width="11.33203125" style="2" customWidth="1"/>
    <col min="12297" max="12297" width="13.6640625" style="2" customWidth="1"/>
    <col min="12298" max="12298" width="11.88671875" style="2" customWidth="1"/>
    <col min="12299" max="12300" width="9.109375" style="2"/>
    <col min="12301" max="12301" width="14" style="2" customWidth="1"/>
    <col min="12302" max="12302" width="12.44140625" style="2" customWidth="1"/>
    <col min="12303" max="12303" width="10.5546875" style="2" customWidth="1"/>
    <col min="12304" max="12304" width="10.44140625" style="2" customWidth="1"/>
    <col min="12305" max="12305" width="9.109375" style="2"/>
    <col min="12306" max="12307" width="11.109375" style="2" customWidth="1"/>
    <col min="12308" max="12308" width="14.6640625" style="2" customWidth="1"/>
    <col min="12309" max="12309" width="9.109375" style="2"/>
    <col min="12310" max="12310" width="16.88671875" style="2" customWidth="1"/>
    <col min="12311" max="12545" width="9.109375" style="2"/>
    <col min="12546" max="12546" width="37.88671875" style="2" customWidth="1"/>
    <col min="12547" max="12547" width="24.33203125" style="2" customWidth="1"/>
    <col min="12548" max="12548" width="18.109375" style="2" customWidth="1"/>
    <col min="12549" max="12549" width="19.109375" style="2" customWidth="1"/>
    <col min="12550" max="12550" width="11.33203125" style="2" customWidth="1"/>
    <col min="12551" max="12551" width="12.33203125" style="2" customWidth="1"/>
    <col min="12552" max="12552" width="11.33203125" style="2" customWidth="1"/>
    <col min="12553" max="12553" width="13.6640625" style="2" customWidth="1"/>
    <col min="12554" max="12554" width="11.88671875" style="2" customWidth="1"/>
    <col min="12555" max="12556" width="9.109375" style="2"/>
    <col min="12557" max="12557" width="14" style="2" customWidth="1"/>
    <col min="12558" max="12558" width="12.44140625" style="2" customWidth="1"/>
    <col min="12559" max="12559" width="10.5546875" style="2" customWidth="1"/>
    <col min="12560" max="12560" width="10.44140625" style="2" customWidth="1"/>
    <col min="12561" max="12561" width="9.109375" style="2"/>
    <col min="12562" max="12563" width="11.109375" style="2" customWidth="1"/>
    <col min="12564" max="12564" width="14.6640625" style="2" customWidth="1"/>
    <col min="12565" max="12565" width="9.109375" style="2"/>
    <col min="12566" max="12566" width="16.88671875" style="2" customWidth="1"/>
    <col min="12567" max="12801" width="9.109375" style="2"/>
    <col min="12802" max="12802" width="37.88671875" style="2" customWidth="1"/>
    <col min="12803" max="12803" width="24.33203125" style="2" customWidth="1"/>
    <col min="12804" max="12804" width="18.109375" style="2" customWidth="1"/>
    <col min="12805" max="12805" width="19.109375" style="2" customWidth="1"/>
    <col min="12806" max="12806" width="11.33203125" style="2" customWidth="1"/>
    <col min="12807" max="12807" width="12.33203125" style="2" customWidth="1"/>
    <col min="12808" max="12808" width="11.33203125" style="2" customWidth="1"/>
    <col min="12809" max="12809" width="13.6640625" style="2" customWidth="1"/>
    <col min="12810" max="12810" width="11.88671875" style="2" customWidth="1"/>
    <col min="12811" max="12812" width="9.109375" style="2"/>
    <col min="12813" max="12813" width="14" style="2" customWidth="1"/>
    <col min="12814" max="12814" width="12.44140625" style="2" customWidth="1"/>
    <col min="12815" max="12815" width="10.5546875" style="2" customWidth="1"/>
    <col min="12816" max="12816" width="10.44140625" style="2" customWidth="1"/>
    <col min="12817" max="12817" width="9.109375" style="2"/>
    <col min="12818" max="12819" width="11.109375" style="2" customWidth="1"/>
    <col min="12820" max="12820" width="14.6640625" style="2" customWidth="1"/>
    <col min="12821" max="12821" width="9.109375" style="2"/>
    <col min="12822" max="12822" width="16.88671875" style="2" customWidth="1"/>
    <col min="12823" max="13057" width="9.109375" style="2"/>
    <col min="13058" max="13058" width="37.88671875" style="2" customWidth="1"/>
    <col min="13059" max="13059" width="24.33203125" style="2" customWidth="1"/>
    <col min="13060" max="13060" width="18.109375" style="2" customWidth="1"/>
    <col min="13061" max="13061" width="19.109375" style="2" customWidth="1"/>
    <col min="13062" max="13062" width="11.33203125" style="2" customWidth="1"/>
    <col min="13063" max="13063" width="12.33203125" style="2" customWidth="1"/>
    <col min="13064" max="13064" width="11.33203125" style="2" customWidth="1"/>
    <col min="13065" max="13065" width="13.6640625" style="2" customWidth="1"/>
    <col min="13066" max="13066" width="11.88671875" style="2" customWidth="1"/>
    <col min="13067" max="13068" width="9.109375" style="2"/>
    <col min="13069" max="13069" width="14" style="2" customWidth="1"/>
    <col min="13070" max="13070" width="12.44140625" style="2" customWidth="1"/>
    <col min="13071" max="13071" width="10.5546875" style="2" customWidth="1"/>
    <col min="13072" max="13072" width="10.44140625" style="2" customWidth="1"/>
    <col min="13073" max="13073" width="9.109375" style="2"/>
    <col min="13074" max="13075" width="11.109375" style="2" customWidth="1"/>
    <col min="13076" max="13076" width="14.6640625" style="2" customWidth="1"/>
    <col min="13077" max="13077" width="9.109375" style="2"/>
    <col min="13078" max="13078" width="16.88671875" style="2" customWidth="1"/>
    <col min="13079" max="13313" width="9.109375" style="2"/>
    <col min="13314" max="13314" width="37.88671875" style="2" customWidth="1"/>
    <col min="13315" max="13315" width="24.33203125" style="2" customWidth="1"/>
    <col min="13316" max="13316" width="18.109375" style="2" customWidth="1"/>
    <col min="13317" max="13317" width="19.109375" style="2" customWidth="1"/>
    <col min="13318" max="13318" width="11.33203125" style="2" customWidth="1"/>
    <col min="13319" max="13319" width="12.33203125" style="2" customWidth="1"/>
    <col min="13320" max="13320" width="11.33203125" style="2" customWidth="1"/>
    <col min="13321" max="13321" width="13.6640625" style="2" customWidth="1"/>
    <col min="13322" max="13322" width="11.88671875" style="2" customWidth="1"/>
    <col min="13323" max="13324" width="9.109375" style="2"/>
    <col min="13325" max="13325" width="14" style="2" customWidth="1"/>
    <col min="13326" max="13326" width="12.44140625" style="2" customWidth="1"/>
    <col min="13327" max="13327" width="10.5546875" style="2" customWidth="1"/>
    <col min="13328" max="13328" width="10.44140625" style="2" customWidth="1"/>
    <col min="13329" max="13329" width="9.109375" style="2"/>
    <col min="13330" max="13331" width="11.109375" style="2" customWidth="1"/>
    <col min="13332" max="13332" width="14.6640625" style="2" customWidth="1"/>
    <col min="13333" max="13333" width="9.109375" style="2"/>
    <col min="13334" max="13334" width="16.88671875" style="2" customWidth="1"/>
    <col min="13335" max="13569" width="9.109375" style="2"/>
    <col min="13570" max="13570" width="37.88671875" style="2" customWidth="1"/>
    <col min="13571" max="13571" width="24.33203125" style="2" customWidth="1"/>
    <col min="13572" max="13572" width="18.109375" style="2" customWidth="1"/>
    <col min="13573" max="13573" width="19.109375" style="2" customWidth="1"/>
    <col min="13574" max="13574" width="11.33203125" style="2" customWidth="1"/>
    <col min="13575" max="13575" width="12.33203125" style="2" customWidth="1"/>
    <col min="13576" max="13576" width="11.33203125" style="2" customWidth="1"/>
    <col min="13577" max="13577" width="13.6640625" style="2" customWidth="1"/>
    <col min="13578" max="13578" width="11.88671875" style="2" customWidth="1"/>
    <col min="13579" max="13580" width="9.109375" style="2"/>
    <col min="13581" max="13581" width="14" style="2" customWidth="1"/>
    <col min="13582" max="13582" width="12.44140625" style="2" customWidth="1"/>
    <col min="13583" max="13583" width="10.5546875" style="2" customWidth="1"/>
    <col min="13584" max="13584" width="10.44140625" style="2" customWidth="1"/>
    <col min="13585" max="13585" width="9.109375" style="2"/>
    <col min="13586" max="13587" width="11.109375" style="2" customWidth="1"/>
    <col min="13588" max="13588" width="14.6640625" style="2" customWidth="1"/>
    <col min="13589" max="13589" width="9.109375" style="2"/>
    <col min="13590" max="13590" width="16.88671875" style="2" customWidth="1"/>
    <col min="13591" max="13825" width="9.109375" style="2"/>
    <col min="13826" max="13826" width="37.88671875" style="2" customWidth="1"/>
    <col min="13827" max="13827" width="24.33203125" style="2" customWidth="1"/>
    <col min="13828" max="13828" width="18.109375" style="2" customWidth="1"/>
    <col min="13829" max="13829" width="19.109375" style="2" customWidth="1"/>
    <col min="13830" max="13830" width="11.33203125" style="2" customWidth="1"/>
    <col min="13831" max="13831" width="12.33203125" style="2" customWidth="1"/>
    <col min="13832" max="13832" width="11.33203125" style="2" customWidth="1"/>
    <col min="13833" max="13833" width="13.6640625" style="2" customWidth="1"/>
    <col min="13834" max="13834" width="11.88671875" style="2" customWidth="1"/>
    <col min="13835" max="13836" width="9.109375" style="2"/>
    <col min="13837" max="13837" width="14" style="2" customWidth="1"/>
    <col min="13838" max="13838" width="12.44140625" style="2" customWidth="1"/>
    <col min="13839" max="13839" width="10.5546875" style="2" customWidth="1"/>
    <col min="13840" max="13840" width="10.44140625" style="2" customWidth="1"/>
    <col min="13841" max="13841" width="9.109375" style="2"/>
    <col min="13842" max="13843" width="11.109375" style="2" customWidth="1"/>
    <col min="13844" max="13844" width="14.6640625" style="2" customWidth="1"/>
    <col min="13845" max="13845" width="9.109375" style="2"/>
    <col min="13846" max="13846" width="16.88671875" style="2" customWidth="1"/>
    <col min="13847" max="14081" width="9.109375" style="2"/>
    <col min="14082" max="14082" width="37.88671875" style="2" customWidth="1"/>
    <col min="14083" max="14083" width="24.33203125" style="2" customWidth="1"/>
    <col min="14084" max="14084" width="18.109375" style="2" customWidth="1"/>
    <col min="14085" max="14085" width="19.109375" style="2" customWidth="1"/>
    <col min="14086" max="14086" width="11.33203125" style="2" customWidth="1"/>
    <col min="14087" max="14087" width="12.33203125" style="2" customWidth="1"/>
    <col min="14088" max="14088" width="11.33203125" style="2" customWidth="1"/>
    <col min="14089" max="14089" width="13.6640625" style="2" customWidth="1"/>
    <col min="14090" max="14090" width="11.88671875" style="2" customWidth="1"/>
    <col min="14091" max="14092" width="9.109375" style="2"/>
    <col min="14093" max="14093" width="14" style="2" customWidth="1"/>
    <col min="14094" max="14094" width="12.44140625" style="2" customWidth="1"/>
    <col min="14095" max="14095" width="10.5546875" style="2" customWidth="1"/>
    <col min="14096" max="14096" width="10.44140625" style="2" customWidth="1"/>
    <col min="14097" max="14097" width="9.109375" style="2"/>
    <col min="14098" max="14099" width="11.109375" style="2" customWidth="1"/>
    <col min="14100" max="14100" width="14.6640625" style="2" customWidth="1"/>
    <col min="14101" max="14101" width="9.109375" style="2"/>
    <col min="14102" max="14102" width="16.88671875" style="2" customWidth="1"/>
    <col min="14103" max="14337" width="9.109375" style="2"/>
    <col min="14338" max="14338" width="37.88671875" style="2" customWidth="1"/>
    <col min="14339" max="14339" width="24.33203125" style="2" customWidth="1"/>
    <col min="14340" max="14340" width="18.109375" style="2" customWidth="1"/>
    <col min="14341" max="14341" width="19.109375" style="2" customWidth="1"/>
    <col min="14342" max="14342" width="11.33203125" style="2" customWidth="1"/>
    <col min="14343" max="14343" width="12.33203125" style="2" customWidth="1"/>
    <col min="14344" max="14344" width="11.33203125" style="2" customWidth="1"/>
    <col min="14345" max="14345" width="13.6640625" style="2" customWidth="1"/>
    <col min="14346" max="14346" width="11.88671875" style="2" customWidth="1"/>
    <col min="14347" max="14348" width="9.109375" style="2"/>
    <col min="14349" max="14349" width="14" style="2" customWidth="1"/>
    <col min="14350" max="14350" width="12.44140625" style="2" customWidth="1"/>
    <col min="14351" max="14351" width="10.5546875" style="2" customWidth="1"/>
    <col min="14352" max="14352" width="10.44140625" style="2" customWidth="1"/>
    <col min="14353" max="14353" width="9.109375" style="2"/>
    <col min="14354" max="14355" width="11.109375" style="2" customWidth="1"/>
    <col min="14356" max="14356" width="14.6640625" style="2" customWidth="1"/>
    <col min="14357" max="14357" width="9.109375" style="2"/>
    <col min="14358" max="14358" width="16.88671875" style="2" customWidth="1"/>
    <col min="14359" max="14593" width="9.109375" style="2"/>
    <col min="14594" max="14594" width="37.88671875" style="2" customWidth="1"/>
    <col min="14595" max="14595" width="24.33203125" style="2" customWidth="1"/>
    <col min="14596" max="14596" width="18.109375" style="2" customWidth="1"/>
    <col min="14597" max="14597" width="19.109375" style="2" customWidth="1"/>
    <col min="14598" max="14598" width="11.33203125" style="2" customWidth="1"/>
    <col min="14599" max="14599" width="12.33203125" style="2" customWidth="1"/>
    <col min="14600" max="14600" width="11.33203125" style="2" customWidth="1"/>
    <col min="14601" max="14601" width="13.6640625" style="2" customWidth="1"/>
    <col min="14602" max="14602" width="11.88671875" style="2" customWidth="1"/>
    <col min="14603" max="14604" width="9.109375" style="2"/>
    <col min="14605" max="14605" width="14" style="2" customWidth="1"/>
    <col min="14606" max="14606" width="12.44140625" style="2" customWidth="1"/>
    <col min="14607" max="14607" width="10.5546875" style="2" customWidth="1"/>
    <col min="14608" max="14608" width="10.44140625" style="2" customWidth="1"/>
    <col min="14609" max="14609" width="9.109375" style="2"/>
    <col min="14610" max="14611" width="11.109375" style="2" customWidth="1"/>
    <col min="14612" max="14612" width="14.6640625" style="2" customWidth="1"/>
    <col min="14613" max="14613" width="9.109375" style="2"/>
    <col min="14614" max="14614" width="16.88671875" style="2" customWidth="1"/>
    <col min="14615" max="14849" width="9.109375" style="2"/>
    <col min="14850" max="14850" width="37.88671875" style="2" customWidth="1"/>
    <col min="14851" max="14851" width="24.33203125" style="2" customWidth="1"/>
    <col min="14852" max="14852" width="18.109375" style="2" customWidth="1"/>
    <col min="14853" max="14853" width="19.109375" style="2" customWidth="1"/>
    <col min="14854" max="14854" width="11.33203125" style="2" customWidth="1"/>
    <col min="14855" max="14855" width="12.33203125" style="2" customWidth="1"/>
    <col min="14856" max="14856" width="11.33203125" style="2" customWidth="1"/>
    <col min="14857" max="14857" width="13.6640625" style="2" customWidth="1"/>
    <col min="14858" max="14858" width="11.88671875" style="2" customWidth="1"/>
    <col min="14859" max="14860" width="9.109375" style="2"/>
    <col min="14861" max="14861" width="14" style="2" customWidth="1"/>
    <col min="14862" max="14862" width="12.44140625" style="2" customWidth="1"/>
    <col min="14863" max="14863" width="10.5546875" style="2" customWidth="1"/>
    <col min="14864" max="14864" width="10.44140625" style="2" customWidth="1"/>
    <col min="14865" max="14865" width="9.109375" style="2"/>
    <col min="14866" max="14867" width="11.109375" style="2" customWidth="1"/>
    <col min="14868" max="14868" width="14.6640625" style="2" customWidth="1"/>
    <col min="14869" max="14869" width="9.109375" style="2"/>
    <col min="14870" max="14870" width="16.88671875" style="2" customWidth="1"/>
    <col min="14871" max="15105" width="9.109375" style="2"/>
    <col min="15106" max="15106" width="37.88671875" style="2" customWidth="1"/>
    <col min="15107" max="15107" width="24.33203125" style="2" customWidth="1"/>
    <col min="15108" max="15108" width="18.109375" style="2" customWidth="1"/>
    <col min="15109" max="15109" width="19.109375" style="2" customWidth="1"/>
    <col min="15110" max="15110" width="11.33203125" style="2" customWidth="1"/>
    <col min="15111" max="15111" width="12.33203125" style="2" customWidth="1"/>
    <col min="15112" max="15112" width="11.33203125" style="2" customWidth="1"/>
    <col min="15113" max="15113" width="13.6640625" style="2" customWidth="1"/>
    <col min="15114" max="15114" width="11.88671875" style="2" customWidth="1"/>
    <col min="15115" max="15116" width="9.109375" style="2"/>
    <col min="15117" max="15117" width="14" style="2" customWidth="1"/>
    <col min="15118" max="15118" width="12.44140625" style="2" customWidth="1"/>
    <col min="15119" max="15119" width="10.5546875" style="2" customWidth="1"/>
    <col min="15120" max="15120" width="10.44140625" style="2" customWidth="1"/>
    <col min="15121" max="15121" width="9.109375" style="2"/>
    <col min="15122" max="15123" width="11.109375" style="2" customWidth="1"/>
    <col min="15124" max="15124" width="14.6640625" style="2" customWidth="1"/>
    <col min="15125" max="15125" width="9.109375" style="2"/>
    <col min="15126" max="15126" width="16.88671875" style="2" customWidth="1"/>
    <col min="15127" max="15361" width="9.109375" style="2"/>
    <col min="15362" max="15362" width="37.88671875" style="2" customWidth="1"/>
    <col min="15363" max="15363" width="24.33203125" style="2" customWidth="1"/>
    <col min="15364" max="15364" width="18.109375" style="2" customWidth="1"/>
    <col min="15365" max="15365" width="19.109375" style="2" customWidth="1"/>
    <col min="15366" max="15366" width="11.33203125" style="2" customWidth="1"/>
    <col min="15367" max="15367" width="12.33203125" style="2" customWidth="1"/>
    <col min="15368" max="15368" width="11.33203125" style="2" customWidth="1"/>
    <col min="15369" max="15369" width="13.6640625" style="2" customWidth="1"/>
    <col min="15370" max="15370" width="11.88671875" style="2" customWidth="1"/>
    <col min="15371" max="15372" width="9.109375" style="2"/>
    <col min="15373" max="15373" width="14" style="2" customWidth="1"/>
    <col min="15374" max="15374" width="12.44140625" style="2" customWidth="1"/>
    <col min="15375" max="15375" width="10.5546875" style="2" customWidth="1"/>
    <col min="15376" max="15376" width="10.44140625" style="2" customWidth="1"/>
    <col min="15377" max="15377" width="9.109375" style="2"/>
    <col min="15378" max="15379" width="11.109375" style="2" customWidth="1"/>
    <col min="15380" max="15380" width="14.6640625" style="2" customWidth="1"/>
    <col min="15381" max="15381" width="9.109375" style="2"/>
    <col min="15382" max="15382" width="16.88671875" style="2" customWidth="1"/>
    <col min="15383" max="15617" width="9.109375" style="2"/>
    <col min="15618" max="15618" width="37.88671875" style="2" customWidth="1"/>
    <col min="15619" max="15619" width="24.33203125" style="2" customWidth="1"/>
    <col min="15620" max="15620" width="18.109375" style="2" customWidth="1"/>
    <col min="15621" max="15621" width="19.109375" style="2" customWidth="1"/>
    <col min="15622" max="15622" width="11.33203125" style="2" customWidth="1"/>
    <col min="15623" max="15623" width="12.33203125" style="2" customWidth="1"/>
    <col min="15624" max="15624" width="11.33203125" style="2" customWidth="1"/>
    <col min="15625" max="15625" width="13.6640625" style="2" customWidth="1"/>
    <col min="15626" max="15626" width="11.88671875" style="2" customWidth="1"/>
    <col min="15627" max="15628" width="9.109375" style="2"/>
    <col min="15629" max="15629" width="14" style="2" customWidth="1"/>
    <col min="15630" max="15630" width="12.44140625" style="2" customWidth="1"/>
    <col min="15631" max="15631" width="10.5546875" style="2" customWidth="1"/>
    <col min="15632" max="15632" width="10.44140625" style="2" customWidth="1"/>
    <col min="15633" max="15633" width="9.109375" style="2"/>
    <col min="15634" max="15635" width="11.109375" style="2" customWidth="1"/>
    <col min="15636" max="15636" width="14.6640625" style="2" customWidth="1"/>
    <col min="15637" max="15637" width="9.109375" style="2"/>
    <col min="15638" max="15638" width="16.88671875" style="2" customWidth="1"/>
    <col min="15639" max="15873" width="9.109375" style="2"/>
    <col min="15874" max="15874" width="37.88671875" style="2" customWidth="1"/>
    <col min="15875" max="15875" width="24.33203125" style="2" customWidth="1"/>
    <col min="15876" max="15876" width="18.109375" style="2" customWidth="1"/>
    <col min="15877" max="15877" width="19.109375" style="2" customWidth="1"/>
    <col min="15878" max="15878" width="11.33203125" style="2" customWidth="1"/>
    <col min="15879" max="15879" width="12.33203125" style="2" customWidth="1"/>
    <col min="15880" max="15880" width="11.33203125" style="2" customWidth="1"/>
    <col min="15881" max="15881" width="13.6640625" style="2" customWidth="1"/>
    <col min="15882" max="15882" width="11.88671875" style="2" customWidth="1"/>
    <col min="15883" max="15884" width="9.109375" style="2"/>
    <col min="15885" max="15885" width="14" style="2" customWidth="1"/>
    <col min="15886" max="15886" width="12.44140625" style="2" customWidth="1"/>
    <col min="15887" max="15887" width="10.5546875" style="2" customWidth="1"/>
    <col min="15888" max="15888" width="10.44140625" style="2" customWidth="1"/>
    <col min="15889" max="15889" width="9.109375" style="2"/>
    <col min="15890" max="15891" width="11.109375" style="2" customWidth="1"/>
    <col min="15892" max="15892" width="14.6640625" style="2" customWidth="1"/>
    <col min="15893" max="15893" width="9.109375" style="2"/>
    <col min="15894" max="15894" width="16.88671875" style="2" customWidth="1"/>
    <col min="15895" max="16129" width="9.109375" style="2"/>
    <col min="16130" max="16130" width="37.88671875" style="2" customWidth="1"/>
    <col min="16131" max="16131" width="24.33203125" style="2" customWidth="1"/>
    <col min="16132" max="16132" width="18.109375" style="2" customWidth="1"/>
    <col min="16133" max="16133" width="19.109375" style="2" customWidth="1"/>
    <col min="16134" max="16134" width="11.33203125" style="2" customWidth="1"/>
    <col min="16135" max="16135" width="12.33203125" style="2" customWidth="1"/>
    <col min="16136" max="16136" width="11.33203125" style="2" customWidth="1"/>
    <col min="16137" max="16137" width="13.6640625" style="2" customWidth="1"/>
    <col min="16138" max="16138" width="11.88671875" style="2" customWidth="1"/>
    <col min="16139" max="16140" width="9.109375" style="2"/>
    <col min="16141" max="16141" width="14" style="2" customWidth="1"/>
    <col min="16142" max="16142" width="12.44140625" style="2" customWidth="1"/>
    <col min="16143" max="16143" width="10.5546875" style="2" customWidth="1"/>
    <col min="16144" max="16144" width="10.44140625" style="2" customWidth="1"/>
    <col min="16145" max="16145" width="9.109375" style="2"/>
    <col min="16146" max="16147" width="11.109375" style="2" customWidth="1"/>
    <col min="16148" max="16148" width="14.6640625" style="2" customWidth="1"/>
    <col min="16149" max="16149" width="9.109375" style="2"/>
    <col min="16150" max="16150" width="16.88671875" style="2" customWidth="1"/>
    <col min="16151" max="16384" width="9.109375" style="2"/>
  </cols>
  <sheetData>
    <row r="1" spans="1:20" x14ac:dyDescent="0.3">
      <c r="N1" s="5"/>
    </row>
    <row r="2" spans="1:20" ht="33.75" customHeight="1" x14ac:dyDescent="0.3">
      <c r="A2" s="9"/>
      <c r="B2" s="8"/>
      <c r="C2" s="8"/>
      <c r="D2" s="8"/>
      <c r="E2" s="8"/>
      <c r="F2" s="8"/>
      <c r="G2" s="8"/>
      <c r="H2" s="8"/>
      <c r="L2" s="8"/>
      <c r="M2" s="8"/>
      <c r="N2" s="355" t="s">
        <v>571</v>
      </c>
      <c r="O2" s="355"/>
      <c r="P2" s="355"/>
      <c r="Q2" s="355"/>
      <c r="R2" s="355"/>
      <c r="S2" s="55"/>
    </row>
    <row r="3" spans="1:20" x14ac:dyDescent="0.3">
      <c r="A3" s="9"/>
      <c r="B3" s="8"/>
      <c r="C3" s="8"/>
      <c r="D3" s="8"/>
      <c r="E3" s="8"/>
      <c r="F3" s="8"/>
      <c r="G3" s="8"/>
      <c r="H3" s="8"/>
      <c r="L3" s="8"/>
      <c r="M3" s="8"/>
      <c r="N3" s="8"/>
      <c r="O3" s="8"/>
      <c r="P3" s="8"/>
      <c r="Q3" s="8"/>
      <c r="R3" s="8"/>
      <c r="S3" s="8"/>
    </row>
    <row r="4" spans="1:20" x14ac:dyDescent="0.3">
      <c r="A4" s="402" t="s">
        <v>373</v>
      </c>
      <c r="B4" s="402"/>
      <c r="C4" s="402"/>
      <c r="D4" s="402"/>
      <c r="E4" s="402"/>
      <c r="F4" s="402"/>
      <c r="G4" s="402"/>
      <c r="H4" s="402"/>
      <c r="I4" s="402"/>
      <c r="J4" s="402"/>
      <c r="K4" s="402"/>
      <c r="L4" s="402"/>
      <c r="M4" s="402"/>
      <c r="N4" s="402"/>
      <c r="O4" s="402"/>
      <c r="P4" s="402"/>
      <c r="Q4" s="402"/>
      <c r="R4" s="402"/>
      <c r="S4" s="56"/>
    </row>
    <row r="5" spans="1:20" x14ac:dyDescent="0.3">
      <c r="A5" s="402" t="s">
        <v>522</v>
      </c>
      <c r="B5" s="402"/>
      <c r="C5" s="402"/>
      <c r="D5" s="402"/>
      <c r="E5" s="402"/>
      <c r="F5" s="402"/>
      <c r="G5" s="402"/>
      <c r="H5" s="402"/>
      <c r="I5" s="402"/>
      <c r="J5" s="402"/>
      <c r="K5" s="402"/>
      <c r="L5" s="402"/>
      <c r="M5" s="402"/>
      <c r="N5" s="402"/>
      <c r="O5" s="402"/>
      <c r="P5" s="402"/>
      <c r="Q5" s="402"/>
      <c r="R5" s="402"/>
      <c r="S5" s="56"/>
    </row>
    <row r="6" spans="1:20" x14ac:dyDescent="0.3">
      <c r="A6" s="9"/>
      <c r="B6" s="8"/>
      <c r="C6" s="8"/>
      <c r="D6" s="8"/>
      <c r="E6" s="8"/>
      <c r="F6" s="8"/>
      <c r="G6" s="8"/>
      <c r="H6" s="8"/>
      <c r="I6" s="8"/>
      <c r="J6" s="8"/>
      <c r="K6" s="8"/>
      <c r="L6" s="8"/>
      <c r="M6" s="8"/>
      <c r="N6" s="8"/>
      <c r="O6" s="8"/>
      <c r="P6" s="8"/>
      <c r="Q6" s="8"/>
      <c r="R6" s="8"/>
      <c r="S6" s="8"/>
    </row>
    <row r="7" spans="1:20" ht="38.25" customHeight="1" x14ac:dyDescent="0.3">
      <c r="A7" s="359" t="s">
        <v>56</v>
      </c>
      <c r="B7" s="360" t="s">
        <v>181</v>
      </c>
      <c r="C7" s="360" t="s">
        <v>182</v>
      </c>
      <c r="D7" s="361" t="s">
        <v>183</v>
      </c>
      <c r="E7" s="361" t="s">
        <v>184</v>
      </c>
      <c r="F7" s="360" t="s">
        <v>102</v>
      </c>
      <c r="G7" s="360" t="s">
        <v>103</v>
      </c>
      <c r="H7" s="360"/>
      <c r="I7" s="360" t="s">
        <v>104</v>
      </c>
      <c r="J7" s="360"/>
      <c r="K7" s="360"/>
      <c r="L7" s="360"/>
      <c r="M7" s="360"/>
      <c r="N7" s="360"/>
      <c r="O7" s="360"/>
      <c r="P7" s="360"/>
      <c r="Q7" s="360" t="s">
        <v>597</v>
      </c>
      <c r="R7" s="360"/>
      <c r="S7" s="15"/>
      <c r="T7" s="214"/>
    </row>
    <row r="8" spans="1:20" ht="54.75" customHeight="1" x14ac:dyDescent="0.3">
      <c r="A8" s="359"/>
      <c r="B8" s="360"/>
      <c r="C8" s="360"/>
      <c r="D8" s="362"/>
      <c r="E8" s="362"/>
      <c r="F8" s="360"/>
      <c r="G8" s="360"/>
      <c r="H8" s="360"/>
      <c r="I8" s="360" t="s">
        <v>105</v>
      </c>
      <c r="J8" s="360"/>
      <c r="K8" s="360" t="s">
        <v>106</v>
      </c>
      <c r="L8" s="360"/>
      <c r="M8" s="360" t="s">
        <v>107</v>
      </c>
      <c r="N8" s="360"/>
      <c r="O8" s="360" t="s">
        <v>108</v>
      </c>
      <c r="P8" s="360"/>
      <c r="Q8" s="360"/>
      <c r="R8" s="360"/>
      <c r="S8" s="15"/>
      <c r="T8" s="214"/>
    </row>
    <row r="9" spans="1:20" ht="27" customHeight="1" x14ac:dyDescent="0.3">
      <c r="A9" s="359"/>
      <c r="B9" s="360"/>
      <c r="C9" s="360"/>
      <c r="D9" s="363"/>
      <c r="E9" s="363"/>
      <c r="F9" s="360"/>
      <c r="G9" s="51" t="s">
        <v>39</v>
      </c>
      <c r="H9" s="51" t="s">
        <v>40</v>
      </c>
      <c r="I9" s="51" t="s">
        <v>39</v>
      </c>
      <c r="J9" s="51" t="s">
        <v>40</v>
      </c>
      <c r="K9" s="51" t="s">
        <v>39</v>
      </c>
      <c r="L9" s="51" t="s">
        <v>40</v>
      </c>
      <c r="M9" s="51" t="s">
        <v>39</v>
      </c>
      <c r="N9" s="51" t="s">
        <v>40</v>
      </c>
      <c r="O9" s="51" t="s">
        <v>39</v>
      </c>
      <c r="P9" s="51" t="s">
        <v>109</v>
      </c>
      <c r="Q9" s="360"/>
      <c r="R9" s="360"/>
      <c r="S9" s="15"/>
      <c r="T9" s="214"/>
    </row>
    <row r="10" spans="1:20" x14ac:dyDescent="0.3">
      <c r="A10" s="48">
        <v>1</v>
      </c>
      <c r="B10" s="51">
        <v>2</v>
      </c>
      <c r="C10" s="51">
        <v>3</v>
      </c>
      <c r="D10" s="51">
        <v>4</v>
      </c>
      <c r="E10" s="51">
        <v>5</v>
      </c>
      <c r="F10" s="51">
        <v>4</v>
      </c>
      <c r="G10" s="51">
        <v>5</v>
      </c>
      <c r="H10" s="51">
        <v>6</v>
      </c>
      <c r="I10" s="51">
        <v>7</v>
      </c>
      <c r="J10" s="51">
        <v>8</v>
      </c>
      <c r="K10" s="51">
        <v>9</v>
      </c>
      <c r="L10" s="51">
        <v>10</v>
      </c>
      <c r="M10" s="51">
        <v>11</v>
      </c>
      <c r="N10" s="51">
        <v>12</v>
      </c>
      <c r="O10" s="51">
        <v>13</v>
      </c>
      <c r="P10" s="51">
        <v>14</v>
      </c>
      <c r="Q10" s="360">
        <v>15</v>
      </c>
      <c r="R10" s="360"/>
      <c r="S10" s="15"/>
      <c r="T10" s="214"/>
    </row>
    <row r="11" spans="1:20" x14ac:dyDescent="0.3">
      <c r="A11" s="48" t="s">
        <v>110</v>
      </c>
      <c r="B11" s="467" t="s">
        <v>374</v>
      </c>
      <c r="C11" s="467"/>
      <c r="D11" s="467"/>
      <c r="E11" s="467"/>
      <c r="F11" s="467"/>
      <c r="G11" s="467"/>
      <c r="H11" s="467"/>
      <c r="I11" s="467"/>
      <c r="J11" s="467"/>
      <c r="K11" s="467"/>
      <c r="L11" s="467"/>
      <c r="M11" s="467"/>
      <c r="N11" s="467"/>
      <c r="O11" s="467"/>
      <c r="P11" s="467"/>
      <c r="Q11" s="414"/>
      <c r="R11" s="414"/>
      <c r="S11" s="243"/>
      <c r="T11" s="214"/>
    </row>
    <row r="12" spans="1:20" x14ac:dyDescent="0.3">
      <c r="A12" s="359"/>
      <c r="B12" s="360" t="s">
        <v>474</v>
      </c>
      <c r="C12" s="361"/>
      <c r="D12" s="361"/>
      <c r="E12" s="361"/>
      <c r="F12" s="51" t="s">
        <v>112</v>
      </c>
      <c r="G12" s="10">
        <f>I12+K12+M12+O12</f>
        <v>4996790.5</v>
      </c>
      <c r="H12" s="10">
        <f>J12+L12+N12+P12</f>
        <v>0</v>
      </c>
      <c r="I12" s="10">
        <f>SUM(I13:I19)</f>
        <v>3533455.1999999997</v>
      </c>
      <c r="J12" s="10">
        <f t="shared" ref="J12:P12" si="0">SUM(J13:J19)</f>
        <v>0</v>
      </c>
      <c r="K12" s="10">
        <f t="shared" si="0"/>
        <v>0</v>
      </c>
      <c r="L12" s="10">
        <f t="shared" si="0"/>
        <v>0</v>
      </c>
      <c r="M12" s="10">
        <f t="shared" si="0"/>
        <v>1218335.3</v>
      </c>
      <c r="N12" s="10">
        <f t="shared" si="0"/>
        <v>0</v>
      </c>
      <c r="O12" s="10">
        <f t="shared" si="0"/>
        <v>245000</v>
      </c>
      <c r="P12" s="10">
        <f t="shared" si="0"/>
        <v>0</v>
      </c>
      <c r="Q12" s="360" t="s">
        <v>7</v>
      </c>
      <c r="R12" s="360"/>
      <c r="S12" s="15"/>
      <c r="T12" s="183"/>
    </row>
    <row r="13" spans="1:20" x14ac:dyDescent="0.3">
      <c r="A13" s="359"/>
      <c r="B13" s="360"/>
      <c r="C13" s="362"/>
      <c r="D13" s="362"/>
      <c r="E13" s="362"/>
      <c r="F13" s="51" t="s">
        <v>22</v>
      </c>
      <c r="G13" s="10">
        <f t="shared" ref="G13:H19" si="1">I13+K13+M13+O13</f>
        <v>726138.7</v>
      </c>
      <c r="H13" s="10">
        <f t="shared" si="1"/>
        <v>0</v>
      </c>
      <c r="I13" s="10">
        <f t="shared" ref="I13:I19" si="2">I22+I47</f>
        <v>517090.8</v>
      </c>
      <c r="J13" s="10">
        <f t="shared" ref="J13:P14" si="3">J22+J47</f>
        <v>0</v>
      </c>
      <c r="K13" s="10">
        <f t="shared" si="3"/>
        <v>0</v>
      </c>
      <c r="L13" s="10">
        <f t="shared" si="3"/>
        <v>0</v>
      </c>
      <c r="M13" s="10">
        <f t="shared" si="3"/>
        <v>174047.9</v>
      </c>
      <c r="N13" s="10">
        <f t="shared" si="3"/>
        <v>0</v>
      </c>
      <c r="O13" s="10">
        <f t="shared" si="3"/>
        <v>35000</v>
      </c>
      <c r="P13" s="10">
        <f t="shared" si="3"/>
        <v>0</v>
      </c>
      <c r="Q13" s="360"/>
      <c r="R13" s="360"/>
      <c r="S13" s="16"/>
      <c r="T13" s="183"/>
    </row>
    <row r="14" spans="1:20" x14ac:dyDescent="0.3">
      <c r="A14" s="359"/>
      <c r="B14" s="360"/>
      <c r="C14" s="362"/>
      <c r="D14" s="362"/>
      <c r="E14" s="362"/>
      <c r="F14" s="51" t="s">
        <v>23</v>
      </c>
      <c r="G14" s="10">
        <f t="shared" si="1"/>
        <v>711775.3</v>
      </c>
      <c r="H14" s="10">
        <f t="shared" si="1"/>
        <v>0</v>
      </c>
      <c r="I14" s="10">
        <f t="shared" si="2"/>
        <v>502727.4</v>
      </c>
      <c r="J14" s="10">
        <f t="shared" si="3"/>
        <v>0</v>
      </c>
      <c r="K14" s="10">
        <f t="shared" si="3"/>
        <v>0</v>
      </c>
      <c r="L14" s="10">
        <f t="shared" si="3"/>
        <v>0</v>
      </c>
      <c r="M14" s="10">
        <f t="shared" si="3"/>
        <v>174047.9</v>
      </c>
      <c r="N14" s="10">
        <f t="shared" si="3"/>
        <v>0</v>
      </c>
      <c r="O14" s="10">
        <f t="shared" si="3"/>
        <v>35000</v>
      </c>
      <c r="P14" s="10">
        <f t="shared" si="3"/>
        <v>0</v>
      </c>
      <c r="Q14" s="360"/>
      <c r="R14" s="360"/>
      <c r="S14" s="16"/>
      <c r="T14" s="183"/>
    </row>
    <row r="15" spans="1:20" x14ac:dyDescent="0.3">
      <c r="A15" s="359"/>
      <c r="B15" s="360"/>
      <c r="C15" s="362"/>
      <c r="D15" s="362"/>
      <c r="E15" s="362"/>
      <c r="F15" s="51" t="s">
        <v>24</v>
      </c>
      <c r="G15" s="10">
        <f t="shared" si="1"/>
        <v>711775.3</v>
      </c>
      <c r="H15" s="10">
        <f t="shared" si="1"/>
        <v>0</v>
      </c>
      <c r="I15" s="10">
        <f t="shared" si="2"/>
        <v>502727.4</v>
      </c>
      <c r="J15" s="10">
        <f t="shared" ref="J15:P19" si="4">J24+J49</f>
        <v>0</v>
      </c>
      <c r="K15" s="10">
        <f t="shared" si="4"/>
        <v>0</v>
      </c>
      <c r="L15" s="10">
        <f t="shared" si="4"/>
        <v>0</v>
      </c>
      <c r="M15" s="10">
        <f t="shared" si="4"/>
        <v>174047.9</v>
      </c>
      <c r="N15" s="10">
        <f t="shared" si="4"/>
        <v>0</v>
      </c>
      <c r="O15" s="10">
        <f t="shared" si="4"/>
        <v>35000</v>
      </c>
      <c r="P15" s="10">
        <f t="shared" si="4"/>
        <v>0</v>
      </c>
      <c r="Q15" s="360"/>
      <c r="R15" s="360"/>
      <c r="S15" s="16"/>
      <c r="T15" s="183"/>
    </row>
    <row r="16" spans="1:20" x14ac:dyDescent="0.3">
      <c r="A16" s="359"/>
      <c r="B16" s="360"/>
      <c r="C16" s="362"/>
      <c r="D16" s="362"/>
      <c r="E16" s="362"/>
      <c r="F16" s="51" t="s">
        <v>25</v>
      </c>
      <c r="G16" s="10">
        <f t="shared" si="1"/>
        <v>711775.3</v>
      </c>
      <c r="H16" s="10">
        <f t="shared" si="1"/>
        <v>0</v>
      </c>
      <c r="I16" s="10">
        <f t="shared" si="2"/>
        <v>502727.4</v>
      </c>
      <c r="J16" s="10">
        <f t="shared" si="4"/>
        <v>0</v>
      </c>
      <c r="K16" s="10">
        <f t="shared" si="4"/>
        <v>0</v>
      </c>
      <c r="L16" s="10">
        <f t="shared" si="4"/>
        <v>0</v>
      </c>
      <c r="M16" s="10">
        <f t="shared" si="4"/>
        <v>174047.9</v>
      </c>
      <c r="N16" s="10">
        <f t="shared" si="4"/>
        <v>0</v>
      </c>
      <c r="O16" s="10">
        <f t="shared" si="4"/>
        <v>35000</v>
      </c>
      <c r="P16" s="10">
        <f t="shared" si="4"/>
        <v>0</v>
      </c>
      <c r="Q16" s="360"/>
      <c r="R16" s="360"/>
      <c r="S16" s="16"/>
      <c r="T16" s="183"/>
    </row>
    <row r="17" spans="1:22" x14ac:dyDescent="0.3">
      <c r="A17" s="359"/>
      <c r="B17" s="360"/>
      <c r="C17" s="362"/>
      <c r="D17" s="362"/>
      <c r="E17" s="362"/>
      <c r="F17" s="51" t="s">
        <v>26</v>
      </c>
      <c r="G17" s="10">
        <f t="shared" si="1"/>
        <v>711775.3</v>
      </c>
      <c r="H17" s="10">
        <f t="shared" si="1"/>
        <v>0</v>
      </c>
      <c r="I17" s="10">
        <f t="shared" si="2"/>
        <v>502727.4</v>
      </c>
      <c r="J17" s="10">
        <f t="shared" si="4"/>
        <v>0</v>
      </c>
      <c r="K17" s="10">
        <f t="shared" si="4"/>
        <v>0</v>
      </c>
      <c r="L17" s="10">
        <f t="shared" si="4"/>
        <v>0</v>
      </c>
      <c r="M17" s="10">
        <f t="shared" si="4"/>
        <v>174047.9</v>
      </c>
      <c r="N17" s="10">
        <f t="shared" si="4"/>
        <v>0</v>
      </c>
      <c r="O17" s="10">
        <f t="shared" si="4"/>
        <v>35000</v>
      </c>
      <c r="P17" s="10">
        <f t="shared" si="4"/>
        <v>0</v>
      </c>
      <c r="Q17" s="360"/>
      <c r="R17" s="360"/>
      <c r="S17" s="16"/>
      <c r="T17" s="183"/>
    </row>
    <row r="18" spans="1:22" x14ac:dyDescent="0.3">
      <c r="A18" s="359"/>
      <c r="B18" s="360"/>
      <c r="C18" s="362"/>
      <c r="D18" s="362"/>
      <c r="E18" s="362"/>
      <c r="F18" s="51" t="s">
        <v>41</v>
      </c>
      <c r="G18" s="10">
        <f t="shared" si="1"/>
        <v>711775.3</v>
      </c>
      <c r="H18" s="10">
        <f t="shared" si="1"/>
        <v>0</v>
      </c>
      <c r="I18" s="10">
        <f t="shared" si="2"/>
        <v>502727.4</v>
      </c>
      <c r="J18" s="10">
        <f t="shared" si="4"/>
        <v>0</v>
      </c>
      <c r="K18" s="10">
        <f t="shared" si="4"/>
        <v>0</v>
      </c>
      <c r="L18" s="10">
        <f t="shared" si="4"/>
        <v>0</v>
      </c>
      <c r="M18" s="10">
        <f t="shared" si="4"/>
        <v>174047.9</v>
      </c>
      <c r="N18" s="10">
        <f t="shared" si="4"/>
        <v>0</v>
      </c>
      <c r="O18" s="10">
        <f t="shared" si="4"/>
        <v>35000</v>
      </c>
      <c r="P18" s="10">
        <f t="shared" si="4"/>
        <v>0</v>
      </c>
      <c r="Q18" s="360"/>
      <c r="R18" s="360"/>
      <c r="S18" s="16"/>
      <c r="T18" s="183"/>
    </row>
    <row r="19" spans="1:22" x14ac:dyDescent="0.3">
      <c r="A19" s="359"/>
      <c r="B19" s="360"/>
      <c r="C19" s="363"/>
      <c r="D19" s="362"/>
      <c r="E19" s="362"/>
      <c r="F19" s="51" t="s">
        <v>28</v>
      </c>
      <c r="G19" s="10">
        <f t="shared" si="1"/>
        <v>711775.3</v>
      </c>
      <c r="H19" s="10">
        <f t="shared" si="1"/>
        <v>0</v>
      </c>
      <c r="I19" s="10">
        <f t="shared" si="2"/>
        <v>502727.4</v>
      </c>
      <c r="J19" s="10">
        <f t="shared" si="4"/>
        <v>0</v>
      </c>
      <c r="K19" s="10">
        <f t="shared" si="4"/>
        <v>0</v>
      </c>
      <c r="L19" s="10">
        <f t="shared" si="4"/>
        <v>0</v>
      </c>
      <c r="M19" s="10">
        <f t="shared" si="4"/>
        <v>174047.9</v>
      </c>
      <c r="N19" s="10">
        <f t="shared" si="4"/>
        <v>0</v>
      </c>
      <c r="O19" s="10">
        <f t="shared" si="4"/>
        <v>35000</v>
      </c>
      <c r="P19" s="10">
        <f t="shared" si="4"/>
        <v>0</v>
      </c>
      <c r="Q19" s="360"/>
      <c r="R19" s="360"/>
      <c r="S19" s="16"/>
      <c r="T19" s="183"/>
    </row>
    <row r="20" spans="1:22" x14ac:dyDescent="0.3">
      <c r="A20" s="48" t="s">
        <v>83</v>
      </c>
      <c r="B20" s="467" t="str">
        <f>'[2] прил.1 к ПП7'!B14</f>
        <v>Задача 1 подпрограммы: оказание муниципальных услуг по предоставлению дополнительного образования детям, в соответствии с утвержденными показателями качества.</v>
      </c>
      <c r="C20" s="467"/>
      <c r="D20" s="467"/>
      <c r="E20" s="467"/>
      <c r="F20" s="467"/>
      <c r="G20" s="467"/>
      <c r="H20" s="467"/>
      <c r="I20" s="467"/>
      <c r="J20" s="467"/>
      <c r="K20" s="467"/>
      <c r="L20" s="467"/>
      <c r="M20" s="467"/>
      <c r="N20" s="467"/>
      <c r="O20" s="467"/>
      <c r="P20" s="467"/>
      <c r="Q20" s="414"/>
      <c r="R20" s="414"/>
      <c r="S20" s="16"/>
      <c r="T20" s="183"/>
    </row>
    <row r="21" spans="1:22" x14ac:dyDescent="0.3">
      <c r="A21" s="359" t="s">
        <v>185</v>
      </c>
      <c r="B21" s="360" t="s">
        <v>791</v>
      </c>
      <c r="C21" s="361" t="s">
        <v>71</v>
      </c>
      <c r="D21" s="361" t="s">
        <v>186</v>
      </c>
      <c r="E21" s="361" t="s">
        <v>190</v>
      </c>
      <c r="F21" s="51" t="s">
        <v>112</v>
      </c>
      <c r="G21" s="10">
        <f t="shared" ref="G21:H36" si="5">I21+K21+M21+O21</f>
        <v>4727805.1999999993</v>
      </c>
      <c r="H21" s="10">
        <f t="shared" si="5"/>
        <v>0</v>
      </c>
      <c r="I21" s="10">
        <f t="shared" ref="I21:P21" si="6">SUM(I22:I28)</f>
        <v>3516805.1999999997</v>
      </c>
      <c r="J21" s="10">
        <f t="shared" si="6"/>
        <v>0</v>
      </c>
      <c r="K21" s="10">
        <f t="shared" si="6"/>
        <v>0</v>
      </c>
      <c r="L21" s="10">
        <f t="shared" si="6"/>
        <v>0</v>
      </c>
      <c r="M21" s="10">
        <f t="shared" si="6"/>
        <v>1211000</v>
      </c>
      <c r="N21" s="10">
        <f t="shared" si="6"/>
        <v>0</v>
      </c>
      <c r="O21" s="10">
        <f t="shared" si="6"/>
        <v>0</v>
      </c>
      <c r="P21" s="10">
        <f t="shared" si="6"/>
        <v>0</v>
      </c>
      <c r="Q21" s="360" t="s">
        <v>7</v>
      </c>
      <c r="R21" s="360"/>
      <c r="S21" s="16"/>
      <c r="T21" s="183"/>
    </row>
    <row r="22" spans="1:22" x14ac:dyDescent="0.3">
      <c r="A22" s="359"/>
      <c r="B22" s="360"/>
      <c r="C22" s="362"/>
      <c r="D22" s="362"/>
      <c r="E22" s="362"/>
      <c r="F22" s="51" t="s">
        <v>22</v>
      </c>
      <c r="G22" s="10">
        <f t="shared" si="5"/>
        <v>683640.8</v>
      </c>
      <c r="H22" s="10">
        <f t="shared" si="5"/>
        <v>0</v>
      </c>
      <c r="I22" s="10">
        <f>I30</f>
        <v>510640.8</v>
      </c>
      <c r="J22" s="10">
        <f t="shared" ref="J22:P23" si="7">J30</f>
        <v>0</v>
      </c>
      <c r="K22" s="10">
        <f t="shared" si="7"/>
        <v>0</v>
      </c>
      <c r="L22" s="10">
        <f t="shared" si="7"/>
        <v>0</v>
      </c>
      <c r="M22" s="10">
        <f t="shared" si="7"/>
        <v>173000</v>
      </c>
      <c r="N22" s="10">
        <f t="shared" si="7"/>
        <v>0</v>
      </c>
      <c r="O22" s="10">
        <f t="shared" si="7"/>
        <v>0</v>
      </c>
      <c r="P22" s="10">
        <f t="shared" si="7"/>
        <v>0</v>
      </c>
      <c r="Q22" s="360"/>
      <c r="R22" s="360"/>
      <c r="S22" s="16"/>
      <c r="T22" s="183"/>
    </row>
    <row r="23" spans="1:22" x14ac:dyDescent="0.3">
      <c r="A23" s="359"/>
      <c r="B23" s="360"/>
      <c r="C23" s="362"/>
      <c r="D23" s="362"/>
      <c r="E23" s="362"/>
      <c r="F23" s="51" t="s">
        <v>23</v>
      </c>
      <c r="G23" s="10">
        <f t="shared" si="5"/>
        <v>674027.4</v>
      </c>
      <c r="H23" s="10">
        <f t="shared" si="5"/>
        <v>0</v>
      </c>
      <c r="I23" s="10">
        <f>I31</f>
        <v>501027.4</v>
      </c>
      <c r="J23" s="10">
        <f t="shared" si="7"/>
        <v>0</v>
      </c>
      <c r="K23" s="10">
        <f t="shared" si="7"/>
        <v>0</v>
      </c>
      <c r="L23" s="10">
        <f t="shared" si="7"/>
        <v>0</v>
      </c>
      <c r="M23" s="10">
        <f t="shared" si="7"/>
        <v>173000</v>
      </c>
      <c r="N23" s="10">
        <f t="shared" si="7"/>
        <v>0</v>
      </c>
      <c r="O23" s="10">
        <f t="shared" si="7"/>
        <v>0</v>
      </c>
      <c r="P23" s="10">
        <f t="shared" si="7"/>
        <v>0</v>
      </c>
      <c r="Q23" s="360"/>
      <c r="R23" s="360"/>
      <c r="S23" s="16"/>
      <c r="T23" s="183"/>
    </row>
    <row r="24" spans="1:22" x14ac:dyDescent="0.3">
      <c r="A24" s="359"/>
      <c r="B24" s="360"/>
      <c r="C24" s="362"/>
      <c r="D24" s="362"/>
      <c r="E24" s="362"/>
      <c r="F24" s="51" t="s">
        <v>24</v>
      </c>
      <c r="G24" s="10">
        <f t="shared" si="5"/>
        <v>674027.4</v>
      </c>
      <c r="H24" s="10">
        <f t="shared" si="5"/>
        <v>0</v>
      </c>
      <c r="I24" s="10">
        <f t="shared" ref="I24:P28" si="8">I32</f>
        <v>501027.4</v>
      </c>
      <c r="J24" s="10">
        <f t="shared" si="8"/>
        <v>0</v>
      </c>
      <c r="K24" s="10">
        <f t="shared" si="8"/>
        <v>0</v>
      </c>
      <c r="L24" s="10">
        <f t="shared" si="8"/>
        <v>0</v>
      </c>
      <c r="M24" s="10">
        <f t="shared" si="8"/>
        <v>173000</v>
      </c>
      <c r="N24" s="10">
        <f t="shared" si="8"/>
        <v>0</v>
      </c>
      <c r="O24" s="10">
        <f t="shared" si="8"/>
        <v>0</v>
      </c>
      <c r="P24" s="10">
        <f t="shared" si="8"/>
        <v>0</v>
      </c>
      <c r="Q24" s="360"/>
      <c r="R24" s="360"/>
      <c r="S24" s="16"/>
      <c r="T24" s="183"/>
    </row>
    <row r="25" spans="1:22" x14ac:dyDescent="0.3">
      <c r="A25" s="359"/>
      <c r="B25" s="360"/>
      <c r="C25" s="362"/>
      <c r="D25" s="362"/>
      <c r="E25" s="362"/>
      <c r="F25" s="51" t="s">
        <v>25</v>
      </c>
      <c r="G25" s="10">
        <f t="shared" si="5"/>
        <v>674027.4</v>
      </c>
      <c r="H25" s="10">
        <f t="shared" si="5"/>
        <v>0</v>
      </c>
      <c r="I25" s="10">
        <f t="shared" si="8"/>
        <v>501027.4</v>
      </c>
      <c r="J25" s="10">
        <f t="shared" si="8"/>
        <v>0</v>
      </c>
      <c r="K25" s="10">
        <f t="shared" si="8"/>
        <v>0</v>
      </c>
      <c r="L25" s="10">
        <f t="shared" si="8"/>
        <v>0</v>
      </c>
      <c r="M25" s="10">
        <f t="shared" si="8"/>
        <v>173000</v>
      </c>
      <c r="N25" s="10">
        <f t="shared" si="8"/>
        <v>0</v>
      </c>
      <c r="O25" s="10">
        <f t="shared" si="8"/>
        <v>0</v>
      </c>
      <c r="P25" s="10">
        <f t="shared" si="8"/>
        <v>0</v>
      </c>
      <c r="Q25" s="360"/>
      <c r="R25" s="360"/>
      <c r="S25" s="16"/>
      <c r="T25" s="183"/>
    </row>
    <row r="26" spans="1:22" x14ac:dyDescent="0.3">
      <c r="A26" s="359"/>
      <c r="B26" s="360"/>
      <c r="C26" s="362"/>
      <c r="D26" s="362"/>
      <c r="E26" s="362"/>
      <c r="F26" s="51" t="s">
        <v>26</v>
      </c>
      <c r="G26" s="10">
        <f t="shared" si="5"/>
        <v>674027.4</v>
      </c>
      <c r="H26" s="10">
        <f t="shared" si="5"/>
        <v>0</v>
      </c>
      <c r="I26" s="10">
        <f t="shared" si="8"/>
        <v>501027.4</v>
      </c>
      <c r="J26" s="10">
        <f t="shared" si="8"/>
        <v>0</v>
      </c>
      <c r="K26" s="10">
        <f t="shared" si="8"/>
        <v>0</v>
      </c>
      <c r="L26" s="10">
        <f t="shared" si="8"/>
        <v>0</v>
      </c>
      <c r="M26" s="10">
        <f t="shared" si="8"/>
        <v>173000</v>
      </c>
      <c r="N26" s="10">
        <f t="shared" si="8"/>
        <v>0</v>
      </c>
      <c r="O26" s="10">
        <f t="shared" si="8"/>
        <v>0</v>
      </c>
      <c r="P26" s="10">
        <f t="shared" si="8"/>
        <v>0</v>
      </c>
      <c r="Q26" s="360"/>
      <c r="R26" s="360"/>
      <c r="S26" s="16"/>
      <c r="T26" s="183"/>
    </row>
    <row r="27" spans="1:22" x14ac:dyDescent="0.3">
      <c r="A27" s="359"/>
      <c r="B27" s="360"/>
      <c r="C27" s="362"/>
      <c r="D27" s="362"/>
      <c r="E27" s="362"/>
      <c r="F27" s="51" t="s">
        <v>41</v>
      </c>
      <c r="G27" s="10">
        <f t="shared" si="5"/>
        <v>674027.4</v>
      </c>
      <c r="H27" s="10">
        <f t="shared" si="5"/>
        <v>0</v>
      </c>
      <c r="I27" s="10">
        <f t="shared" si="8"/>
        <v>501027.4</v>
      </c>
      <c r="J27" s="10">
        <f t="shared" si="8"/>
        <v>0</v>
      </c>
      <c r="K27" s="10">
        <f t="shared" si="8"/>
        <v>0</v>
      </c>
      <c r="L27" s="10">
        <f t="shared" si="8"/>
        <v>0</v>
      </c>
      <c r="M27" s="10">
        <f t="shared" si="8"/>
        <v>173000</v>
      </c>
      <c r="N27" s="10">
        <f t="shared" si="8"/>
        <v>0</v>
      </c>
      <c r="O27" s="10">
        <f t="shared" si="8"/>
        <v>0</v>
      </c>
      <c r="P27" s="10">
        <f t="shared" si="8"/>
        <v>0</v>
      </c>
      <c r="Q27" s="360"/>
      <c r="R27" s="360"/>
      <c r="S27" s="16"/>
      <c r="T27" s="183"/>
    </row>
    <row r="28" spans="1:22" x14ac:dyDescent="0.3">
      <c r="A28" s="359"/>
      <c r="B28" s="360"/>
      <c r="C28" s="363"/>
      <c r="D28" s="362"/>
      <c r="E28" s="362"/>
      <c r="F28" s="51" t="s">
        <v>28</v>
      </c>
      <c r="G28" s="10">
        <f t="shared" si="5"/>
        <v>674027.4</v>
      </c>
      <c r="H28" s="10">
        <f t="shared" si="5"/>
        <v>0</v>
      </c>
      <c r="I28" s="10">
        <f t="shared" si="8"/>
        <v>501027.4</v>
      </c>
      <c r="J28" s="10">
        <f t="shared" si="8"/>
        <v>0</v>
      </c>
      <c r="K28" s="10">
        <f t="shared" si="8"/>
        <v>0</v>
      </c>
      <c r="L28" s="10">
        <f t="shared" si="8"/>
        <v>0</v>
      </c>
      <c r="M28" s="10">
        <f t="shared" si="8"/>
        <v>173000</v>
      </c>
      <c r="N28" s="10">
        <f t="shared" si="8"/>
        <v>0</v>
      </c>
      <c r="O28" s="10">
        <f t="shared" si="8"/>
        <v>0</v>
      </c>
      <c r="P28" s="10">
        <f t="shared" si="8"/>
        <v>0</v>
      </c>
      <c r="Q28" s="360"/>
      <c r="R28" s="360"/>
      <c r="S28" s="16"/>
      <c r="T28" s="183"/>
      <c r="V28" s="1"/>
    </row>
    <row r="29" spans="1:22" ht="15" hidden="1" customHeight="1" x14ac:dyDescent="0.3">
      <c r="A29" s="359" t="s">
        <v>188</v>
      </c>
      <c r="B29" s="487" t="s">
        <v>375</v>
      </c>
      <c r="C29" s="361" t="s">
        <v>71</v>
      </c>
      <c r="D29" s="478" t="s">
        <v>186</v>
      </c>
      <c r="E29" s="478" t="s">
        <v>190</v>
      </c>
      <c r="F29" s="51" t="s">
        <v>112</v>
      </c>
      <c r="G29" s="10">
        <f t="shared" si="5"/>
        <v>4727805.1999999993</v>
      </c>
      <c r="H29" s="10">
        <f t="shared" si="5"/>
        <v>0</v>
      </c>
      <c r="I29" s="10">
        <f t="shared" ref="I29:P29" si="9">SUM(I30:I36)</f>
        <v>3516805.1999999997</v>
      </c>
      <c r="J29" s="10">
        <f t="shared" si="9"/>
        <v>0</v>
      </c>
      <c r="K29" s="10">
        <f t="shared" si="9"/>
        <v>0</v>
      </c>
      <c r="L29" s="10">
        <f t="shared" si="9"/>
        <v>0</v>
      </c>
      <c r="M29" s="10">
        <f t="shared" si="9"/>
        <v>1211000</v>
      </c>
      <c r="N29" s="10">
        <f t="shared" si="9"/>
        <v>0</v>
      </c>
      <c r="O29" s="10">
        <f t="shared" si="9"/>
        <v>0</v>
      </c>
      <c r="P29" s="10">
        <f t="shared" si="9"/>
        <v>0</v>
      </c>
      <c r="Q29" s="360" t="s">
        <v>7</v>
      </c>
      <c r="R29" s="360"/>
      <c r="S29" s="16"/>
      <c r="T29" s="183"/>
    </row>
    <row r="30" spans="1:22" hidden="1" x14ac:dyDescent="0.3">
      <c r="A30" s="359"/>
      <c r="B30" s="487"/>
      <c r="C30" s="362"/>
      <c r="D30" s="479"/>
      <c r="E30" s="479"/>
      <c r="F30" s="51" t="s">
        <v>22</v>
      </c>
      <c r="G30" s="10">
        <f t="shared" si="5"/>
        <v>683640.8</v>
      </c>
      <c r="H30" s="10">
        <f t="shared" si="5"/>
        <v>0</v>
      </c>
      <c r="I30" s="10">
        <v>510640.8</v>
      </c>
      <c r="J30" s="10">
        <v>0</v>
      </c>
      <c r="K30" s="10">
        <v>0</v>
      </c>
      <c r="L30" s="10">
        <v>0</v>
      </c>
      <c r="M30" s="10">
        <v>173000</v>
      </c>
      <c r="N30" s="10">
        <v>0</v>
      </c>
      <c r="O30" s="10">
        <v>0</v>
      </c>
      <c r="P30" s="10">
        <v>0</v>
      </c>
      <c r="Q30" s="360"/>
      <c r="R30" s="360"/>
      <c r="S30" s="16"/>
      <c r="T30" s="183"/>
    </row>
    <row r="31" spans="1:22" hidden="1" x14ac:dyDescent="0.3">
      <c r="A31" s="359"/>
      <c r="B31" s="487"/>
      <c r="C31" s="362"/>
      <c r="D31" s="479"/>
      <c r="E31" s="479"/>
      <c r="F31" s="51" t="s">
        <v>23</v>
      </c>
      <c r="G31" s="10">
        <f t="shared" si="5"/>
        <v>674027.4</v>
      </c>
      <c r="H31" s="10">
        <f t="shared" si="5"/>
        <v>0</v>
      </c>
      <c r="I31" s="10">
        <v>501027.4</v>
      </c>
      <c r="J31" s="10">
        <v>0</v>
      </c>
      <c r="K31" s="10">
        <v>0</v>
      </c>
      <c r="L31" s="10">
        <v>0</v>
      </c>
      <c r="M31" s="10">
        <v>173000</v>
      </c>
      <c r="N31" s="10">
        <v>0</v>
      </c>
      <c r="O31" s="10">
        <v>0</v>
      </c>
      <c r="P31" s="10">
        <v>0</v>
      </c>
      <c r="Q31" s="360"/>
      <c r="R31" s="360"/>
      <c r="S31" s="16"/>
      <c r="T31" s="183"/>
    </row>
    <row r="32" spans="1:22" hidden="1" x14ac:dyDescent="0.3">
      <c r="A32" s="359"/>
      <c r="B32" s="487"/>
      <c r="C32" s="362"/>
      <c r="D32" s="479"/>
      <c r="E32" s="479"/>
      <c r="F32" s="51" t="s">
        <v>24</v>
      </c>
      <c r="G32" s="10">
        <f t="shared" si="5"/>
        <v>674027.4</v>
      </c>
      <c r="H32" s="10">
        <f t="shared" si="5"/>
        <v>0</v>
      </c>
      <c r="I32" s="10">
        <v>501027.4</v>
      </c>
      <c r="J32" s="10">
        <v>0</v>
      </c>
      <c r="K32" s="10">
        <v>0</v>
      </c>
      <c r="L32" s="10">
        <v>0</v>
      </c>
      <c r="M32" s="10">
        <v>173000</v>
      </c>
      <c r="N32" s="10">
        <v>0</v>
      </c>
      <c r="O32" s="10">
        <v>0</v>
      </c>
      <c r="P32" s="10">
        <v>0</v>
      </c>
      <c r="Q32" s="360"/>
      <c r="R32" s="360"/>
      <c r="S32" s="16"/>
      <c r="T32" s="183"/>
    </row>
    <row r="33" spans="1:20" hidden="1" x14ac:dyDescent="0.3">
      <c r="A33" s="359"/>
      <c r="B33" s="487"/>
      <c r="C33" s="362"/>
      <c r="D33" s="479"/>
      <c r="E33" s="479"/>
      <c r="F33" s="51" t="s">
        <v>25</v>
      </c>
      <c r="G33" s="10">
        <f t="shared" si="5"/>
        <v>674027.4</v>
      </c>
      <c r="H33" s="10">
        <f t="shared" si="5"/>
        <v>0</v>
      </c>
      <c r="I33" s="10">
        <v>501027.4</v>
      </c>
      <c r="J33" s="10">
        <v>0</v>
      </c>
      <c r="K33" s="10">
        <v>0</v>
      </c>
      <c r="L33" s="10">
        <v>0</v>
      </c>
      <c r="M33" s="10">
        <v>173000</v>
      </c>
      <c r="N33" s="10">
        <v>0</v>
      </c>
      <c r="O33" s="10">
        <v>0</v>
      </c>
      <c r="P33" s="10">
        <v>0</v>
      </c>
      <c r="Q33" s="360"/>
      <c r="R33" s="360"/>
      <c r="S33" s="16"/>
      <c r="T33" s="183"/>
    </row>
    <row r="34" spans="1:20" hidden="1" x14ac:dyDescent="0.3">
      <c r="A34" s="359"/>
      <c r="B34" s="487"/>
      <c r="C34" s="362"/>
      <c r="D34" s="479"/>
      <c r="E34" s="479"/>
      <c r="F34" s="51" t="s">
        <v>26</v>
      </c>
      <c r="G34" s="10">
        <f t="shared" si="5"/>
        <v>674027.4</v>
      </c>
      <c r="H34" s="10">
        <f t="shared" si="5"/>
        <v>0</v>
      </c>
      <c r="I34" s="10">
        <v>501027.4</v>
      </c>
      <c r="J34" s="10">
        <v>0</v>
      </c>
      <c r="K34" s="10">
        <v>0</v>
      </c>
      <c r="L34" s="10">
        <v>0</v>
      </c>
      <c r="M34" s="10">
        <v>173000</v>
      </c>
      <c r="N34" s="10">
        <v>0</v>
      </c>
      <c r="O34" s="10">
        <v>0</v>
      </c>
      <c r="P34" s="10">
        <v>0</v>
      </c>
      <c r="Q34" s="360"/>
      <c r="R34" s="360"/>
      <c r="S34" s="16"/>
      <c r="T34" s="183"/>
    </row>
    <row r="35" spans="1:20" hidden="1" x14ac:dyDescent="0.3">
      <c r="A35" s="359"/>
      <c r="B35" s="487"/>
      <c r="C35" s="362"/>
      <c r="D35" s="479"/>
      <c r="E35" s="479"/>
      <c r="F35" s="51" t="s">
        <v>41</v>
      </c>
      <c r="G35" s="10">
        <f t="shared" si="5"/>
        <v>674027.4</v>
      </c>
      <c r="H35" s="10">
        <f t="shared" si="5"/>
        <v>0</v>
      </c>
      <c r="I35" s="10">
        <v>501027.4</v>
      </c>
      <c r="J35" s="10">
        <v>0</v>
      </c>
      <c r="K35" s="10">
        <v>0</v>
      </c>
      <c r="L35" s="10">
        <v>0</v>
      </c>
      <c r="M35" s="10">
        <v>173000</v>
      </c>
      <c r="N35" s="10">
        <v>0</v>
      </c>
      <c r="O35" s="10">
        <v>0</v>
      </c>
      <c r="P35" s="10">
        <v>0</v>
      </c>
      <c r="Q35" s="360"/>
      <c r="R35" s="360"/>
      <c r="S35" s="16"/>
      <c r="T35" s="183"/>
    </row>
    <row r="36" spans="1:20" hidden="1" x14ac:dyDescent="0.3">
      <c r="A36" s="359"/>
      <c r="B36" s="487"/>
      <c r="C36" s="363"/>
      <c r="D36" s="479"/>
      <c r="E36" s="479"/>
      <c r="F36" s="51" t="s">
        <v>28</v>
      </c>
      <c r="G36" s="10">
        <f t="shared" si="5"/>
        <v>674027.4</v>
      </c>
      <c r="H36" s="10">
        <f t="shared" si="5"/>
        <v>0</v>
      </c>
      <c r="I36" s="10">
        <v>501027.4</v>
      </c>
      <c r="J36" s="10">
        <v>0</v>
      </c>
      <c r="K36" s="10">
        <v>0</v>
      </c>
      <c r="L36" s="10">
        <v>0</v>
      </c>
      <c r="M36" s="10">
        <v>173000</v>
      </c>
      <c r="N36" s="10">
        <v>0</v>
      </c>
      <c r="O36" s="10">
        <v>0</v>
      </c>
      <c r="P36" s="10">
        <v>0</v>
      </c>
      <c r="Q36" s="360"/>
      <c r="R36" s="360"/>
      <c r="S36" s="16"/>
      <c r="T36" s="183"/>
    </row>
    <row r="37" spans="1:20" x14ac:dyDescent="0.3">
      <c r="A37" s="359"/>
      <c r="B37" s="360" t="s">
        <v>328</v>
      </c>
      <c r="C37" s="361"/>
      <c r="D37" s="361"/>
      <c r="E37" s="361"/>
      <c r="F37" s="51" t="s">
        <v>112</v>
      </c>
      <c r="G37" s="10">
        <f t="shared" ref="G37:H44" si="10">I37+K37+M37+O37</f>
        <v>4727805.1999999993</v>
      </c>
      <c r="H37" s="10">
        <f t="shared" si="10"/>
        <v>0</v>
      </c>
      <c r="I37" s="10">
        <f t="shared" ref="I37:P37" si="11">SUM(I38:I44)</f>
        <v>3516805.1999999997</v>
      </c>
      <c r="J37" s="10">
        <f t="shared" si="11"/>
        <v>0</v>
      </c>
      <c r="K37" s="10">
        <f t="shared" si="11"/>
        <v>0</v>
      </c>
      <c r="L37" s="10">
        <f t="shared" si="11"/>
        <v>0</v>
      </c>
      <c r="M37" s="10">
        <f t="shared" si="11"/>
        <v>1211000</v>
      </c>
      <c r="N37" s="10">
        <f t="shared" si="11"/>
        <v>0</v>
      </c>
      <c r="O37" s="10">
        <f t="shared" si="11"/>
        <v>0</v>
      </c>
      <c r="P37" s="10">
        <f t="shared" si="11"/>
        <v>0</v>
      </c>
      <c r="Q37" s="360"/>
      <c r="R37" s="360"/>
      <c r="S37" s="16"/>
      <c r="T37" s="183"/>
    </row>
    <row r="38" spans="1:20" x14ac:dyDescent="0.3">
      <c r="A38" s="359"/>
      <c r="B38" s="360"/>
      <c r="C38" s="362"/>
      <c r="D38" s="362"/>
      <c r="E38" s="362"/>
      <c r="F38" s="51" t="s">
        <v>22</v>
      </c>
      <c r="G38" s="10">
        <f t="shared" si="10"/>
        <v>683640.8</v>
      </c>
      <c r="H38" s="10">
        <f t="shared" si="10"/>
        <v>0</v>
      </c>
      <c r="I38" s="10">
        <f t="shared" ref="I38:P44" si="12">I22</f>
        <v>510640.8</v>
      </c>
      <c r="J38" s="10">
        <f t="shared" si="12"/>
        <v>0</v>
      </c>
      <c r="K38" s="10">
        <f t="shared" si="12"/>
        <v>0</v>
      </c>
      <c r="L38" s="10">
        <f t="shared" si="12"/>
        <v>0</v>
      </c>
      <c r="M38" s="10">
        <f t="shared" si="12"/>
        <v>173000</v>
      </c>
      <c r="N38" s="10">
        <f t="shared" si="12"/>
        <v>0</v>
      </c>
      <c r="O38" s="10">
        <f t="shared" si="12"/>
        <v>0</v>
      </c>
      <c r="P38" s="10">
        <f t="shared" si="12"/>
        <v>0</v>
      </c>
      <c r="Q38" s="360"/>
      <c r="R38" s="360"/>
      <c r="S38" s="16"/>
      <c r="T38" s="183"/>
    </row>
    <row r="39" spans="1:20" x14ac:dyDescent="0.3">
      <c r="A39" s="359"/>
      <c r="B39" s="360"/>
      <c r="C39" s="362"/>
      <c r="D39" s="362"/>
      <c r="E39" s="362"/>
      <c r="F39" s="51" t="s">
        <v>23</v>
      </c>
      <c r="G39" s="10">
        <f t="shared" si="10"/>
        <v>674027.4</v>
      </c>
      <c r="H39" s="10">
        <f t="shared" si="10"/>
        <v>0</v>
      </c>
      <c r="I39" s="10">
        <f t="shared" si="12"/>
        <v>501027.4</v>
      </c>
      <c r="J39" s="10">
        <f t="shared" si="12"/>
        <v>0</v>
      </c>
      <c r="K39" s="10">
        <f t="shared" si="12"/>
        <v>0</v>
      </c>
      <c r="L39" s="10">
        <f t="shared" si="12"/>
        <v>0</v>
      </c>
      <c r="M39" s="10">
        <f t="shared" si="12"/>
        <v>173000</v>
      </c>
      <c r="N39" s="10">
        <f t="shared" si="12"/>
        <v>0</v>
      </c>
      <c r="O39" s="10">
        <f t="shared" si="12"/>
        <v>0</v>
      </c>
      <c r="P39" s="10">
        <f t="shared" si="12"/>
        <v>0</v>
      </c>
      <c r="Q39" s="360"/>
      <c r="R39" s="360"/>
      <c r="S39" s="16"/>
      <c r="T39" s="183"/>
    </row>
    <row r="40" spans="1:20" x14ac:dyDescent="0.3">
      <c r="A40" s="359"/>
      <c r="B40" s="360"/>
      <c r="C40" s="362"/>
      <c r="D40" s="362"/>
      <c r="E40" s="362"/>
      <c r="F40" s="51" t="s">
        <v>24</v>
      </c>
      <c r="G40" s="10">
        <f t="shared" si="10"/>
        <v>674027.4</v>
      </c>
      <c r="H40" s="10">
        <f t="shared" si="10"/>
        <v>0</v>
      </c>
      <c r="I40" s="10">
        <f t="shared" si="12"/>
        <v>501027.4</v>
      </c>
      <c r="J40" s="10">
        <f t="shared" si="12"/>
        <v>0</v>
      </c>
      <c r="K40" s="10">
        <f t="shared" si="12"/>
        <v>0</v>
      </c>
      <c r="L40" s="10">
        <f t="shared" si="12"/>
        <v>0</v>
      </c>
      <c r="M40" s="10">
        <f t="shared" si="12"/>
        <v>173000</v>
      </c>
      <c r="N40" s="10">
        <f t="shared" si="12"/>
        <v>0</v>
      </c>
      <c r="O40" s="10">
        <f t="shared" si="12"/>
        <v>0</v>
      </c>
      <c r="P40" s="10">
        <f t="shared" si="12"/>
        <v>0</v>
      </c>
      <c r="Q40" s="360"/>
      <c r="R40" s="360"/>
      <c r="S40" s="16"/>
      <c r="T40" s="183"/>
    </row>
    <row r="41" spans="1:20" x14ac:dyDescent="0.3">
      <c r="A41" s="359"/>
      <c r="B41" s="360"/>
      <c r="C41" s="362"/>
      <c r="D41" s="362"/>
      <c r="E41" s="362"/>
      <c r="F41" s="51" t="s">
        <v>25</v>
      </c>
      <c r="G41" s="10">
        <f t="shared" si="10"/>
        <v>674027.4</v>
      </c>
      <c r="H41" s="10">
        <f t="shared" si="10"/>
        <v>0</v>
      </c>
      <c r="I41" s="10">
        <f t="shared" si="12"/>
        <v>501027.4</v>
      </c>
      <c r="J41" s="10">
        <f t="shared" si="12"/>
        <v>0</v>
      </c>
      <c r="K41" s="10">
        <f t="shared" si="12"/>
        <v>0</v>
      </c>
      <c r="L41" s="10">
        <f t="shared" si="12"/>
        <v>0</v>
      </c>
      <c r="M41" s="10">
        <f t="shared" si="12"/>
        <v>173000</v>
      </c>
      <c r="N41" s="10">
        <f t="shared" si="12"/>
        <v>0</v>
      </c>
      <c r="O41" s="10">
        <f t="shared" si="12"/>
        <v>0</v>
      </c>
      <c r="P41" s="10">
        <f t="shared" si="12"/>
        <v>0</v>
      </c>
      <c r="Q41" s="360"/>
      <c r="R41" s="360"/>
      <c r="S41" s="16"/>
      <c r="T41" s="183"/>
    </row>
    <row r="42" spans="1:20" x14ac:dyDescent="0.3">
      <c r="A42" s="359"/>
      <c r="B42" s="360"/>
      <c r="C42" s="362"/>
      <c r="D42" s="362"/>
      <c r="E42" s="362"/>
      <c r="F42" s="51" t="s">
        <v>26</v>
      </c>
      <c r="G42" s="10">
        <f t="shared" si="10"/>
        <v>674027.4</v>
      </c>
      <c r="H42" s="10">
        <f t="shared" si="10"/>
        <v>0</v>
      </c>
      <c r="I42" s="10">
        <f t="shared" si="12"/>
        <v>501027.4</v>
      </c>
      <c r="J42" s="10">
        <f t="shared" si="12"/>
        <v>0</v>
      </c>
      <c r="K42" s="10">
        <f t="shared" si="12"/>
        <v>0</v>
      </c>
      <c r="L42" s="10">
        <f t="shared" si="12"/>
        <v>0</v>
      </c>
      <c r="M42" s="10">
        <f t="shared" si="12"/>
        <v>173000</v>
      </c>
      <c r="N42" s="10">
        <f t="shared" si="12"/>
        <v>0</v>
      </c>
      <c r="O42" s="10">
        <f t="shared" si="12"/>
        <v>0</v>
      </c>
      <c r="P42" s="10">
        <f t="shared" si="12"/>
        <v>0</v>
      </c>
      <c r="Q42" s="360"/>
      <c r="R42" s="360"/>
      <c r="S42" s="16"/>
      <c r="T42" s="183"/>
    </row>
    <row r="43" spans="1:20" x14ac:dyDescent="0.3">
      <c r="A43" s="359"/>
      <c r="B43" s="360"/>
      <c r="C43" s="362"/>
      <c r="D43" s="362"/>
      <c r="E43" s="362"/>
      <c r="F43" s="51" t="s">
        <v>41</v>
      </c>
      <c r="G43" s="10">
        <f t="shared" si="10"/>
        <v>674027.4</v>
      </c>
      <c r="H43" s="10">
        <f t="shared" si="10"/>
        <v>0</v>
      </c>
      <c r="I43" s="10">
        <f t="shared" si="12"/>
        <v>501027.4</v>
      </c>
      <c r="J43" s="10">
        <f t="shared" si="12"/>
        <v>0</v>
      </c>
      <c r="K43" s="10">
        <f t="shared" si="12"/>
        <v>0</v>
      </c>
      <c r="L43" s="10">
        <f t="shared" si="12"/>
        <v>0</v>
      </c>
      <c r="M43" s="10">
        <f t="shared" si="12"/>
        <v>173000</v>
      </c>
      <c r="N43" s="10">
        <f t="shared" si="12"/>
        <v>0</v>
      </c>
      <c r="O43" s="10">
        <f t="shared" si="12"/>
        <v>0</v>
      </c>
      <c r="P43" s="10">
        <f t="shared" si="12"/>
        <v>0</v>
      </c>
      <c r="Q43" s="360"/>
      <c r="R43" s="360"/>
      <c r="S43" s="16"/>
      <c r="T43" s="183"/>
    </row>
    <row r="44" spans="1:20" x14ac:dyDescent="0.3">
      <c r="A44" s="359"/>
      <c r="B44" s="360"/>
      <c r="C44" s="362"/>
      <c r="D44" s="362"/>
      <c r="E44" s="362"/>
      <c r="F44" s="51" t="s">
        <v>28</v>
      </c>
      <c r="G44" s="10">
        <f t="shared" si="10"/>
        <v>674027.4</v>
      </c>
      <c r="H44" s="10">
        <f t="shared" si="10"/>
        <v>0</v>
      </c>
      <c r="I44" s="10">
        <f t="shared" si="12"/>
        <v>501027.4</v>
      </c>
      <c r="J44" s="10">
        <f t="shared" si="12"/>
        <v>0</v>
      </c>
      <c r="K44" s="10">
        <f t="shared" si="12"/>
        <v>0</v>
      </c>
      <c r="L44" s="10">
        <f t="shared" si="12"/>
        <v>0</v>
      </c>
      <c r="M44" s="10">
        <f t="shared" si="12"/>
        <v>173000</v>
      </c>
      <c r="N44" s="10">
        <f t="shared" si="12"/>
        <v>0</v>
      </c>
      <c r="O44" s="10">
        <f t="shared" si="12"/>
        <v>0</v>
      </c>
      <c r="P44" s="10">
        <f t="shared" si="12"/>
        <v>0</v>
      </c>
      <c r="Q44" s="360"/>
      <c r="R44" s="360"/>
      <c r="S44" s="16"/>
      <c r="T44" s="183"/>
    </row>
    <row r="45" spans="1:20" x14ac:dyDescent="0.3">
      <c r="A45" s="48" t="s">
        <v>85</v>
      </c>
      <c r="B45" s="467" t="s">
        <v>376</v>
      </c>
      <c r="C45" s="467"/>
      <c r="D45" s="467"/>
      <c r="E45" s="467"/>
      <c r="F45" s="467"/>
      <c r="G45" s="467"/>
      <c r="H45" s="467"/>
      <c r="I45" s="467"/>
      <c r="J45" s="467"/>
      <c r="K45" s="467"/>
      <c r="L45" s="467"/>
      <c r="M45" s="467"/>
      <c r="N45" s="467"/>
      <c r="O45" s="467"/>
      <c r="P45" s="467"/>
      <c r="Q45" s="414"/>
      <c r="R45" s="414"/>
      <c r="S45" s="16"/>
      <c r="T45" s="183"/>
    </row>
    <row r="46" spans="1:20" x14ac:dyDescent="0.3">
      <c r="A46" s="359" t="s">
        <v>196</v>
      </c>
      <c r="B46" s="360" t="s">
        <v>710</v>
      </c>
      <c r="C46" s="361" t="s">
        <v>71</v>
      </c>
      <c r="D46" s="478" t="s">
        <v>186</v>
      </c>
      <c r="E46" s="478" t="s">
        <v>204</v>
      </c>
      <c r="F46" s="51" t="s">
        <v>112</v>
      </c>
      <c r="G46" s="10">
        <f t="shared" ref="G46:H54" si="13">I46+K46+M46+O46</f>
        <v>268985.3</v>
      </c>
      <c r="H46" s="10">
        <f t="shared" si="13"/>
        <v>0</v>
      </c>
      <c r="I46" s="10">
        <f t="shared" ref="I46:P46" si="14">SUM(I47:I53)</f>
        <v>16650</v>
      </c>
      <c r="J46" s="10">
        <f t="shared" si="14"/>
        <v>0</v>
      </c>
      <c r="K46" s="10">
        <f t="shared" si="14"/>
        <v>0</v>
      </c>
      <c r="L46" s="10">
        <f t="shared" si="14"/>
        <v>0</v>
      </c>
      <c r="M46" s="10">
        <f t="shared" si="14"/>
        <v>7335.2999999999993</v>
      </c>
      <c r="N46" s="10">
        <f t="shared" si="14"/>
        <v>0</v>
      </c>
      <c r="O46" s="10">
        <f t="shared" si="14"/>
        <v>245000</v>
      </c>
      <c r="P46" s="10">
        <f t="shared" si="14"/>
        <v>0</v>
      </c>
      <c r="Q46" s="360" t="s">
        <v>7</v>
      </c>
      <c r="R46" s="360"/>
      <c r="S46" s="16"/>
      <c r="T46" s="183"/>
    </row>
    <row r="47" spans="1:20" x14ac:dyDescent="0.3">
      <c r="A47" s="359"/>
      <c r="B47" s="360"/>
      <c r="C47" s="362"/>
      <c r="D47" s="479"/>
      <c r="E47" s="479"/>
      <c r="F47" s="51" t="s">
        <v>22</v>
      </c>
      <c r="G47" s="10">
        <f t="shared" si="13"/>
        <v>42497.9</v>
      </c>
      <c r="H47" s="10">
        <f t="shared" si="13"/>
        <v>0</v>
      </c>
      <c r="I47" s="10">
        <f>I55+I63+I71+I79</f>
        <v>6450</v>
      </c>
      <c r="J47" s="10">
        <f t="shared" ref="J47:P48" si="15">J55+J63+J71+J79</f>
        <v>0</v>
      </c>
      <c r="K47" s="10">
        <f t="shared" si="15"/>
        <v>0</v>
      </c>
      <c r="L47" s="10">
        <f t="shared" si="15"/>
        <v>0</v>
      </c>
      <c r="M47" s="10">
        <f t="shared" si="15"/>
        <v>1047.9000000000001</v>
      </c>
      <c r="N47" s="10">
        <f t="shared" si="15"/>
        <v>0</v>
      </c>
      <c r="O47" s="10">
        <f t="shared" si="15"/>
        <v>35000</v>
      </c>
      <c r="P47" s="10">
        <f t="shared" si="15"/>
        <v>0</v>
      </c>
      <c r="Q47" s="360"/>
      <c r="R47" s="360"/>
      <c r="S47" s="16"/>
      <c r="T47" s="183"/>
    </row>
    <row r="48" spans="1:20" x14ac:dyDescent="0.3">
      <c r="A48" s="359"/>
      <c r="B48" s="360"/>
      <c r="C48" s="362"/>
      <c r="D48" s="479"/>
      <c r="E48" s="479"/>
      <c r="F48" s="51" t="s">
        <v>23</v>
      </c>
      <c r="G48" s="10">
        <f t="shared" si="13"/>
        <v>37747.9</v>
      </c>
      <c r="H48" s="10">
        <f t="shared" si="13"/>
        <v>0</v>
      </c>
      <c r="I48" s="10">
        <f>I56+I64+I72+I80</f>
        <v>1700</v>
      </c>
      <c r="J48" s="10">
        <f t="shared" si="15"/>
        <v>0</v>
      </c>
      <c r="K48" s="10">
        <f t="shared" si="15"/>
        <v>0</v>
      </c>
      <c r="L48" s="10">
        <f t="shared" si="15"/>
        <v>0</v>
      </c>
      <c r="M48" s="10">
        <f t="shared" si="15"/>
        <v>1047.9000000000001</v>
      </c>
      <c r="N48" s="10">
        <f t="shared" si="15"/>
        <v>0</v>
      </c>
      <c r="O48" s="10">
        <f t="shared" si="15"/>
        <v>35000</v>
      </c>
      <c r="P48" s="10">
        <f t="shared" si="15"/>
        <v>0</v>
      </c>
      <c r="Q48" s="360"/>
      <c r="R48" s="360"/>
      <c r="S48" s="16"/>
      <c r="T48" s="183"/>
    </row>
    <row r="49" spans="1:20" x14ac:dyDescent="0.3">
      <c r="A49" s="359"/>
      <c r="B49" s="360"/>
      <c r="C49" s="362"/>
      <c r="D49" s="479"/>
      <c r="E49" s="479"/>
      <c r="F49" s="51" t="s">
        <v>24</v>
      </c>
      <c r="G49" s="10">
        <f t="shared" si="13"/>
        <v>37747.9</v>
      </c>
      <c r="H49" s="10">
        <f t="shared" si="13"/>
        <v>0</v>
      </c>
      <c r="I49" s="10">
        <f t="shared" ref="I49:P53" si="16">I57+I65+I73+I81</f>
        <v>1700</v>
      </c>
      <c r="J49" s="10">
        <f t="shared" si="16"/>
        <v>0</v>
      </c>
      <c r="K49" s="10">
        <f t="shared" si="16"/>
        <v>0</v>
      </c>
      <c r="L49" s="10">
        <f t="shared" si="16"/>
        <v>0</v>
      </c>
      <c r="M49" s="10">
        <f t="shared" si="16"/>
        <v>1047.9000000000001</v>
      </c>
      <c r="N49" s="10">
        <f t="shared" si="16"/>
        <v>0</v>
      </c>
      <c r="O49" s="10">
        <f t="shared" si="16"/>
        <v>35000</v>
      </c>
      <c r="P49" s="10">
        <f t="shared" si="16"/>
        <v>0</v>
      </c>
      <c r="Q49" s="360"/>
      <c r="R49" s="360"/>
      <c r="S49" s="16"/>
      <c r="T49" s="183"/>
    </row>
    <row r="50" spans="1:20" x14ac:dyDescent="0.3">
      <c r="A50" s="359"/>
      <c r="B50" s="360"/>
      <c r="C50" s="362"/>
      <c r="D50" s="479"/>
      <c r="E50" s="479"/>
      <c r="F50" s="51" t="s">
        <v>25</v>
      </c>
      <c r="G50" s="10">
        <f t="shared" si="13"/>
        <v>37747.9</v>
      </c>
      <c r="H50" s="10">
        <f t="shared" si="13"/>
        <v>0</v>
      </c>
      <c r="I50" s="10">
        <f t="shared" si="16"/>
        <v>1700</v>
      </c>
      <c r="J50" s="10">
        <f t="shared" si="16"/>
        <v>0</v>
      </c>
      <c r="K50" s="10">
        <f t="shared" si="16"/>
        <v>0</v>
      </c>
      <c r="L50" s="10">
        <f t="shared" si="16"/>
        <v>0</v>
      </c>
      <c r="M50" s="10">
        <f t="shared" si="16"/>
        <v>1047.9000000000001</v>
      </c>
      <c r="N50" s="10">
        <f t="shared" si="16"/>
        <v>0</v>
      </c>
      <c r="O50" s="10">
        <f t="shared" si="16"/>
        <v>35000</v>
      </c>
      <c r="P50" s="10">
        <f t="shared" si="16"/>
        <v>0</v>
      </c>
      <c r="Q50" s="360"/>
      <c r="R50" s="360"/>
      <c r="S50" s="16"/>
      <c r="T50" s="183"/>
    </row>
    <row r="51" spans="1:20" x14ac:dyDescent="0.3">
      <c r="A51" s="359"/>
      <c r="B51" s="360"/>
      <c r="C51" s="362"/>
      <c r="D51" s="479"/>
      <c r="E51" s="479"/>
      <c r="F51" s="51" t="s">
        <v>26</v>
      </c>
      <c r="G51" s="10">
        <f t="shared" si="13"/>
        <v>37747.9</v>
      </c>
      <c r="H51" s="10">
        <f t="shared" si="13"/>
        <v>0</v>
      </c>
      <c r="I51" s="10">
        <f t="shared" si="16"/>
        <v>1700</v>
      </c>
      <c r="J51" s="10">
        <f t="shared" si="16"/>
        <v>0</v>
      </c>
      <c r="K51" s="10">
        <f t="shared" si="16"/>
        <v>0</v>
      </c>
      <c r="L51" s="10">
        <f t="shared" si="16"/>
        <v>0</v>
      </c>
      <c r="M51" s="10">
        <f t="shared" si="16"/>
        <v>1047.9000000000001</v>
      </c>
      <c r="N51" s="10">
        <f t="shared" si="16"/>
        <v>0</v>
      </c>
      <c r="O51" s="10">
        <f t="shared" si="16"/>
        <v>35000</v>
      </c>
      <c r="P51" s="10">
        <f t="shared" si="16"/>
        <v>0</v>
      </c>
      <c r="Q51" s="360"/>
      <c r="R51" s="360"/>
      <c r="S51" s="16"/>
      <c r="T51" s="183"/>
    </row>
    <row r="52" spans="1:20" x14ac:dyDescent="0.3">
      <c r="A52" s="359"/>
      <c r="B52" s="360"/>
      <c r="C52" s="362"/>
      <c r="D52" s="479"/>
      <c r="E52" s="479"/>
      <c r="F52" s="51" t="s">
        <v>41</v>
      </c>
      <c r="G52" s="10">
        <f t="shared" si="13"/>
        <v>37747.9</v>
      </c>
      <c r="H52" s="10">
        <f t="shared" si="13"/>
        <v>0</v>
      </c>
      <c r="I52" s="10">
        <f t="shared" si="16"/>
        <v>1700</v>
      </c>
      <c r="J52" s="10">
        <f t="shared" si="16"/>
        <v>0</v>
      </c>
      <c r="K52" s="10">
        <f t="shared" si="16"/>
        <v>0</v>
      </c>
      <c r="L52" s="10">
        <f t="shared" si="16"/>
        <v>0</v>
      </c>
      <c r="M52" s="10">
        <f t="shared" si="16"/>
        <v>1047.9000000000001</v>
      </c>
      <c r="N52" s="10">
        <f t="shared" si="16"/>
        <v>0</v>
      </c>
      <c r="O52" s="10">
        <f t="shared" si="16"/>
        <v>35000</v>
      </c>
      <c r="P52" s="10">
        <f t="shared" si="16"/>
        <v>0</v>
      </c>
      <c r="Q52" s="360"/>
      <c r="R52" s="360"/>
      <c r="S52" s="16"/>
      <c r="T52" s="183"/>
    </row>
    <row r="53" spans="1:20" x14ac:dyDescent="0.3">
      <c r="A53" s="359"/>
      <c r="B53" s="360"/>
      <c r="C53" s="363"/>
      <c r="D53" s="479"/>
      <c r="E53" s="479"/>
      <c r="F53" s="51" t="s">
        <v>28</v>
      </c>
      <c r="G53" s="10">
        <f t="shared" si="13"/>
        <v>37747.9</v>
      </c>
      <c r="H53" s="10">
        <f t="shared" si="13"/>
        <v>0</v>
      </c>
      <c r="I53" s="10">
        <f t="shared" si="16"/>
        <v>1700</v>
      </c>
      <c r="J53" s="10">
        <f t="shared" si="16"/>
        <v>0</v>
      </c>
      <c r="K53" s="10">
        <f t="shared" si="16"/>
        <v>0</v>
      </c>
      <c r="L53" s="10">
        <f t="shared" si="16"/>
        <v>0</v>
      </c>
      <c r="M53" s="10">
        <f t="shared" si="16"/>
        <v>1047.9000000000001</v>
      </c>
      <c r="N53" s="10">
        <f t="shared" si="16"/>
        <v>0</v>
      </c>
      <c r="O53" s="10">
        <f t="shared" si="16"/>
        <v>35000</v>
      </c>
      <c r="P53" s="10">
        <f t="shared" si="16"/>
        <v>0</v>
      </c>
      <c r="Q53" s="360"/>
      <c r="R53" s="360"/>
      <c r="S53" s="16"/>
      <c r="T53" s="183"/>
    </row>
    <row r="54" spans="1:20" ht="15" hidden="1" customHeight="1" x14ac:dyDescent="0.3">
      <c r="A54" s="359" t="s">
        <v>197</v>
      </c>
      <c r="B54" s="487" t="s">
        <v>377</v>
      </c>
      <c r="C54" s="361" t="s">
        <v>71</v>
      </c>
      <c r="D54" s="478" t="s">
        <v>186</v>
      </c>
      <c r="E54" s="478" t="s">
        <v>192</v>
      </c>
      <c r="F54" s="51" t="s">
        <v>112</v>
      </c>
      <c r="G54" s="10">
        <f t="shared" si="13"/>
        <v>6300</v>
      </c>
      <c r="H54" s="10">
        <f t="shared" si="13"/>
        <v>0</v>
      </c>
      <c r="I54" s="10">
        <f t="shared" ref="I54:P54" si="17">SUM(I55:I61)</f>
        <v>6300</v>
      </c>
      <c r="J54" s="10">
        <f t="shared" si="17"/>
        <v>0</v>
      </c>
      <c r="K54" s="10">
        <f t="shared" si="17"/>
        <v>0</v>
      </c>
      <c r="L54" s="10">
        <f t="shared" si="17"/>
        <v>0</v>
      </c>
      <c r="M54" s="10">
        <f t="shared" si="17"/>
        <v>0</v>
      </c>
      <c r="N54" s="10">
        <f t="shared" si="17"/>
        <v>0</v>
      </c>
      <c r="O54" s="10">
        <f t="shared" si="17"/>
        <v>0</v>
      </c>
      <c r="P54" s="10">
        <f t="shared" si="17"/>
        <v>0</v>
      </c>
      <c r="Q54" s="360" t="s">
        <v>7</v>
      </c>
      <c r="R54" s="360"/>
      <c r="S54" s="16"/>
      <c r="T54" s="183"/>
    </row>
    <row r="55" spans="1:20" hidden="1" x14ac:dyDescent="0.3">
      <c r="A55" s="359"/>
      <c r="B55" s="487"/>
      <c r="C55" s="362"/>
      <c r="D55" s="479"/>
      <c r="E55" s="479"/>
      <c r="F55" s="51" t="s">
        <v>22</v>
      </c>
      <c r="G55" s="10">
        <v>900</v>
      </c>
      <c r="H55" s="10">
        <v>0</v>
      </c>
      <c r="I55" s="10">
        <v>900</v>
      </c>
      <c r="J55" s="10">
        <v>0</v>
      </c>
      <c r="K55" s="10">
        <v>0</v>
      </c>
      <c r="L55" s="10">
        <v>0</v>
      </c>
      <c r="M55" s="10">
        <v>0</v>
      </c>
      <c r="N55" s="10">
        <v>0</v>
      </c>
      <c r="O55" s="10">
        <v>0</v>
      </c>
      <c r="P55" s="10">
        <v>0</v>
      </c>
      <c r="Q55" s="360"/>
      <c r="R55" s="360"/>
      <c r="S55" s="16"/>
      <c r="T55" s="183"/>
    </row>
    <row r="56" spans="1:20" hidden="1" x14ac:dyDescent="0.3">
      <c r="A56" s="359"/>
      <c r="B56" s="487"/>
      <c r="C56" s="362"/>
      <c r="D56" s="479"/>
      <c r="E56" s="479"/>
      <c r="F56" s="51" t="s">
        <v>23</v>
      </c>
      <c r="G56" s="10">
        <v>900</v>
      </c>
      <c r="H56" s="10">
        <v>0</v>
      </c>
      <c r="I56" s="10">
        <v>900</v>
      </c>
      <c r="J56" s="10">
        <v>0</v>
      </c>
      <c r="K56" s="10">
        <v>0</v>
      </c>
      <c r="L56" s="10">
        <v>0</v>
      </c>
      <c r="M56" s="10">
        <v>0</v>
      </c>
      <c r="N56" s="10">
        <v>0</v>
      </c>
      <c r="O56" s="10">
        <v>0</v>
      </c>
      <c r="P56" s="10">
        <v>0</v>
      </c>
      <c r="Q56" s="360"/>
      <c r="R56" s="360"/>
      <c r="S56" s="16"/>
      <c r="T56" s="183"/>
    </row>
    <row r="57" spans="1:20" hidden="1" x14ac:dyDescent="0.3">
      <c r="A57" s="359"/>
      <c r="B57" s="487"/>
      <c r="C57" s="362"/>
      <c r="D57" s="479"/>
      <c r="E57" s="479"/>
      <c r="F57" s="51" t="s">
        <v>24</v>
      </c>
      <c r="G57" s="10">
        <v>900</v>
      </c>
      <c r="H57" s="10">
        <v>0</v>
      </c>
      <c r="I57" s="10">
        <v>900</v>
      </c>
      <c r="J57" s="10">
        <v>0</v>
      </c>
      <c r="K57" s="10">
        <v>0</v>
      </c>
      <c r="L57" s="10">
        <v>0</v>
      </c>
      <c r="M57" s="10">
        <v>0</v>
      </c>
      <c r="N57" s="10">
        <v>0</v>
      </c>
      <c r="O57" s="10">
        <v>0</v>
      </c>
      <c r="P57" s="10">
        <v>0</v>
      </c>
      <c r="Q57" s="360"/>
      <c r="R57" s="360"/>
      <c r="S57" s="16"/>
      <c r="T57" s="183"/>
    </row>
    <row r="58" spans="1:20" hidden="1" x14ac:dyDescent="0.3">
      <c r="A58" s="359"/>
      <c r="B58" s="487"/>
      <c r="C58" s="362"/>
      <c r="D58" s="479"/>
      <c r="E58" s="479"/>
      <c r="F58" s="51" t="s">
        <v>25</v>
      </c>
      <c r="G58" s="10">
        <v>900</v>
      </c>
      <c r="H58" s="10">
        <v>0</v>
      </c>
      <c r="I58" s="10">
        <v>900</v>
      </c>
      <c r="J58" s="10">
        <v>0</v>
      </c>
      <c r="K58" s="10">
        <v>0</v>
      </c>
      <c r="L58" s="10">
        <v>0</v>
      </c>
      <c r="M58" s="10">
        <v>0</v>
      </c>
      <c r="N58" s="10">
        <v>0</v>
      </c>
      <c r="O58" s="10">
        <v>0</v>
      </c>
      <c r="P58" s="10">
        <v>0</v>
      </c>
      <c r="Q58" s="360"/>
      <c r="R58" s="360"/>
      <c r="S58" s="16"/>
      <c r="T58" s="183"/>
    </row>
    <row r="59" spans="1:20" hidden="1" x14ac:dyDescent="0.3">
      <c r="A59" s="359"/>
      <c r="B59" s="487"/>
      <c r="C59" s="362"/>
      <c r="D59" s="479"/>
      <c r="E59" s="479"/>
      <c r="F59" s="51" t="s">
        <v>26</v>
      </c>
      <c r="G59" s="10">
        <v>900</v>
      </c>
      <c r="H59" s="10">
        <v>0</v>
      </c>
      <c r="I59" s="10">
        <v>900</v>
      </c>
      <c r="J59" s="10">
        <v>0</v>
      </c>
      <c r="K59" s="10">
        <v>0</v>
      </c>
      <c r="L59" s="10">
        <v>0</v>
      </c>
      <c r="M59" s="10">
        <v>0</v>
      </c>
      <c r="N59" s="10">
        <v>0</v>
      </c>
      <c r="O59" s="10">
        <v>0</v>
      </c>
      <c r="P59" s="10">
        <v>0</v>
      </c>
      <c r="Q59" s="360"/>
      <c r="R59" s="360"/>
      <c r="S59" s="16"/>
      <c r="T59" s="183"/>
    </row>
    <row r="60" spans="1:20" hidden="1" x14ac:dyDescent="0.3">
      <c r="A60" s="359"/>
      <c r="B60" s="487"/>
      <c r="C60" s="362"/>
      <c r="D60" s="479"/>
      <c r="E60" s="479"/>
      <c r="F60" s="51" t="s">
        <v>41</v>
      </c>
      <c r="G60" s="10">
        <v>900</v>
      </c>
      <c r="H60" s="10">
        <v>0</v>
      </c>
      <c r="I60" s="10">
        <v>900</v>
      </c>
      <c r="J60" s="10">
        <v>0</v>
      </c>
      <c r="K60" s="10">
        <v>0</v>
      </c>
      <c r="L60" s="10">
        <v>0</v>
      </c>
      <c r="M60" s="10">
        <v>0</v>
      </c>
      <c r="N60" s="10">
        <v>0</v>
      </c>
      <c r="O60" s="10">
        <v>0</v>
      </c>
      <c r="P60" s="10">
        <v>0</v>
      </c>
      <c r="Q60" s="360"/>
      <c r="R60" s="360"/>
      <c r="S60" s="16"/>
      <c r="T60" s="183"/>
    </row>
    <row r="61" spans="1:20" hidden="1" x14ac:dyDescent="0.3">
      <c r="A61" s="359"/>
      <c r="B61" s="487"/>
      <c r="C61" s="363"/>
      <c r="D61" s="479"/>
      <c r="E61" s="479"/>
      <c r="F61" s="51" t="s">
        <v>28</v>
      </c>
      <c r="G61" s="10">
        <v>900</v>
      </c>
      <c r="H61" s="10">
        <v>0</v>
      </c>
      <c r="I61" s="10">
        <v>900</v>
      </c>
      <c r="J61" s="10">
        <v>0</v>
      </c>
      <c r="K61" s="10">
        <v>0</v>
      </c>
      <c r="L61" s="10">
        <v>0</v>
      </c>
      <c r="M61" s="10">
        <v>0</v>
      </c>
      <c r="N61" s="10">
        <v>0</v>
      </c>
      <c r="O61" s="10">
        <v>0</v>
      </c>
      <c r="P61" s="10">
        <v>0</v>
      </c>
      <c r="Q61" s="360"/>
      <c r="R61" s="360"/>
      <c r="S61" s="16"/>
      <c r="T61" s="183"/>
    </row>
    <row r="62" spans="1:20" ht="15" hidden="1" customHeight="1" x14ac:dyDescent="0.3">
      <c r="A62" s="359" t="s">
        <v>199</v>
      </c>
      <c r="B62" s="487" t="s">
        <v>378</v>
      </c>
      <c r="C62" s="361" t="s">
        <v>71</v>
      </c>
      <c r="D62" s="478" t="s">
        <v>186</v>
      </c>
      <c r="E62" s="478" t="s">
        <v>207</v>
      </c>
      <c r="F62" s="51" t="s">
        <v>112</v>
      </c>
      <c r="G62" s="10">
        <f>I62+K62+M62+O62</f>
        <v>10350</v>
      </c>
      <c r="H62" s="10">
        <f>J62+L62+N62+P62</f>
        <v>0</v>
      </c>
      <c r="I62" s="10">
        <f t="shared" ref="I62:P62" si="18">SUM(I63:I69)</f>
        <v>10350</v>
      </c>
      <c r="J62" s="10">
        <f t="shared" si="18"/>
        <v>0</v>
      </c>
      <c r="K62" s="10">
        <f t="shared" si="18"/>
        <v>0</v>
      </c>
      <c r="L62" s="10">
        <f t="shared" si="18"/>
        <v>0</v>
      </c>
      <c r="M62" s="10">
        <f t="shared" si="18"/>
        <v>0</v>
      </c>
      <c r="N62" s="10">
        <f t="shared" si="18"/>
        <v>0</v>
      </c>
      <c r="O62" s="10">
        <f t="shared" si="18"/>
        <v>0</v>
      </c>
      <c r="P62" s="10">
        <f t="shared" si="18"/>
        <v>0</v>
      </c>
      <c r="Q62" s="360" t="s">
        <v>7</v>
      </c>
      <c r="R62" s="360"/>
      <c r="S62" s="16"/>
      <c r="T62" s="183"/>
    </row>
    <row r="63" spans="1:20" hidden="1" x14ac:dyDescent="0.3">
      <c r="A63" s="359"/>
      <c r="B63" s="487"/>
      <c r="C63" s="362"/>
      <c r="D63" s="479"/>
      <c r="E63" s="479"/>
      <c r="F63" s="51" t="s">
        <v>22</v>
      </c>
      <c r="G63" s="10">
        <v>5550</v>
      </c>
      <c r="H63" s="10">
        <v>0</v>
      </c>
      <c r="I63" s="10">
        <v>5550</v>
      </c>
      <c r="J63" s="10">
        <v>0</v>
      </c>
      <c r="K63" s="10">
        <v>0</v>
      </c>
      <c r="L63" s="10">
        <v>0</v>
      </c>
      <c r="M63" s="10">
        <v>0</v>
      </c>
      <c r="N63" s="10">
        <v>0</v>
      </c>
      <c r="O63" s="10">
        <v>0</v>
      </c>
      <c r="P63" s="10">
        <v>0</v>
      </c>
      <c r="Q63" s="360"/>
      <c r="R63" s="360"/>
      <c r="S63" s="16"/>
      <c r="T63" s="183"/>
    </row>
    <row r="64" spans="1:20" hidden="1" x14ac:dyDescent="0.3">
      <c r="A64" s="359"/>
      <c r="B64" s="487"/>
      <c r="C64" s="362"/>
      <c r="D64" s="479"/>
      <c r="E64" s="479"/>
      <c r="F64" s="51" t="s">
        <v>23</v>
      </c>
      <c r="G64" s="10">
        <v>800</v>
      </c>
      <c r="H64" s="10">
        <v>0</v>
      </c>
      <c r="I64" s="10">
        <v>800</v>
      </c>
      <c r="J64" s="10">
        <v>0</v>
      </c>
      <c r="K64" s="10">
        <v>0</v>
      </c>
      <c r="L64" s="10">
        <v>0</v>
      </c>
      <c r="M64" s="10">
        <v>0</v>
      </c>
      <c r="N64" s="10">
        <v>0</v>
      </c>
      <c r="O64" s="10">
        <v>0</v>
      </c>
      <c r="P64" s="10">
        <v>0</v>
      </c>
      <c r="Q64" s="360"/>
      <c r="R64" s="360"/>
      <c r="S64" s="16"/>
      <c r="T64" s="183"/>
    </row>
    <row r="65" spans="1:20" hidden="1" x14ac:dyDescent="0.3">
      <c r="A65" s="359"/>
      <c r="B65" s="487"/>
      <c r="C65" s="362"/>
      <c r="D65" s="479"/>
      <c r="E65" s="479"/>
      <c r="F65" s="51" t="s">
        <v>24</v>
      </c>
      <c r="G65" s="10">
        <v>800</v>
      </c>
      <c r="H65" s="10">
        <v>0</v>
      </c>
      <c r="I65" s="10">
        <v>800</v>
      </c>
      <c r="J65" s="10">
        <v>0</v>
      </c>
      <c r="K65" s="10">
        <v>0</v>
      </c>
      <c r="L65" s="10">
        <v>0</v>
      </c>
      <c r="M65" s="10">
        <v>0</v>
      </c>
      <c r="N65" s="10">
        <v>0</v>
      </c>
      <c r="O65" s="10">
        <v>0</v>
      </c>
      <c r="P65" s="10">
        <v>0</v>
      </c>
      <c r="Q65" s="360"/>
      <c r="R65" s="360"/>
      <c r="S65" s="16"/>
      <c r="T65" s="183"/>
    </row>
    <row r="66" spans="1:20" hidden="1" x14ac:dyDescent="0.3">
      <c r="A66" s="359"/>
      <c r="B66" s="487"/>
      <c r="C66" s="362"/>
      <c r="D66" s="479"/>
      <c r="E66" s="479"/>
      <c r="F66" s="51" t="s">
        <v>25</v>
      </c>
      <c r="G66" s="10">
        <v>800</v>
      </c>
      <c r="H66" s="10">
        <v>0</v>
      </c>
      <c r="I66" s="10">
        <v>800</v>
      </c>
      <c r="J66" s="10">
        <v>0</v>
      </c>
      <c r="K66" s="10">
        <v>0</v>
      </c>
      <c r="L66" s="10">
        <v>0</v>
      </c>
      <c r="M66" s="10">
        <v>0</v>
      </c>
      <c r="N66" s="10">
        <v>0</v>
      </c>
      <c r="O66" s="10">
        <v>0</v>
      </c>
      <c r="P66" s="10">
        <v>0</v>
      </c>
      <c r="Q66" s="360"/>
      <c r="R66" s="360"/>
      <c r="S66" s="16"/>
      <c r="T66" s="183"/>
    </row>
    <row r="67" spans="1:20" hidden="1" x14ac:dyDescent="0.3">
      <c r="A67" s="359"/>
      <c r="B67" s="487"/>
      <c r="C67" s="362"/>
      <c r="D67" s="479"/>
      <c r="E67" s="479"/>
      <c r="F67" s="51" t="s">
        <v>26</v>
      </c>
      <c r="G67" s="10">
        <v>800</v>
      </c>
      <c r="H67" s="10">
        <v>0</v>
      </c>
      <c r="I67" s="10">
        <v>800</v>
      </c>
      <c r="J67" s="10">
        <v>0</v>
      </c>
      <c r="K67" s="10">
        <v>0</v>
      </c>
      <c r="L67" s="10">
        <v>0</v>
      </c>
      <c r="M67" s="10">
        <v>0</v>
      </c>
      <c r="N67" s="10">
        <v>0</v>
      </c>
      <c r="O67" s="10">
        <v>0</v>
      </c>
      <c r="P67" s="10">
        <v>0</v>
      </c>
      <c r="Q67" s="360"/>
      <c r="R67" s="360"/>
      <c r="S67" s="16"/>
      <c r="T67" s="183"/>
    </row>
    <row r="68" spans="1:20" hidden="1" x14ac:dyDescent="0.3">
      <c r="A68" s="359"/>
      <c r="B68" s="487"/>
      <c r="C68" s="362"/>
      <c r="D68" s="479"/>
      <c r="E68" s="479"/>
      <c r="F68" s="51" t="s">
        <v>41</v>
      </c>
      <c r="G68" s="10">
        <v>800</v>
      </c>
      <c r="H68" s="10">
        <v>0</v>
      </c>
      <c r="I68" s="10">
        <v>800</v>
      </c>
      <c r="J68" s="10">
        <v>0</v>
      </c>
      <c r="K68" s="10">
        <v>0</v>
      </c>
      <c r="L68" s="10">
        <v>0</v>
      </c>
      <c r="M68" s="10">
        <v>0</v>
      </c>
      <c r="N68" s="10">
        <v>0</v>
      </c>
      <c r="O68" s="10">
        <v>0</v>
      </c>
      <c r="P68" s="10">
        <v>0</v>
      </c>
      <c r="Q68" s="360"/>
      <c r="R68" s="360"/>
      <c r="S68" s="16"/>
      <c r="T68" s="183"/>
    </row>
    <row r="69" spans="1:20" hidden="1" x14ac:dyDescent="0.3">
      <c r="A69" s="359"/>
      <c r="B69" s="487"/>
      <c r="C69" s="363"/>
      <c r="D69" s="479"/>
      <c r="E69" s="479"/>
      <c r="F69" s="51" t="s">
        <v>28</v>
      </c>
      <c r="G69" s="10">
        <v>800</v>
      </c>
      <c r="H69" s="10">
        <v>0</v>
      </c>
      <c r="I69" s="10">
        <v>800</v>
      </c>
      <c r="J69" s="10">
        <v>0</v>
      </c>
      <c r="K69" s="10">
        <v>0</v>
      </c>
      <c r="L69" s="10">
        <v>0</v>
      </c>
      <c r="M69" s="10">
        <v>0</v>
      </c>
      <c r="N69" s="10">
        <v>0</v>
      </c>
      <c r="O69" s="10">
        <v>0</v>
      </c>
      <c r="P69" s="10">
        <v>0</v>
      </c>
      <c r="Q69" s="360"/>
      <c r="R69" s="360"/>
      <c r="S69" s="16"/>
      <c r="T69" s="183"/>
    </row>
    <row r="70" spans="1:20" hidden="1" x14ac:dyDescent="0.3">
      <c r="A70" s="359" t="s">
        <v>201</v>
      </c>
      <c r="B70" s="487" t="s">
        <v>379</v>
      </c>
      <c r="C70" s="361" t="s">
        <v>71</v>
      </c>
      <c r="D70" s="478" t="s">
        <v>186</v>
      </c>
      <c r="E70" s="478" t="s">
        <v>200</v>
      </c>
      <c r="F70" s="51" t="s">
        <v>112</v>
      </c>
      <c r="G70" s="10">
        <f>I70+K70+M70+O70</f>
        <v>7335.2999999999993</v>
      </c>
      <c r="H70" s="10">
        <f>J70+L70+N70+P70</f>
        <v>0</v>
      </c>
      <c r="I70" s="10">
        <f t="shared" ref="I70:P70" si="19">SUM(I71:I77)</f>
        <v>0</v>
      </c>
      <c r="J70" s="10">
        <f t="shared" si="19"/>
        <v>0</v>
      </c>
      <c r="K70" s="10">
        <f t="shared" si="19"/>
        <v>0</v>
      </c>
      <c r="L70" s="10">
        <f t="shared" si="19"/>
        <v>0</v>
      </c>
      <c r="M70" s="10">
        <f t="shared" si="19"/>
        <v>7335.2999999999993</v>
      </c>
      <c r="N70" s="10">
        <f t="shared" si="19"/>
        <v>0</v>
      </c>
      <c r="O70" s="10">
        <f t="shared" si="19"/>
        <v>0</v>
      </c>
      <c r="P70" s="10">
        <f t="shared" si="19"/>
        <v>0</v>
      </c>
      <c r="Q70" s="360" t="s">
        <v>7</v>
      </c>
      <c r="R70" s="360"/>
      <c r="S70" s="16"/>
      <c r="T70" s="183"/>
    </row>
    <row r="71" spans="1:20" hidden="1" x14ac:dyDescent="0.3">
      <c r="A71" s="359"/>
      <c r="B71" s="487"/>
      <c r="C71" s="362"/>
      <c r="D71" s="479"/>
      <c r="E71" s="479"/>
      <c r="F71" s="51" t="s">
        <v>22</v>
      </c>
      <c r="G71" s="10">
        <v>1047.9000000000001</v>
      </c>
      <c r="H71" s="10">
        <v>0</v>
      </c>
      <c r="I71" s="10">
        <v>0</v>
      </c>
      <c r="J71" s="10">
        <v>0</v>
      </c>
      <c r="K71" s="10">
        <v>0</v>
      </c>
      <c r="L71" s="10">
        <v>0</v>
      </c>
      <c r="M71" s="10">
        <v>1047.9000000000001</v>
      </c>
      <c r="N71" s="10">
        <v>0</v>
      </c>
      <c r="O71" s="10">
        <v>0</v>
      </c>
      <c r="P71" s="10">
        <v>0</v>
      </c>
      <c r="Q71" s="360"/>
      <c r="R71" s="360"/>
      <c r="S71" s="16"/>
      <c r="T71" s="183"/>
    </row>
    <row r="72" spans="1:20" hidden="1" x14ac:dyDescent="0.3">
      <c r="A72" s="359"/>
      <c r="B72" s="487"/>
      <c r="C72" s="362"/>
      <c r="D72" s="479"/>
      <c r="E72" s="479"/>
      <c r="F72" s="51" t="s">
        <v>23</v>
      </c>
      <c r="G72" s="10">
        <v>1047.9000000000001</v>
      </c>
      <c r="H72" s="10">
        <v>0</v>
      </c>
      <c r="I72" s="10">
        <v>0</v>
      </c>
      <c r="J72" s="10">
        <v>0</v>
      </c>
      <c r="K72" s="10">
        <v>0</v>
      </c>
      <c r="L72" s="10">
        <v>0</v>
      </c>
      <c r="M72" s="10">
        <v>1047.9000000000001</v>
      </c>
      <c r="N72" s="10">
        <v>0</v>
      </c>
      <c r="O72" s="10">
        <v>0</v>
      </c>
      <c r="P72" s="10">
        <v>0</v>
      </c>
      <c r="Q72" s="360"/>
      <c r="R72" s="360"/>
      <c r="S72" s="16"/>
      <c r="T72" s="183"/>
    </row>
    <row r="73" spans="1:20" hidden="1" x14ac:dyDescent="0.3">
      <c r="A73" s="359"/>
      <c r="B73" s="487"/>
      <c r="C73" s="362"/>
      <c r="D73" s="479"/>
      <c r="E73" s="479"/>
      <c r="F73" s="51" t="s">
        <v>24</v>
      </c>
      <c r="G73" s="10">
        <v>1047.9000000000001</v>
      </c>
      <c r="H73" s="10">
        <v>0</v>
      </c>
      <c r="I73" s="10">
        <v>0</v>
      </c>
      <c r="J73" s="10">
        <v>0</v>
      </c>
      <c r="K73" s="10">
        <v>0</v>
      </c>
      <c r="L73" s="10">
        <v>0</v>
      </c>
      <c r="M73" s="10">
        <v>1047.9000000000001</v>
      </c>
      <c r="N73" s="10">
        <v>0</v>
      </c>
      <c r="O73" s="10">
        <v>0</v>
      </c>
      <c r="P73" s="10">
        <v>0</v>
      </c>
      <c r="Q73" s="360"/>
      <c r="R73" s="360"/>
      <c r="S73" s="16"/>
      <c r="T73" s="183"/>
    </row>
    <row r="74" spans="1:20" hidden="1" x14ac:dyDescent="0.3">
      <c r="A74" s="359"/>
      <c r="B74" s="487"/>
      <c r="C74" s="362"/>
      <c r="D74" s="479"/>
      <c r="E74" s="479"/>
      <c r="F74" s="51" t="s">
        <v>25</v>
      </c>
      <c r="G74" s="10">
        <v>1047.9000000000001</v>
      </c>
      <c r="H74" s="10">
        <v>0</v>
      </c>
      <c r="I74" s="10">
        <v>0</v>
      </c>
      <c r="J74" s="10">
        <v>0</v>
      </c>
      <c r="K74" s="10">
        <v>0</v>
      </c>
      <c r="L74" s="10">
        <v>0</v>
      </c>
      <c r="M74" s="10">
        <v>1047.9000000000001</v>
      </c>
      <c r="N74" s="10">
        <v>0</v>
      </c>
      <c r="O74" s="10">
        <v>0</v>
      </c>
      <c r="P74" s="10">
        <v>0</v>
      </c>
      <c r="Q74" s="360"/>
      <c r="R74" s="360"/>
      <c r="S74" s="16"/>
      <c r="T74" s="183"/>
    </row>
    <row r="75" spans="1:20" hidden="1" x14ac:dyDescent="0.3">
      <c r="A75" s="359"/>
      <c r="B75" s="487"/>
      <c r="C75" s="362"/>
      <c r="D75" s="479"/>
      <c r="E75" s="479"/>
      <c r="F75" s="51" t="s">
        <v>26</v>
      </c>
      <c r="G75" s="10">
        <v>1047.9000000000001</v>
      </c>
      <c r="H75" s="10">
        <v>0</v>
      </c>
      <c r="I75" s="10">
        <v>0</v>
      </c>
      <c r="J75" s="10">
        <v>0</v>
      </c>
      <c r="K75" s="10">
        <v>0</v>
      </c>
      <c r="L75" s="10">
        <v>0</v>
      </c>
      <c r="M75" s="10">
        <v>1047.9000000000001</v>
      </c>
      <c r="N75" s="10">
        <v>0</v>
      </c>
      <c r="O75" s="10">
        <v>0</v>
      </c>
      <c r="P75" s="10">
        <v>0</v>
      </c>
      <c r="Q75" s="360"/>
      <c r="R75" s="360"/>
      <c r="S75" s="16"/>
      <c r="T75" s="183"/>
    </row>
    <row r="76" spans="1:20" hidden="1" x14ac:dyDescent="0.3">
      <c r="A76" s="359"/>
      <c r="B76" s="487"/>
      <c r="C76" s="362"/>
      <c r="D76" s="479"/>
      <c r="E76" s="479"/>
      <c r="F76" s="51" t="s">
        <v>41</v>
      </c>
      <c r="G76" s="10">
        <v>1047.9000000000001</v>
      </c>
      <c r="H76" s="10">
        <v>0</v>
      </c>
      <c r="I76" s="10">
        <v>0</v>
      </c>
      <c r="J76" s="10">
        <v>0</v>
      </c>
      <c r="K76" s="10">
        <v>0</v>
      </c>
      <c r="L76" s="10">
        <v>0</v>
      </c>
      <c r="M76" s="10">
        <v>1047.9000000000001</v>
      </c>
      <c r="N76" s="10">
        <v>0</v>
      </c>
      <c r="O76" s="10">
        <v>0</v>
      </c>
      <c r="P76" s="10">
        <v>0</v>
      </c>
      <c r="Q76" s="360"/>
      <c r="R76" s="360"/>
      <c r="S76" s="16"/>
      <c r="T76" s="183"/>
    </row>
    <row r="77" spans="1:20" hidden="1" x14ac:dyDescent="0.3">
      <c r="A77" s="359"/>
      <c r="B77" s="487"/>
      <c r="C77" s="363"/>
      <c r="D77" s="479"/>
      <c r="E77" s="479"/>
      <c r="F77" s="51" t="s">
        <v>28</v>
      </c>
      <c r="G77" s="10">
        <v>1047.9000000000001</v>
      </c>
      <c r="H77" s="10">
        <v>0</v>
      </c>
      <c r="I77" s="10">
        <v>0</v>
      </c>
      <c r="J77" s="10">
        <v>0</v>
      </c>
      <c r="K77" s="10">
        <v>0</v>
      </c>
      <c r="L77" s="10">
        <v>0</v>
      </c>
      <c r="M77" s="10">
        <v>1047.9000000000001</v>
      </c>
      <c r="N77" s="10">
        <v>0</v>
      </c>
      <c r="O77" s="10">
        <v>0</v>
      </c>
      <c r="P77" s="10">
        <v>0</v>
      </c>
      <c r="Q77" s="360"/>
      <c r="R77" s="360"/>
      <c r="S77" s="16"/>
      <c r="T77" s="183"/>
    </row>
    <row r="78" spans="1:20" hidden="1" x14ac:dyDescent="0.3">
      <c r="A78" s="359" t="s">
        <v>203</v>
      </c>
      <c r="B78" s="487" t="s">
        <v>266</v>
      </c>
      <c r="C78" s="478"/>
      <c r="D78" s="478" t="s">
        <v>186</v>
      </c>
      <c r="E78" s="478" t="s">
        <v>204</v>
      </c>
      <c r="F78" s="51" t="s">
        <v>112</v>
      </c>
      <c r="G78" s="10">
        <f t="shared" ref="G78:H93" si="20">I78+K78+M78+O78</f>
        <v>245000</v>
      </c>
      <c r="H78" s="10">
        <f>J78+L78+N78+P78</f>
        <v>0</v>
      </c>
      <c r="I78" s="10">
        <f t="shared" ref="I78:P78" si="21">SUM(I79:I85)</f>
        <v>0</v>
      </c>
      <c r="J78" s="10">
        <f t="shared" si="21"/>
        <v>0</v>
      </c>
      <c r="K78" s="10">
        <f t="shared" si="21"/>
        <v>0</v>
      </c>
      <c r="L78" s="10">
        <f t="shared" si="21"/>
        <v>0</v>
      </c>
      <c r="M78" s="10">
        <f t="shared" si="21"/>
        <v>0</v>
      </c>
      <c r="N78" s="10">
        <f t="shared" si="21"/>
        <v>0</v>
      </c>
      <c r="O78" s="10">
        <f t="shared" si="21"/>
        <v>245000</v>
      </c>
      <c r="P78" s="10">
        <f t="shared" si="21"/>
        <v>0</v>
      </c>
      <c r="Q78" s="360" t="s">
        <v>7</v>
      </c>
      <c r="R78" s="360"/>
      <c r="S78" s="16"/>
      <c r="T78" s="183"/>
    </row>
    <row r="79" spans="1:20" hidden="1" x14ac:dyDescent="0.3">
      <c r="A79" s="359"/>
      <c r="B79" s="487"/>
      <c r="C79" s="479"/>
      <c r="D79" s="479"/>
      <c r="E79" s="479"/>
      <c r="F79" s="51" t="s">
        <v>22</v>
      </c>
      <c r="G79" s="10">
        <v>35000</v>
      </c>
      <c r="H79" s="10">
        <v>0</v>
      </c>
      <c r="I79" s="10">
        <v>0</v>
      </c>
      <c r="J79" s="10">
        <v>0</v>
      </c>
      <c r="K79" s="10">
        <v>0</v>
      </c>
      <c r="L79" s="10">
        <v>0</v>
      </c>
      <c r="M79" s="10">
        <v>0</v>
      </c>
      <c r="N79" s="10">
        <v>0</v>
      </c>
      <c r="O79" s="10">
        <v>35000</v>
      </c>
      <c r="P79" s="10">
        <v>0</v>
      </c>
      <c r="Q79" s="360"/>
      <c r="R79" s="360"/>
      <c r="S79" s="16"/>
      <c r="T79" s="183"/>
    </row>
    <row r="80" spans="1:20" hidden="1" x14ac:dyDescent="0.3">
      <c r="A80" s="359"/>
      <c r="B80" s="487"/>
      <c r="C80" s="479"/>
      <c r="D80" s="479"/>
      <c r="E80" s="479"/>
      <c r="F80" s="51" t="s">
        <v>23</v>
      </c>
      <c r="G80" s="10">
        <v>35000</v>
      </c>
      <c r="H80" s="10">
        <v>0</v>
      </c>
      <c r="I80" s="10">
        <v>0</v>
      </c>
      <c r="J80" s="10">
        <v>0</v>
      </c>
      <c r="K80" s="10">
        <v>0</v>
      </c>
      <c r="L80" s="10">
        <v>0</v>
      </c>
      <c r="M80" s="10">
        <v>0</v>
      </c>
      <c r="N80" s="10">
        <v>0</v>
      </c>
      <c r="O80" s="10">
        <v>35000</v>
      </c>
      <c r="P80" s="10">
        <v>0</v>
      </c>
      <c r="Q80" s="360"/>
      <c r="R80" s="360"/>
      <c r="S80" s="16"/>
      <c r="T80" s="183"/>
    </row>
    <row r="81" spans="1:20" hidden="1" x14ac:dyDescent="0.3">
      <c r="A81" s="359"/>
      <c r="B81" s="487"/>
      <c r="C81" s="479"/>
      <c r="D81" s="479"/>
      <c r="E81" s="479"/>
      <c r="F81" s="51" t="s">
        <v>24</v>
      </c>
      <c r="G81" s="10">
        <v>35000</v>
      </c>
      <c r="H81" s="10">
        <v>0</v>
      </c>
      <c r="I81" s="10">
        <v>0</v>
      </c>
      <c r="J81" s="10">
        <v>0</v>
      </c>
      <c r="K81" s="10">
        <v>0</v>
      </c>
      <c r="L81" s="10">
        <v>0</v>
      </c>
      <c r="M81" s="10">
        <v>0</v>
      </c>
      <c r="N81" s="10">
        <v>0</v>
      </c>
      <c r="O81" s="10">
        <v>35000</v>
      </c>
      <c r="P81" s="10">
        <v>0</v>
      </c>
      <c r="Q81" s="360"/>
      <c r="R81" s="360"/>
      <c r="S81" s="16"/>
      <c r="T81" s="183"/>
    </row>
    <row r="82" spans="1:20" hidden="1" x14ac:dyDescent="0.3">
      <c r="A82" s="359"/>
      <c r="B82" s="487"/>
      <c r="C82" s="479"/>
      <c r="D82" s="479"/>
      <c r="E82" s="479"/>
      <c r="F82" s="51" t="s">
        <v>25</v>
      </c>
      <c r="G82" s="10">
        <v>35000</v>
      </c>
      <c r="H82" s="10">
        <v>0</v>
      </c>
      <c r="I82" s="10">
        <v>0</v>
      </c>
      <c r="J82" s="10">
        <v>0</v>
      </c>
      <c r="K82" s="10">
        <v>0</v>
      </c>
      <c r="L82" s="10">
        <v>0</v>
      </c>
      <c r="M82" s="10">
        <v>0</v>
      </c>
      <c r="N82" s="10">
        <v>0</v>
      </c>
      <c r="O82" s="10">
        <v>35000</v>
      </c>
      <c r="P82" s="10">
        <v>0</v>
      </c>
      <c r="Q82" s="360"/>
      <c r="R82" s="360"/>
      <c r="S82" s="16"/>
      <c r="T82" s="183"/>
    </row>
    <row r="83" spans="1:20" hidden="1" x14ac:dyDescent="0.3">
      <c r="A83" s="359"/>
      <c r="B83" s="487"/>
      <c r="C83" s="479"/>
      <c r="D83" s="479"/>
      <c r="E83" s="479"/>
      <c r="F83" s="51" t="s">
        <v>26</v>
      </c>
      <c r="G83" s="10">
        <v>35000</v>
      </c>
      <c r="H83" s="10">
        <v>0</v>
      </c>
      <c r="I83" s="10">
        <v>0</v>
      </c>
      <c r="J83" s="10">
        <v>0</v>
      </c>
      <c r="K83" s="10">
        <v>0</v>
      </c>
      <c r="L83" s="10">
        <v>0</v>
      </c>
      <c r="M83" s="10">
        <v>0</v>
      </c>
      <c r="N83" s="10">
        <v>0</v>
      </c>
      <c r="O83" s="10">
        <v>35000</v>
      </c>
      <c r="P83" s="10">
        <v>0</v>
      </c>
      <c r="Q83" s="360"/>
      <c r="R83" s="360"/>
      <c r="S83" s="16"/>
      <c r="T83" s="183"/>
    </row>
    <row r="84" spans="1:20" hidden="1" x14ac:dyDescent="0.3">
      <c r="A84" s="359"/>
      <c r="B84" s="487"/>
      <c r="C84" s="479"/>
      <c r="D84" s="479"/>
      <c r="E84" s="479"/>
      <c r="F84" s="51" t="s">
        <v>41</v>
      </c>
      <c r="G84" s="10">
        <v>35000</v>
      </c>
      <c r="H84" s="10">
        <v>0</v>
      </c>
      <c r="I84" s="10">
        <v>0</v>
      </c>
      <c r="J84" s="10">
        <v>0</v>
      </c>
      <c r="K84" s="10">
        <v>0</v>
      </c>
      <c r="L84" s="10">
        <v>0</v>
      </c>
      <c r="M84" s="10">
        <v>0</v>
      </c>
      <c r="N84" s="10">
        <v>0</v>
      </c>
      <c r="O84" s="10">
        <v>35000</v>
      </c>
      <c r="P84" s="10">
        <v>0</v>
      </c>
      <c r="Q84" s="360"/>
      <c r="R84" s="360"/>
      <c r="S84" s="16"/>
      <c r="T84" s="183"/>
    </row>
    <row r="85" spans="1:20" hidden="1" x14ac:dyDescent="0.3">
      <c r="A85" s="359"/>
      <c r="B85" s="487"/>
      <c r="C85" s="479"/>
      <c r="D85" s="479"/>
      <c r="E85" s="479"/>
      <c r="F85" s="51" t="s">
        <v>28</v>
      </c>
      <c r="G85" s="10">
        <v>35000</v>
      </c>
      <c r="H85" s="10">
        <v>0</v>
      </c>
      <c r="I85" s="10">
        <v>0</v>
      </c>
      <c r="J85" s="10">
        <v>0</v>
      </c>
      <c r="K85" s="10">
        <v>0</v>
      </c>
      <c r="L85" s="10">
        <v>0</v>
      </c>
      <c r="M85" s="10">
        <v>0</v>
      </c>
      <c r="N85" s="10">
        <v>0</v>
      </c>
      <c r="O85" s="10">
        <v>35000</v>
      </c>
      <c r="P85" s="10">
        <v>0</v>
      </c>
      <c r="Q85" s="360"/>
      <c r="R85" s="360"/>
      <c r="S85" s="16"/>
      <c r="T85" s="183"/>
    </row>
    <row r="86" spans="1:20" x14ac:dyDescent="0.3">
      <c r="A86" s="359"/>
      <c r="B86" s="360" t="s">
        <v>211</v>
      </c>
      <c r="C86" s="361"/>
      <c r="D86" s="361"/>
      <c r="E86" s="361"/>
      <c r="F86" s="51" t="s">
        <v>112</v>
      </c>
      <c r="G86" s="10">
        <f t="shared" si="20"/>
        <v>268985.3</v>
      </c>
      <c r="H86" s="10">
        <f t="shared" si="20"/>
        <v>0</v>
      </c>
      <c r="I86" s="10">
        <f t="shared" ref="I86:P86" si="22">SUM(I87:I93)</f>
        <v>16650</v>
      </c>
      <c r="J86" s="10">
        <f t="shared" si="22"/>
        <v>0</v>
      </c>
      <c r="K86" s="10">
        <f t="shared" si="22"/>
        <v>0</v>
      </c>
      <c r="L86" s="10">
        <f t="shared" si="22"/>
        <v>0</v>
      </c>
      <c r="M86" s="10">
        <f t="shared" si="22"/>
        <v>7335.2999999999993</v>
      </c>
      <c r="N86" s="10">
        <f t="shared" si="22"/>
        <v>0</v>
      </c>
      <c r="O86" s="10">
        <f t="shared" si="22"/>
        <v>245000</v>
      </c>
      <c r="P86" s="10">
        <f t="shared" si="22"/>
        <v>0</v>
      </c>
      <c r="Q86" s="360"/>
      <c r="R86" s="360"/>
      <c r="S86" s="16"/>
      <c r="T86" s="183"/>
    </row>
    <row r="87" spans="1:20" x14ac:dyDescent="0.3">
      <c r="A87" s="359"/>
      <c r="B87" s="360"/>
      <c r="C87" s="362"/>
      <c r="D87" s="362"/>
      <c r="E87" s="362"/>
      <c r="F87" s="51" t="s">
        <v>22</v>
      </c>
      <c r="G87" s="10">
        <f t="shared" si="20"/>
        <v>42497.9</v>
      </c>
      <c r="H87" s="10">
        <f t="shared" si="20"/>
        <v>0</v>
      </c>
      <c r="I87" s="10">
        <f t="shared" ref="I87:P93" si="23">I47</f>
        <v>6450</v>
      </c>
      <c r="J87" s="10">
        <f t="shared" si="23"/>
        <v>0</v>
      </c>
      <c r="K87" s="10">
        <f t="shared" si="23"/>
        <v>0</v>
      </c>
      <c r="L87" s="10">
        <f t="shared" si="23"/>
        <v>0</v>
      </c>
      <c r="M87" s="10">
        <f t="shared" si="23"/>
        <v>1047.9000000000001</v>
      </c>
      <c r="N87" s="10">
        <f t="shared" si="23"/>
        <v>0</v>
      </c>
      <c r="O87" s="10">
        <f t="shared" si="23"/>
        <v>35000</v>
      </c>
      <c r="P87" s="10">
        <f t="shared" si="23"/>
        <v>0</v>
      </c>
      <c r="Q87" s="360"/>
      <c r="R87" s="360"/>
      <c r="S87" s="16"/>
      <c r="T87" s="183"/>
    </row>
    <row r="88" spans="1:20" x14ac:dyDescent="0.3">
      <c r="A88" s="359"/>
      <c r="B88" s="360"/>
      <c r="C88" s="362"/>
      <c r="D88" s="362"/>
      <c r="E88" s="362"/>
      <c r="F88" s="51" t="s">
        <v>23</v>
      </c>
      <c r="G88" s="10">
        <f t="shared" si="20"/>
        <v>37747.9</v>
      </c>
      <c r="H88" s="10">
        <f t="shared" si="20"/>
        <v>0</v>
      </c>
      <c r="I88" s="10">
        <f t="shared" si="23"/>
        <v>1700</v>
      </c>
      <c r="J88" s="10">
        <f t="shared" si="23"/>
        <v>0</v>
      </c>
      <c r="K88" s="10">
        <f t="shared" si="23"/>
        <v>0</v>
      </c>
      <c r="L88" s="10">
        <f t="shared" si="23"/>
        <v>0</v>
      </c>
      <c r="M88" s="10">
        <f t="shared" si="23"/>
        <v>1047.9000000000001</v>
      </c>
      <c r="N88" s="10">
        <f t="shared" si="23"/>
        <v>0</v>
      </c>
      <c r="O88" s="10">
        <f t="shared" si="23"/>
        <v>35000</v>
      </c>
      <c r="P88" s="10">
        <f t="shared" si="23"/>
        <v>0</v>
      </c>
      <c r="Q88" s="360"/>
      <c r="R88" s="360"/>
      <c r="S88" s="16"/>
      <c r="T88" s="183"/>
    </row>
    <row r="89" spans="1:20" x14ac:dyDescent="0.3">
      <c r="A89" s="359"/>
      <c r="B89" s="360"/>
      <c r="C89" s="362"/>
      <c r="D89" s="362"/>
      <c r="E89" s="362"/>
      <c r="F89" s="51" t="s">
        <v>24</v>
      </c>
      <c r="G89" s="10">
        <f t="shared" si="20"/>
        <v>37747.9</v>
      </c>
      <c r="H89" s="10">
        <f t="shared" si="20"/>
        <v>0</v>
      </c>
      <c r="I89" s="10">
        <f t="shared" si="23"/>
        <v>1700</v>
      </c>
      <c r="J89" s="10">
        <f t="shared" si="23"/>
        <v>0</v>
      </c>
      <c r="K89" s="10">
        <f t="shared" si="23"/>
        <v>0</v>
      </c>
      <c r="L89" s="10">
        <f t="shared" si="23"/>
        <v>0</v>
      </c>
      <c r="M89" s="10">
        <f t="shared" si="23"/>
        <v>1047.9000000000001</v>
      </c>
      <c r="N89" s="10">
        <f t="shared" si="23"/>
        <v>0</v>
      </c>
      <c r="O89" s="10">
        <f t="shared" si="23"/>
        <v>35000</v>
      </c>
      <c r="P89" s="10">
        <f t="shared" si="23"/>
        <v>0</v>
      </c>
      <c r="Q89" s="360"/>
      <c r="R89" s="360"/>
      <c r="S89" s="16"/>
      <c r="T89" s="183"/>
    </row>
    <row r="90" spans="1:20" x14ac:dyDescent="0.3">
      <c r="A90" s="359"/>
      <c r="B90" s="360"/>
      <c r="C90" s="362"/>
      <c r="D90" s="362"/>
      <c r="E90" s="362"/>
      <c r="F90" s="51" t="s">
        <v>25</v>
      </c>
      <c r="G90" s="10">
        <f t="shared" si="20"/>
        <v>37747.9</v>
      </c>
      <c r="H90" s="10">
        <f t="shared" si="20"/>
        <v>0</v>
      </c>
      <c r="I90" s="10">
        <f t="shared" si="23"/>
        <v>1700</v>
      </c>
      <c r="J90" s="10">
        <f t="shared" si="23"/>
        <v>0</v>
      </c>
      <c r="K90" s="10">
        <f t="shared" si="23"/>
        <v>0</v>
      </c>
      <c r="L90" s="10">
        <f t="shared" si="23"/>
        <v>0</v>
      </c>
      <c r="M90" s="10">
        <f t="shared" si="23"/>
        <v>1047.9000000000001</v>
      </c>
      <c r="N90" s="10">
        <f t="shared" si="23"/>
        <v>0</v>
      </c>
      <c r="O90" s="10">
        <f t="shared" si="23"/>
        <v>35000</v>
      </c>
      <c r="P90" s="10">
        <f t="shared" si="23"/>
        <v>0</v>
      </c>
      <c r="Q90" s="360"/>
      <c r="R90" s="360"/>
      <c r="S90" s="16"/>
      <c r="T90" s="183"/>
    </row>
    <row r="91" spans="1:20" x14ac:dyDescent="0.3">
      <c r="A91" s="359"/>
      <c r="B91" s="360"/>
      <c r="C91" s="362"/>
      <c r="D91" s="362"/>
      <c r="E91" s="362"/>
      <c r="F91" s="51" t="s">
        <v>26</v>
      </c>
      <c r="G91" s="10">
        <f t="shared" si="20"/>
        <v>37747.9</v>
      </c>
      <c r="H91" s="10">
        <f t="shared" si="20"/>
        <v>0</v>
      </c>
      <c r="I91" s="10">
        <f t="shared" si="23"/>
        <v>1700</v>
      </c>
      <c r="J91" s="10">
        <f t="shared" si="23"/>
        <v>0</v>
      </c>
      <c r="K91" s="10">
        <f t="shared" si="23"/>
        <v>0</v>
      </c>
      <c r="L91" s="10">
        <f t="shared" si="23"/>
        <v>0</v>
      </c>
      <c r="M91" s="10">
        <f t="shared" si="23"/>
        <v>1047.9000000000001</v>
      </c>
      <c r="N91" s="10">
        <f t="shared" si="23"/>
        <v>0</v>
      </c>
      <c r="O91" s="10">
        <f t="shared" si="23"/>
        <v>35000</v>
      </c>
      <c r="P91" s="10">
        <f t="shared" si="23"/>
        <v>0</v>
      </c>
      <c r="Q91" s="360"/>
      <c r="R91" s="360"/>
      <c r="S91" s="16"/>
      <c r="T91" s="183"/>
    </row>
    <row r="92" spans="1:20" x14ac:dyDescent="0.3">
      <c r="A92" s="359"/>
      <c r="B92" s="360"/>
      <c r="C92" s="362"/>
      <c r="D92" s="362"/>
      <c r="E92" s="362"/>
      <c r="F92" s="51" t="s">
        <v>41</v>
      </c>
      <c r="G92" s="10">
        <f t="shared" si="20"/>
        <v>37747.9</v>
      </c>
      <c r="H92" s="10">
        <f t="shared" si="20"/>
        <v>0</v>
      </c>
      <c r="I92" s="10">
        <f t="shared" si="23"/>
        <v>1700</v>
      </c>
      <c r="J92" s="10">
        <f t="shared" si="23"/>
        <v>0</v>
      </c>
      <c r="K92" s="10">
        <f t="shared" si="23"/>
        <v>0</v>
      </c>
      <c r="L92" s="10">
        <f t="shared" si="23"/>
        <v>0</v>
      </c>
      <c r="M92" s="10">
        <f t="shared" si="23"/>
        <v>1047.9000000000001</v>
      </c>
      <c r="N92" s="10">
        <f t="shared" si="23"/>
        <v>0</v>
      </c>
      <c r="O92" s="10">
        <f t="shared" si="23"/>
        <v>35000</v>
      </c>
      <c r="P92" s="10">
        <f t="shared" si="23"/>
        <v>0</v>
      </c>
      <c r="Q92" s="360"/>
      <c r="R92" s="360"/>
      <c r="S92" s="16"/>
      <c r="T92" s="183"/>
    </row>
    <row r="93" spans="1:20" x14ac:dyDescent="0.3">
      <c r="A93" s="359"/>
      <c r="B93" s="360"/>
      <c r="C93" s="362"/>
      <c r="D93" s="362"/>
      <c r="E93" s="362"/>
      <c r="F93" s="51" t="s">
        <v>28</v>
      </c>
      <c r="G93" s="10">
        <f t="shared" si="20"/>
        <v>37747.9</v>
      </c>
      <c r="H93" s="10">
        <f t="shared" si="20"/>
        <v>0</v>
      </c>
      <c r="I93" s="10">
        <f t="shared" si="23"/>
        <v>1700</v>
      </c>
      <c r="J93" s="10">
        <f t="shared" si="23"/>
        <v>0</v>
      </c>
      <c r="K93" s="10">
        <f t="shared" si="23"/>
        <v>0</v>
      </c>
      <c r="L93" s="10">
        <f t="shared" si="23"/>
        <v>0</v>
      </c>
      <c r="M93" s="10">
        <f t="shared" si="23"/>
        <v>1047.9000000000001</v>
      </c>
      <c r="N93" s="10">
        <f t="shared" si="23"/>
        <v>0</v>
      </c>
      <c r="O93" s="10">
        <f t="shared" si="23"/>
        <v>35000</v>
      </c>
      <c r="P93" s="10">
        <f t="shared" si="23"/>
        <v>0</v>
      </c>
      <c r="Q93" s="360"/>
      <c r="R93" s="360"/>
      <c r="S93" s="16"/>
      <c r="T93" s="183"/>
    </row>
    <row r="94" spans="1:20" x14ac:dyDescent="0.3">
      <c r="A94" s="360"/>
      <c r="B94" s="360" t="s">
        <v>380</v>
      </c>
      <c r="C94" s="361"/>
      <c r="D94" s="361"/>
      <c r="E94" s="361"/>
      <c r="F94" s="51" t="s">
        <v>112</v>
      </c>
      <c r="G94" s="10">
        <f>I94+K94+M94+O94</f>
        <v>4996790.5</v>
      </c>
      <c r="H94" s="10">
        <f>J94+L94+N94+P94</f>
        <v>0</v>
      </c>
      <c r="I94" s="10">
        <f t="shared" ref="I94:P94" si="24">SUM(I95:I101)</f>
        <v>3533455.1999999997</v>
      </c>
      <c r="J94" s="10">
        <f t="shared" si="24"/>
        <v>0</v>
      </c>
      <c r="K94" s="10">
        <f t="shared" si="24"/>
        <v>0</v>
      </c>
      <c r="L94" s="10">
        <f t="shared" si="24"/>
        <v>0</v>
      </c>
      <c r="M94" s="10">
        <f t="shared" si="24"/>
        <v>1218335.3</v>
      </c>
      <c r="N94" s="10">
        <f t="shared" si="24"/>
        <v>0</v>
      </c>
      <c r="O94" s="10">
        <f t="shared" si="24"/>
        <v>245000</v>
      </c>
      <c r="P94" s="10">
        <f t="shared" si="24"/>
        <v>0</v>
      </c>
      <c r="Q94" s="360"/>
      <c r="R94" s="360"/>
      <c r="S94" s="16"/>
      <c r="T94" s="183"/>
    </row>
    <row r="95" spans="1:20" x14ac:dyDescent="0.3">
      <c r="A95" s="360"/>
      <c r="B95" s="360"/>
      <c r="C95" s="362"/>
      <c r="D95" s="362"/>
      <c r="E95" s="362"/>
      <c r="F95" s="51" t="s">
        <v>22</v>
      </c>
      <c r="G95" s="10">
        <f t="shared" ref="G95:H100" si="25">I95+K95+M95+O95</f>
        <v>726138.7</v>
      </c>
      <c r="H95" s="10">
        <f t="shared" si="25"/>
        <v>0</v>
      </c>
      <c r="I95" s="10">
        <f>I13</f>
        <v>517090.8</v>
      </c>
      <c r="J95" s="10">
        <f t="shared" ref="J95:P96" si="26">J13</f>
        <v>0</v>
      </c>
      <c r="K95" s="10">
        <f t="shared" si="26"/>
        <v>0</v>
      </c>
      <c r="L95" s="10">
        <f t="shared" si="26"/>
        <v>0</v>
      </c>
      <c r="M95" s="10">
        <f t="shared" si="26"/>
        <v>174047.9</v>
      </c>
      <c r="N95" s="10">
        <f t="shared" si="26"/>
        <v>0</v>
      </c>
      <c r="O95" s="10">
        <f t="shared" si="26"/>
        <v>35000</v>
      </c>
      <c r="P95" s="10">
        <f t="shared" si="26"/>
        <v>0</v>
      </c>
      <c r="Q95" s="360"/>
      <c r="R95" s="360"/>
      <c r="S95" s="16"/>
      <c r="T95" s="183"/>
    </row>
    <row r="96" spans="1:20" x14ac:dyDescent="0.3">
      <c r="A96" s="360"/>
      <c r="B96" s="360"/>
      <c r="C96" s="362"/>
      <c r="D96" s="362"/>
      <c r="E96" s="362"/>
      <c r="F96" s="51" t="s">
        <v>23</v>
      </c>
      <c r="G96" s="10">
        <f t="shared" si="25"/>
        <v>711775.3</v>
      </c>
      <c r="H96" s="10">
        <f t="shared" si="25"/>
        <v>0</v>
      </c>
      <c r="I96" s="10">
        <f>I14</f>
        <v>502727.4</v>
      </c>
      <c r="J96" s="10">
        <f t="shared" si="26"/>
        <v>0</v>
      </c>
      <c r="K96" s="10">
        <f t="shared" si="26"/>
        <v>0</v>
      </c>
      <c r="L96" s="10">
        <f t="shared" si="26"/>
        <v>0</v>
      </c>
      <c r="M96" s="10">
        <f t="shared" si="26"/>
        <v>174047.9</v>
      </c>
      <c r="N96" s="10">
        <f t="shared" si="26"/>
        <v>0</v>
      </c>
      <c r="O96" s="10">
        <f t="shared" si="26"/>
        <v>35000</v>
      </c>
      <c r="P96" s="10">
        <f t="shared" si="26"/>
        <v>0</v>
      </c>
      <c r="Q96" s="360"/>
      <c r="R96" s="360"/>
      <c r="S96" s="16"/>
      <c r="T96" s="183"/>
    </row>
    <row r="97" spans="1:20" x14ac:dyDescent="0.3">
      <c r="A97" s="360"/>
      <c r="B97" s="360"/>
      <c r="C97" s="362"/>
      <c r="D97" s="362"/>
      <c r="E97" s="362"/>
      <c r="F97" s="51" t="s">
        <v>24</v>
      </c>
      <c r="G97" s="10">
        <f t="shared" si="25"/>
        <v>711775.3</v>
      </c>
      <c r="H97" s="10">
        <f t="shared" si="25"/>
        <v>0</v>
      </c>
      <c r="I97" s="10">
        <f t="shared" ref="I97:P101" si="27">I15</f>
        <v>502727.4</v>
      </c>
      <c r="J97" s="10">
        <f t="shared" si="27"/>
        <v>0</v>
      </c>
      <c r="K97" s="10">
        <f t="shared" si="27"/>
        <v>0</v>
      </c>
      <c r="L97" s="10">
        <f t="shared" si="27"/>
        <v>0</v>
      </c>
      <c r="M97" s="10">
        <f t="shared" si="27"/>
        <v>174047.9</v>
      </c>
      <c r="N97" s="10">
        <f t="shared" si="27"/>
        <v>0</v>
      </c>
      <c r="O97" s="10">
        <f t="shared" si="27"/>
        <v>35000</v>
      </c>
      <c r="P97" s="10">
        <f t="shared" si="27"/>
        <v>0</v>
      </c>
      <c r="Q97" s="360"/>
      <c r="R97" s="360"/>
      <c r="S97" s="16"/>
      <c r="T97" s="183"/>
    </row>
    <row r="98" spans="1:20" x14ac:dyDescent="0.3">
      <c r="A98" s="360"/>
      <c r="B98" s="360"/>
      <c r="C98" s="362"/>
      <c r="D98" s="362"/>
      <c r="E98" s="362"/>
      <c r="F98" s="51" t="s">
        <v>25</v>
      </c>
      <c r="G98" s="10">
        <f t="shared" si="25"/>
        <v>711775.3</v>
      </c>
      <c r="H98" s="10">
        <f t="shared" si="25"/>
        <v>0</v>
      </c>
      <c r="I98" s="10">
        <f t="shared" si="27"/>
        <v>502727.4</v>
      </c>
      <c r="J98" s="10">
        <f t="shared" si="27"/>
        <v>0</v>
      </c>
      <c r="K98" s="10">
        <f t="shared" si="27"/>
        <v>0</v>
      </c>
      <c r="L98" s="10">
        <f t="shared" si="27"/>
        <v>0</v>
      </c>
      <c r="M98" s="10">
        <f t="shared" si="27"/>
        <v>174047.9</v>
      </c>
      <c r="N98" s="10">
        <f t="shared" si="27"/>
        <v>0</v>
      </c>
      <c r="O98" s="10">
        <f t="shared" si="27"/>
        <v>35000</v>
      </c>
      <c r="P98" s="10">
        <f t="shared" si="27"/>
        <v>0</v>
      </c>
      <c r="Q98" s="360"/>
      <c r="R98" s="360"/>
      <c r="S98" s="16"/>
      <c r="T98" s="183"/>
    </row>
    <row r="99" spans="1:20" x14ac:dyDescent="0.3">
      <c r="A99" s="360"/>
      <c r="B99" s="360"/>
      <c r="C99" s="362"/>
      <c r="D99" s="362"/>
      <c r="E99" s="362"/>
      <c r="F99" s="51" t="s">
        <v>26</v>
      </c>
      <c r="G99" s="10">
        <f t="shared" si="25"/>
        <v>711775.3</v>
      </c>
      <c r="H99" s="10">
        <f t="shared" si="25"/>
        <v>0</v>
      </c>
      <c r="I99" s="10">
        <f t="shared" si="27"/>
        <v>502727.4</v>
      </c>
      <c r="J99" s="10">
        <f t="shared" si="27"/>
        <v>0</v>
      </c>
      <c r="K99" s="10">
        <f t="shared" si="27"/>
        <v>0</v>
      </c>
      <c r="L99" s="10">
        <f t="shared" si="27"/>
        <v>0</v>
      </c>
      <c r="M99" s="10">
        <f t="shared" si="27"/>
        <v>174047.9</v>
      </c>
      <c r="N99" s="10">
        <f t="shared" si="27"/>
        <v>0</v>
      </c>
      <c r="O99" s="10">
        <f t="shared" si="27"/>
        <v>35000</v>
      </c>
      <c r="P99" s="10">
        <f t="shared" si="27"/>
        <v>0</v>
      </c>
      <c r="Q99" s="360"/>
      <c r="R99" s="360"/>
      <c r="S99" s="16"/>
      <c r="T99" s="183"/>
    </row>
    <row r="100" spans="1:20" x14ac:dyDescent="0.3">
      <c r="A100" s="360"/>
      <c r="B100" s="360"/>
      <c r="C100" s="362"/>
      <c r="D100" s="362"/>
      <c r="E100" s="362"/>
      <c r="F100" s="51" t="s">
        <v>41</v>
      </c>
      <c r="G100" s="10">
        <f t="shared" si="25"/>
        <v>711775.3</v>
      </c>
      <c r="H100" s="10">
        <f>J100+L100+N100+P100</f>
        <v>0</v>
      </c>
      <c r="I100" s="10">
        <f t="shared" si="27"/>
        <v>502727.4</v>
      </c>
      <c r="J100" s="10">
        <f t="shared" si="27"/>
        <v>0</v>
      </c>
      <c r="K100" s="10">
        <f t="shared" si="27"/>
        <v>0</v>
      </c>
      <c r="L100" s="10">
        <f t="shared" si="27"/>
        <v>0</v>
      </c>
      <c r="M100" s="10">
        <f t="shared" si="27"/>
        <v>174047.9</v>
      </c>
      <c r="N100" s="10">
        <f t="shared" si="27"/>
        <v>0</v>
      </c>
      <c r="O100" s="10">
        <f t="shared" si="27"/>
        <v>35000</v>
      </c>
      <c r="P100" s="10">
        <f t="shared" si="27"/>
        <v>0</v>
      </c>
      <c r="Q100" s="360"/>
      <c r="R100" s="360"/>
      <c r="S100" s="16"/>
      <c r="T100" s="183"/>
    </row>
    <row r="101" spans="1:20" x14ac:dyDescent="0.3">
      <c r="A101" s="360"/>
      <c r="B101" s="360"/>
      <c r="C101" s="363"/>
      <c r="D101" s="363"/>
      <c r="E101" s="363"/>
      <c r="F101" s="51" t="s">
        <v>28</v>
      </c>
      <c r="G101" s="10">
        <f>I101+K101+M101+O101</f>
        <v>711775.3</v>
      </c>
      <c r="H101" s="10">
        <f>J101+L101+N101+P101</f>
        <v>0</v>
      </c>
      <c r="I101" s="10">
        <f t="shared" si="27"/>
        <v>502727.4</v>
      </c>
      <c r="J101" s="10">
        <f t="shared" si="27"/>
        <v>0</v>
      </c>
      <c r="K101" s="10">
        <f t="shared" si="27"/>
        <v>0</v>
      </c>
      <c r="L101" s="10">
        <f t="shared" si="27"/>
        <v>0</v>
      </c>
      <c r="M101" s="10">
        <f t="shared" si="27"/>
        <v>174047.9</v>
      </c>
      <c r="N101" s="10">
        <f t="shared" si="27"/>
        <v>0</v>
      </c>
      <c r="O101" s="10">
        <f t="shared" si="27"/>
        <v>35000</v>
      </c>
      <c r="P101" s="10">
        <f t="shared" si="27"/>
        <v>0</v>
      </c>
      <c r="Q101" s="360"/>
      <c r="R101" s="360"/>
      <c r="S101" s="16"/>
      <c r="T101" s="183"/>
    </row>
    <row r="102" spans="1:20" x14ac:dyDescent="0.3">
      <c r="G102" s="12"/>
      <c r="H102" s="12"/>
      <c r="I102" s="12"/>
      <c r="J102" s="12"/>
      <c r="K102" s="12"/>
      <c r="L102" s="12"/>
      <c r="M102" s="12"/>
      <c r="N102" s="12"/>
      <c r="O102" s="12"/>
      <c r="P102" s="12"/>
      <c r="T102" s="183"/>
    </row>
    <row r="103" spans="1:20" x14ac:dyDescent="0.3">
      <c r="G103" s="12"/>
      <c r="H103" s="12"/>
      <c r="I103" s="12"/>
      <c r="J103" s="12"/>
      <c r="K103" s="12"/>
      <c r="L103" s="12"/>
      <c r="M103" s="12"/>
      <c r="N103" s="12"/>
      <c r="O103" s="12"/>
      <c r="P103" s="12"/>
      <c r="T103" s="183"/>
    </row>
    <row r="104" spans="1:20" x14ac:dyDescent="0.3">
      <c r="G104" s="12"/>
      <c r="H104" s="12"/>
      <c r="I104" s="12"/>
      <c r="J104" s="12"/>
      <c r="K104" s="12"/>
      <c r="L104" s="12"/>
      <c r="M104" s="12"/>
      <c r="N104" s="12"/>
      <c r="O104" s="12"/>
      <c r="P104" s="12"/>
      <c r="T104" s="183"/>
    </row>
    <row r="105" spans="1:20" x14ac:dyDescent="0.3">
      <c r="G105" s="12"/>
      <c r="H105" s="12"/>
      <c r="I105" s="12"/>
      <c r="J105" s="12"/>
      <c r="K105" s="12"/>
      <c r="L105" s="12"/>
      <c r="M105" s="12"/>
      <c r="N105" s="12"/>
      <c r="O105" s="12"/>
      <c r="P105" s="12"/>
      <c r="T105" s="183"/>
    </row>
    <row r="106" spans="1:20" x14ac:dyDescent="0.3">
      <c r="G106" s="12"/>
      <c r="H106" s="12"/>
      <c r="I106" s="12"/>
      <c r="J106" s="12"/>
      <c r="K106" s="12"/>
      <c r="L106" s="12"/>
      <c r="M106" s="12"/>
      <c r="N106" s="12"/>
      <c r="O106" s="12"/>
      <c r="P106" s="12"/>
      <c r="T106" s="183"/>
    </row>
    <row r="107" spans="1:20" x14ac:dyDescent="0.3">
      <c r="G107" s="12"/>
      <c r="H107" s="12"/>
      <c r="I107" s="12"/>
      <c r="J107" s="12"/>
      <c r="K107" s="12"/>
      <c r="L107" s="12"/>
      <c r="M107" s="12"/>
      <c r="N107" s="12"/>
      <c r="O107" s="12"/>
      <c r="P107" s="12"/>
      <c r="T107" s="183"/>
    </row>
    <row r="108" spans="1:20" x14ac:dyDescent="0.3">
      <c r="G108" s="12"/>
      <c r="H108" s="12"/>
      <c r="I108" s="12"/>
      <c r="J108" s="12"/>
      <c r="K108" s="12"/>
      <c r="L108" s="12"/>
      <c r="M108" s="12"/>
      <c r="N108" s="12"/>
      <c r="O108" s="12"/>
      <c r="P108" s="12"/>
      <c r="T108" s="183"/>
    </row>
    <row r="109" spans="1:20" ht="38.25" customHeight="1" x14ac:dyDescent="0.3">
      <c r="G109" s="12"/>
      <c r="H109" s="12"/>
      <c r="I109" s="12"/>
      <c r="J109" s="12"/>
      <c r="K109" s="12"/>
      <c r="L109" s="12"/>
      <c r="M109" s="12"/>
      <c r="N109" s="12"/>
      <c r="O109" s="12"/>
      <c r="P109" s="12"/>
      <c r="T109" s="183"/>
    </row>
    <row r="110" spans="1:20" x14ac:dyDescent="0.3">
      <c r="G110" s="12"/>
      <c r="H110" s="12"/>
      <c r="I110" s="12"/>
      <c r="J110" s="12"/>
      <c r="K110" s="12"/>
      <c r="L110" s="12"/>
      <c r="M110" s="12"/>
      <c r="N110" s="12"/>
      <c r="O110" s="12"/>
      <c r="P110" s="12"/>
      <c r="T110" s="183"/>
    </row>
    <row r="111" spans="1:20" x14ac:dyDescent="0.3">
      <c r="G111" s="12"/>
      <c r="H111" s="12"/>
      <c r="I111" s="12"/>
      <c r="J111" s="12"/>
      <c r="K111" s="12"/>
      <c r="L111" s="12"/>
      <c r="M111" s="12"/>
      <c r="N111" s="12"/>
      <c r="O111" s="12"/>
      <c r="P111" s="12"/>
      <c r="T111" s="183"/>
    </row>
    <row r="112" spans="1:20" x14ac:dyDescent="0.3">
      <c r="G112" s="12"/>
      <c r="H112" s="12"/>
      <c r="I112" s="12"/>
      <c r="J112" s="12"/>
      <c r="K112" s="12"/>
      <c r="L112" s="12"/>
      <c r="M112" s="12"/>
      <c r="N112" s="12"/>
      <c r="O112" s="12"/>
      <c r="P112" s="12"/>
      <c r="T112" s="183"/>
    </row>
    <row r="113" spans="7:20" x14ac:dyDescent="0.3">
      <c r="G113" s="12"/>
      <c r="H113" s="12"/>
      <c r="I113" s="12"/>
      <c r="J113" s="12"/>
      <c r="K113" s="12"/>
      <c r="L113" s="12"/>
      <c r="M113" s="12"/>
      <c r="N113" s="12"/>
      <c r="O113" s="12"/>
      <c r="P113" s="12"/>
      <c r="T113" s="183"/>
    </row>
    <row r="114" spans="7:20" x14ac:dyDescent="0.3">
      <c r="G114" s="12"/>
      <c r="H114" s="12"/>
      <c r="I114" s="12"/>
      <c r="J114" s="12"/>
      <c r="K114" s="12"/>
      <c r="L114" s="12"/>
      <c r="M114" s="12"/>
      <c r="N114" s="12"/>
      <c r="O114" s="12"/>
      <c r="P114" s="12"/>
      <c r="T114" s="183"/>
    </row>
    <row r="115" spans="7:20" x14ac:dyDescent="0.3">
      <c r="G115" s="12"/>
      <c r="H115" s="12"/>
      <c r="I115" s="12"/>
      <c r="J115" s="12"/>
      <c r="K115" s="12"/>
      <c r="L115" s="12"/>
      <c r="M115" s="12"/>
      <c r="N115" s="12"/>
      <c r="O115" s="12"/>
      <c r="P115" s="12"/>
      <c r="T115" s="183"/>
    </row>
    <row r="116" spans="7:20" x14ac:dyDescent="0.3">
      <c r="G116" s="12"/>
      <c r="T116" s="183"/>
    </row>
    <row r="117" spans="7:20" x14ac:dyDescent="0.3">
      <c r="T117" s="183"/>
    </row>
    <row r="118" spans="7:20" x14ac:dyDescent="0.3">
      <c r="H118" s="12"/>
    </row>
  </sheetData>
  <mergeCells count="89">
    <mergeCell ref="Q86:R93"/>
    <mergeCell ref="A94:A101"/>
    <mergeCell ref="B94:B101"/>
    <mergeCell ref="C94:C101"/>
    <mergeCell ref="D94:D101"/>
    <mergeCell ref="E94:E101"/>
    <mergeCell ref="Q94:R101"/>
    <mergeCell ref="A86:A93"/>
    <mergeCell ref="B86:B93"/>
    <mergeCell ref="C86:C93"/>
    <mergeCell ref="D86:D93"/>
    <mergeCell ref="E86:E93"/>
    <mergeCell ref="Q29:R36"/>
    <mergeCell ref="A37:A44"/>
    <mergeCell ref="B37:B44"/>
    <mergeCell ref="C37:C44"/>
    <mergeCell ref="D37:D44"/>
    <mergeCell ref="E37:E44"/>
    <mergeCell ref="Q37:R44"/>
    <mergeCell ref="A29:A36"/>
    <mergeCell ref="B29:B36"/>
    <mergeCell ref="C29:C36"/>
    <mergeCell ref="D29:D36"/>
    <mergeCell ref="E29:E36"/>
    <mergeCell ref="Q10:R10"/>
    <mergeCell ref="B11:P11"/>
    <mergeCell ref="Q11:R11"/>
    <mergeCell ref="A12:A19"/>
    <mergeCell ref="B12:B19"/>
    <mergeCell ref="C12:C19"/>
    <mergeCell ref="D12:D19"/>
    <mergeCell ref="E12:E19"/>
    <mergeCell ref="Q12:R19"/>
    <mergeCell ref="N2:R2"/>
    <mergeCell ref="A4:R4"/>
    <mergeCell ref="A5:R5"/>
    <mergeCell ref="A7:A9"/>
    <mergeCell ref="B7:B9"/>
    <mergeCell ref="C7:C9"/>
    <mergeCell ref="D7:D9"/>
    <mergeCell ref="E7:E9"/>
    <mergeCell ref="F7:F9"/>
    <mergeCell ref="G7:H8"/>
    <mergeCell ref="I7:P7"/>
    <mergeCell ref="Q7:R9"/>
    <mergeCell ref="I8:J8"/>
    <mergeCell ref="K8:L8"/>
    <mergeCell ref="M8:N8"/>
    <mergeCell ref="O8:P8"/>
    <mergeCell ref="B20:P20"/>
    <mergeCell ref="Q20:R20"/>
    <mergeCell ref="A21:A28"/>
    <mergeCell ref="B21:B28"/>
    <mergeCell ref="C21:C28"/>
    <mergeCell ref="D21:D28"/>
    <mergeCell ref="E21:E28"/>
    <mergeCell ref="Q21:R28"/>
    <mergeCell ref="Q78:R85"/>
    <mergeCell ref="Q45:R45"/>
    <mergeCell ref="A46:A53"/>
    <mergeCell ref="B46:B53"/>
    <mergeCell ref="C46:C53"/>
    <mergeCell ref="D46:D53"/>
    <mergeCell ref="E46:E53"/>
    <mergeCell ref="Q46:R53"/>
    <mergeCell ref="A54:A61"/>
    <mergeCell ref="B54:B61"/>
    <mergeCell ref="C54:C61"/>
    <mergeCell ref="D54:D61"/>
    <mergeCell ref="E54:E61"/>
    <mergeCell ref="Q54:R61"/>
    <mergeCell ref="B45:P45"/>
    <mergeCell ref="A62:A69"/>
    <mergeCell ref="A78:A85"/>
    <mergeCell ref="B78:B85"/>
    <mergeCell ref="C78:C85"/>
    <mergeCell ref="D78:D85"/>
    <mergeCell ref="E78:E85"/>
    <mergeCell ref="E62:E69"/>
    <mergeCell ref="Q62:R69"/>
    <mergeCell ref="A70:A77"/>
    <mergeCell ref="B70:B77"/>
    <mergeCell ref="C70:C77"/>
    <mergeCell ref="D70:D77"/>
    <mergeCell ref="E70:E77"/>
    <mergeCell ref="Q70:R77"/>
    <mergeCell ref="B62:B69"/>
    <mergeCell ref="C62:C69"/>
    <mergeCell ref="D62:D69"/>
  </mergeCells>
  <pageMargins left="0.7" right="0.7" top="0.75" bottom="0.75" header="0.3" footer="0.3"/>
  <pageSetup paperSize="9" scale="33"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X6"/>
  <sheetViews>
    <sheetView view="pageBreakPreview" zoomScaleNormal="100" zoomScaleSheetLayoutView="100" workbookViewId="0">
      <selection sqref="A1:XFD1048576"/>
    </sheetView>
  </sheetViews>
  <sheetFormatPr defaultRowHeight="15.6" x14ac:dyDescent="0.3"/>
  <cols>
    <col min="1" max="5" width="9.109375" style="223"/>
    <col min="6" max="6" width="27.44140625" style="223" customWidth="1"/>
    <col min="7" max="261" width="9.109375" style="223"/>
    <col min="262" max="262" width="27.44140625" style="223" customWidth="1"/>
    <col min="263" max="517" width="9.109375" style="223"/>
    <col min="518" max="518" width="27.44140625" style="223" customWidth="1"/>
    <col min="519" max="773" width="9.109375" style="223"/>
    <col min="774" max="774" width="27.44140625" style="223" customWidth="1"/>
    <col min="775" max="1029" width="9.109375" style="223"/>
    <col min="1030" max="1030" width="27.44140625" style="223" customWidth="1"/>
    <col min="1031" max="1285" width="9.109375" style="223"/>
    <col min="1286" max="1286" width="27.44140625" style="223" customWidth="1"/>
    <col min="1287" max="1541" width="9.109375" style="223"/>
    <col min="1542" max="1542" width="27.44140625" style="223" customWidth="1"/>
    <col min="1543" max="1797" width="9.109375" style="223"/>
    <col min="1798" max="1798" width="27.44140625" style="223" customWidth="1"/>
    <col min="1799" max="2053" width="9.109375" style="223"/>
    <col min="2054" max="2054" width="27.44140625" style="223" customWidth="1"/>
    <col min="2055" max="2309" width="9.109375" style="223"/>
    <col min="2310" max="2310" width="27.44140625" style="223" customWidth="1"/>
    <col min="2311" max="2565" width="9.109375" style="223"/>
    <col min="2566" max="2566" width="27.44140625" style="223" customWidth="1"/>
    <col min="2567" max="2821" width="9.109375" style="223"/>
    <col min="2822" max="2822" width="27.44140625" style="223" customWidth="1"/>
    <col min="2823" max="3077" width="9.109375" style="223"/>
    <col min="3078" max="3078" width="27.44140625" style="223" customWidth="1"/>
    <col min="3079" max="3333" width="9.109375" style="223"/>
    <col min="3334" max="3334" width="27.44140625" style="223" customWidth="1"/>
    <col min="3335" max="3589" width="9.109375" style="223"/>
    <col min="3590" max="3590" width="27.44140625" style="223" customWidth="1"/>
    <col min="3591" max="3845" width="9.109375" style="223"/>
    <col min="3846" max="3846" width="27.44140625" style="223" customWidth="1"/>
    <col min="3847" max="4101" width="9.109375" style="223"/>
    <col min="4102" max="4102" width="27.44140625" style="223" customWidth="1"/>
    <col min="4103" max="4357" width="9.109375" style="223"/>
    <col min="4358" max="4358" width="27.44140625" style="223" customWidth="1"/>
    <col min="4359" max="4613" width="9.109375" style="223"/>
    <col min="4614" max="4614" width="27.44140625" style="223" customWidth="1"/>
    <col min="4615" max="4869" width="9.109375" style="223"/>
    <col min="4870" max="4870" width="27.44140625" style="223" customWidth="1"/>
    <col min="4871" max="5125" width="9.109375" style="223"/>
    <col min="5126" max="5126" width="27.44140625" style="223" customWidth="1"/>
    <col min="5127" max="5381" width="9.109375" style="223"/>
    <col min="5382" max="5382" width="27.44140625" style="223" customWidth="1"/>
    <col min="5383" max="5637" width="9.109375" style="223"/>
    <col min="5638" max="5638" width="27.44140625" style="223" customWidth="1"/>
    <col min="5639" max="5893" width="9.109375" style="223"/>
    <col min="5894" max="5894" width="27.44140625" style="223" customWidth="1"/>
    <col min="5895" max="6149" width="9.109375" style="223"/>
    <col min="6150" max="6150" width="27.44140625" style="223" customWidth="1"/>
    <col min="6151" max="6405" width="9.109375" style="223"/>
    <col min="6406" max="6406" width="27.44140625" style="223" customWidth="1"/>
    <col min="6407" max="6661" width="9.109375" style="223"/>
    <col min="6662" max="6662" width="27.44140625" style="223" customWidth="1"/>
    <col min="6663" max="6917" width="9.109375" style="223"/>
    <col min="6918" max="6918" width="27.44140625" style="223" customWidth="1"/>
    <col min="6919" max="7173" width="9.109375" style="223"/>
    <col min="7174" max="7174" width="27.44140625" style="223" customWidth="1"/>
    <col min="7175" max="7429" width="9.109375" style="223"/>
    <col min="7430" max="7430" width="27.44140625" style="223" customWidth="1"/>
    <col min="7431" max="7685" width="9.109375" style="223"/>
    <col min="7686" max="7686" width="27.44140625" style="223" customWidth="1"/>
    <col min="7687" max="7941" width="9.109375" style="223"/>
    <col min="7942" max="7942" width="27.44140625" style="223" customWidth="1"/>
    <col min="7943" max="8197" width="9.109375" style="223"/>
    <col min="8198" max="8198" width="27.44140625" style="223" customWidth="1"/>
    <col min="8199" max="8453" width="9.109375" style="223"/>
    <col min="8454" max="8454" width="27.44140625" style="223" customWidth="1"/>
    <col min="8455" max="8709" width="9.109375" style="223"/>
    <col min="8710" max="8710" width="27.44140625" style="223" customWidth="1"/>
    <col min="8711" max="8965" width="9.109375" style="223"/>
    <col min="8966" max="8966" width="27.44140625" style="223" customWidth="1"/>
    <col min="8967" max="9221" width="9.109375" style="223"/>
    <col min="9222" max="9222" width="27.44140625" style="223" customWidth="1"/>
    <col min="9223" max="9477" width="9.109375" style="223"/>
    <col min="9478" max="9478" width="27.44140625" style="223" customWidth="1"/>
    <col min="9479" max="9733" width="9.109375" style="223"/>
    <col min="9734" max="9734" width="27.44140625" style="223" customWidth="1"/>
    <col min="9735" max="9989" width="9.109375" style="223"/>
    <col min="9990" max="9990" width="27.44140625" style="223" customWidth="1"/>
    <col min="9991" max="10245" width="9.109375" style="223"/>
    <col min="10246" max="10246" width="27.44140625" style="223" customWidth="1"/>
    <col min="10247" max="10501" width="9.109375" style="223"/>
    <col min="10502" max="10502" width="27.44140625" style="223" customWidth="1"/>
    <col min="10503" max="10757" width="9.109375" style="223"/>
    <col min="10758" max="10758" width="27.44140625" style="223" customWidth="1"/>
    <col min="10759" max="11013" width="9.109375" style="223"/>
    <col min="11014" max="11014" width="27.44140625" style="223" customWidth="1"/>
    <col min="11015" max="11269" width="9.109375" style="223"/>
    <col min="11270" max="11270" width="27.44140625" style="223" customWidth="1"/>
    <col min="11271" max="11525" width="9.109375" style="223"/>
    <col min="11526" max="11526" width="27.44140625" style="223" customWidth="1"/>
    <col min="11527" max="11781" width="9.109375" style="223"/>
    <col min="11782" max="11782" width="27.44140625" style="223" customWidth="1"/>
    <col min="11783" max="12037" width="9.109375" style="223"/>
    <col min="12038" max="12038" width="27.44140625" style="223" customWidth="1"/>
    <col min="12039" max="12293" width="9.109375" style="223"/>
    <col min="12294" max="12294" width="27.44140625" style="223" customWidth="1"/>
    <col min="12295" max="12549" width="9.109375" style="223"/>
    <col min="12550" max="12550" width="27.44140625" style="223" customWidth="1"/>
    <col min="12551" max="12805" width="9.109375" style="223"/>
    <col min="12806" max="12806" width="27.44140625" style="223" customWidth="1"/>
    <col min="12807" max="13061" width="9.109375" style="223"/>
    <col min="13062" max="13062" width="27.44140625" style="223" customWidth="1"/>
    <col min="13063" max="13317" width="9.109375" style="223"/>
    <col min="13318" max="13318" width="27.44140625" style="223" customWidth="1"/>
    <col min="13319" max="13573" width="9.109375" style="223"/>
    <col min="13574" max="13574" width="27.44140625" style="223" customWidth="1"/>
    <col min="13575" max="13829" width="9.109375" style="223"/>
    <col min="13830" max="13830" width="27.44140625" style="223" customWidth="1"/>
    <col min="13831" max="14085" width="9.109375" style="223"/>
    <col min="14086" max="14086" width="27.44140625" style="223" customWidth="1"/>
    <col min="14087" max="14341" width="9.109375" style="223"/>
    <col min="14342" max="14342" width="27.44140625" style="223" customWidth="1"/>
    <col min="14343" max="14597" width="9.109375" style="223"/>
    <col min="14598" max="14598" width="27.44140625" style="223" customWidth="1"/>
    <col min="14599" max="14853" width="9.109375" style="223"/>
    <col min="14854" max="14854" width="27.44140625" style="223" customWidth="1"/>
    <col min="14855" max="15109" width="9.109375" style="223"/>
    <col min="15110" max="15110" width="27.44140625" style="223" customWidth="1"/>
    <col min="15111" max="15365" width="9.109375" style="223"/>
    <col min="15366" max="15366" width="27.44140625" style="223" customWidth="1"/>
    <col min="15367" max="15621" width="9.109375" style="223"/>
    <col min="15622" max="15622" width="27.44140625" style="223" customWidth="1"/>
    <col min="15623" max="15877" width="9.109375" style="223"/>
    <col min="15878" max="15878" width="27.44140625" style="223" customWidth="1"/>
    <col min="15879" max="16133" width="9.109375" style="223"/>
    <col min="16134" max="16134" width="27.44140625" style="223" customWidth="1"/>
    <col min="16135" max="16384" width="9.109375" style="223"/>
  </cols>
  <sheetData>
    <row r="2" spans="1:24" x14ac:dyDescent="0.3">
      <c r="A2" s="546" t="s">
        <v>131</v>
      </c>
      <c r="B2" s="546"/>
      <c r="C2" s="546"/>
      <c r="D2" s="546"/>
      <c r="E2" s="546"/>
      <c r="F2" s="546"/>
      <c r="G2" s="546"/>
      <c r="H2" s="546"/>
      <c r="I2" s="546"/>
      <c r="J2" s="546"/>
      <c r="K2" s="546"/>
      <c r="L2" s="546"/>
      <c r="M2" s="546"/>
      <c r="N2" s="546"/>
      <c r="O2" s="546"/>
      <c r="P2" s="546"/>
      <c r="Q2" s="546"/>
      <c r="R2" s="546"/>
      <c r="S2" s="546"/>
      <c r="T2" s="546"/>
      <c r="U2" s="546"/>
      <c r="V2" s="546"/>
      <c r="W2" s="546"/>
      <c r="X2" s="546"/>
    </row>
    <row r="3" spans="1:24" x14ac:dyDescent="0.3">
      <c r="A3" s="244" t="s">
        <v>132</v>
      </c>
      <c r="B3" s="284" t="s">
        <v>133</v>
      </c>
      <c r="C3" s="284"/>
      <c r="D3" s="284"/>
      <c r="E3" s="284"/>
      <c r="F3" s="284" t="s">
        <v>134</v>
      </c>
      <c r="G3" s="284"/>
      <c r="H3" s="284"/>
      <c r="I3" s="284"/>
      <c r="J3" s="284"/>
      <c r="K3" s="284"/>
      <c r="L3" s="284"/>
      <c r="M3" s="284"/>
      <c r="N3" s="284"/>
      <c r="O3" s="284" t="s">
        <v>135</v>
      </c>
      <c r="P3" s="284"/>
      <c r="Q3" s="284"/>
      <c r="R3" s="284"/>
      <c r="S3" s="284"/>
      <c r="T3" s="284"/>
      <c r="U3" s="284"/>
      <c r="V3" s="284"/>
      <c r="W3" s="284" t="s">
        <v>136</v>
      </c>
      <c r="X3" s="284"/>
    </row>
    <row r="4" spans="1:24" x14ac:dyDescent="0.3">
      <c r="A4" s="245"/>
      <c r="B4" s="262"/>
      <c r="C4" s="262"/>
      <c r="D4" s="262"/>
      <c r="E4" s="262"/>
      <c r="F4" s="284"/>
      <c r="G4" s="284"/>
      <c r="H4" s="284"/>
      <c r="I4" s="284"/>
      <c r="J4" s="284"/>
      <c r="K4" s="284"/>
      <c r="L4" s="284"/>
      <c r="M4" s="284"/>
      <c r="N4" s="284"/>
      <c r="O4" s="284"/>
      <c r="P4" s="262"/>
      <c r="Q4" s="262"/>
      <c r="R4" s="262"/>
      <c r="S4" s="262"/>
      <c r="T4" s="262"/>
      <c r="U4" s="262"/>
      <c r="V4" s="262"/>
      <c r="W4" s="284"/>
      <c r="X4" s="284"/>
    </row>
    <row r="6" spans="1:24" ht="17.25" customHeight="1" x14ac:dyDescent="0.3">
      <c r="A6" s="297" t="s">
        <v>575</v>
      </c>
      <c r="B6" s="297"/>
      <c r="C6" s="297"/>
      <c r="D6" s="297"/>
      <c r="E6" s="297"/>
      <c r="F6" s="297"/>
      <c r="G6" s="297"/>
      <c r="H6" s="297"/>
      <c r="I6" s="297"/>
      <c r="J6" s="297"/>
      <c r="K6" s="297"/>
      <c r="L6" s="297"/>
      <c r="M6" s="297"/>
      <c r="N6" s="297"/>
      <c r="O6" s="297"/>
      <c r="P6" s="297"/>
      <c r="Q6" s="297"/>
      <c r="R6" s="297"/>
      <c r="S6" s="297"/>
      <c r="T6" s="297"/>
      <c r="U6" s="297"/>
      <c r="V6" s="297"/>
      <c r="W6" s="297"/>
      <c r="X6" s="297"/>
    </row>
  </sheetData>
  <mergeCells count="10">
    <mergeCell ref="A6:X6"/>
    <mergeCell ref="A2:X2"/>
    <mergeCell ref="B3:E3"/>
    <mergeCell ref="F3:N3"/>
    <mergeCell ref="O3:V3"/>
    <mergeCell ref="W3:X3"/>
    <mergeCell ref="B4:E4"/>
    <mergeCell ref="F4:N4"/>
    <mergeCell ref="O4:V4"/>
    <mergeCell ref="W4:X4"/>
  </mergeCells>
  <pageMargins left="0.7" right="0.7" top="0.75" bottom="0.75" header="0.3" footer="0.3"/>
  <pageSetup paperSize="9" scale="35"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4"/>
  <sheetViews>
    <sheetView view="pageBreakPreview" topLeftCell="A34" zoomScale="90" zoomScaleNormal="100" zoomScaleSheetLayoutView="90" workbookViewId="0">
      <selection activeCell="A34" sqref="A1:XFD1048576"/>
    </sheetView>
  </sheetViews>
  <sheetFormatPr defaultRowHeight="13.2" x14ac:dyDescent="0.25"/>
  <cols>
    <col min="1" max="1" width="9.109375" style="213"/>
    <col min="2" max="2" width="29.88671875" style="5" customWidth="1"/>
    <col min="3" max="3" width="29.5546875" style="5" customWidth="1"/>
    <col min="4" max="4" width="15.109375" style="5" customWidth="1"/>
    <col min="5" max="5" width="18.88671875" style="5" customWidth="1"/>
    <col min="6" max="6" width="11.44140625" style="5" customWidth="1"/>
    <col min="7" max="7" width="9" style="5" customWidth="1"/>
    <col min="8" max="8" width="9.33203125" style="5" customWidth="1"/>
    <col min="9" max="9" width="9.109375" style="5" customWidth="1"/>
    <col min="10" max="10" width="8.6640625" style="5" customWidth="1"/>
    <col min="11" max="11" width="9.33203125" style="5" customWidth="1"/>
    <col min="12" max="12" width="9" style="5" customWidth="1"/>
    <col min="13" max="13" width="8.33203125" style="5" customWidth="1"/>
    <col min="14" max="14" width="9.5546875" style="5" customWidth="1"/>
    <col min="15" max="15" width="9.109375" style="5" customWidth="1"/>
    <col min="16" max="16" width="9.6640625" style="5" customWidth="1"/>
    <col min="17" max="18" width="9" style="5" customWidth="1"/>
    <col min="19" max="19" width="8.88671875" style="5" customWidth="1"/>
    <col min="20" max="20" width="10.44140625" style="5" customWidth="1"/>
    <col min="21" max="249" width="9.109375" style="5"/>
    <col min="250" max="250" width="29.88671875" style="5" customWidth="1"/>
    <col min="251" max="251" width="29.5546875" style="5" customWidth="1"/>
    <col min="252" max="252" width="15.109375" style="5" customWidth="1"/>
    <col min="253" max="253" width="18.88671875" style="5" customWidth="1"/>
    <col min="254" max="254" width="11.44140625" style="5" customWidth="1"/>
    <col min="255" max="255" width="9" style="5" customWidth="1"/>
    <col min="256" max="256" width="9.33203125" style="5" customWidth="1"/>
    <col min="257" max="257" width="9.109375" style="5" customWidth="1"/>
    <col min="258" max="258" width="8.6640625" style="5" customWidth="1"/>
    <col min="259" max="259" width="9.33203125" style="5" customWidth="1"/>
    <col min="260" max="260" width="9" style="5" customWidth="1"/>
    <col min="261" max="261" width="8.33203125" style="5" customWidth="1"/>
    <col min="262" max="262" width="9.5546875" style="5" customWidth="1"/>
    <col min="263" max="263" width="9.109375" style="5" customWidth="1"/>
    <col min="264" max="264" width="9.6640625" style="5" customWidth="1"/>
    <col min="265" max="266" width="9" style="5" customWidth="1"/>
    <col min="267" max="267" width="8.88671875" style="5" customWidth="1"/>
    <col min="268" max="268" width="10.44140625" style="5" customWidth="1"/>
    <col min="269" max="269" width="9.5546875" style="5" customWidth="1"/>
    <col min="270" max="270" width="9.109375" style="5" customWidth="1"/>
    <col min="271" max="271" width="9.5546875" style="5" customWidth="1"/>
    <col min="272" max="272" width="9.109375" style="5"/>
    <col min="273" max="273" width="9.6640625" style="5" customWidth="1"/>
    <col min="274" max="274" width="10" style="5" customWidth="1"/>
    <col min="275" max="275" width="8.109375" style="5" customWidth="1"/>
    <col min="276" max="505" width="9.109375" style="5"/>
    <col min="506" max="506" width="29.88671875" style="5" customWidth="1"/>
    <col min="507" max="507" width="29.5546875" style="5" customWidth="1"/>
    <col min="508" max="508" width="15.109375" style="5" customWidth="1"/>
    <col min="509" max="509" width="18.88671875" style="5" customWidth="1"/>
    <col min="510" max="510" width="11.44140625" style="5" customWidth="1"/>
    <col min="511" max="511" width="9" style="5" customWidth="1"/>
    <col min="512" max="512" width="9.33203125" style="5" customWidth="1"/>
    <col min="513" max="513" width="9.109375" style="5" customWidth="1"/>
    <col min="514" max="514" width="8.6640625" style="5" customWidth="1"/>
    <col min="515" max="515" width="9.33203125" style="5" customWidth="1"/>
    <col min="516" max="516" width="9" style="5" customWidth="1"/>
    <col min="517" max="517" width="8.33203125" style="5" customWidth="1"/>
    <col min="518" max="518" width="9.5546875" style="5" customWidth="1"/>
    <col min="519" max="519" width="9.109375" style="5" customWidth="1"/>
    <col min="520" max="520" width="9.6640625" style="5" customWidth="1"/>
    <col min="521" max="522" width="9" style="5" customWidth="1"/>
    <col min="523" max="523" width="8.88671875" style="5" customWidth="1"/>
    <col min="524" max="524" width="10.44140625" style="5" customWidth="1"/>
    <col min="525" max="525" width="9.5546875" style="5" customWidth="1"/>
    <col min="526" max="526" width="9.109375" style="5" customWidth="1"/>
    <col min="527" max="527" width="9.5546875" style="5" customWidth="1"/>
    <col min="528" max="528" width="9.109375" style="5"/>
    <col min="529" max="529" width="9.6640625" style="5" customWidth="1"/>
    <col min="530" max="530" width="10" style="5" customWidth="1"/>
    <col min="531" max="531" width="8.109375" style="5" customWidth="1"/>
    <col min="532" max="761" width="9.109375" style="5"/>
    <col min="762" max="762" width="29.88671875" style="5" customWidth="1"/>
    <col min="763" max="763" width="29.5546875" style="5" customWidth="1"/>
    <col min="764" max="764" width="15.109375" style="5" customWidth="1"/>
    <col min="765" max="765" width="18.88671875" style="5" customWidth="1"/>
    <col min="766" max="766" width="11.44140625" style="5" customWidth="1"/>
    <col min="767" max="767" width="9" style="5" customWidth="1"/>
    <col min="768" max="768" width="9.33203125" style="5" customWidth="1"/>
    <col min="769" max="769" width="9.109375" style="5" customWidth="1"/>
    <col min="770" max="770" width="8.6640625" style="5" customWidth="1"/>
    <col min="771" max="771" width="9.33203125" style="5" customWidth="1"/>
    <col min="772" max="772" width="9" style="5" customWidth="1"/>
    <col min="773" max="773" width="8.33203125" style="5" customWidth="1"/>
    <col min="774" max="774" width="9.5546875" style="5" customWidth="1"/>
    <col min="775" max="775" width="9.109375" style="5" customWidth="1"/>
    <col min="776" max="776" width="9.6640625" style="5" customWidth="1"/>
    <col min="777" max="778" width="9" style="5" customWidth="1"/>
    <col min="779" max="779" width="8.88671875" style="5" customWidth="1"/>
    <col min="780" max="780" width="10.44140625" style="5" customWidth="1"/>
    <col min="781" max="781" width="9.5546875" style="5" customWidth="1"/>
    <col min="782" max="782" width="9.109375" style="5" customWidth="1"/>
    <col min="783" max="783" width="9.5546875" style="5" customWidth="1"/>
    <col min="784" max="784" width="9.109375" style="5"/>
    <col min="785" max="785" width="9.6640625" style="5" customWidth="1"/>
    <col min="786" max="786" width="10" style="5" customWidth="1"/>
    <col min="787" max="787" width="8.109375" style="5" customWidth="1"/>
    <col min="788" max="1017" width="9.109375" style="5"/>
    <col min="1018" max="1018" width="29.88671875" style="5" customWidth="1"/>
    <col min="1019" max="1019" width="29.5546875" style="5" customWidth="1"/>
    <col min="1020" max="1020" width="15.109375" style="5" customWidth="1"/>
    <col min="1021" max="1021" width="18.88671875" style="5" customWidth="1"/>
    <col min="1022" max="1022" width="11.44140625" style="5" customWidth="1"/>
    <col min="1023" max="1023" width="9" style="5" customWidth="1"/>
    <col min="1024" max="1024" width="9.33203125" style="5" customWidth="1"/>
    <col min="1025" max="1025" width="9.109375" style="5" customWidth="1"/>
    <col min="1026" max="1026" width="8.6640625" style="5" customWidth="1"/>
    <col min="1027" max="1027" width="9.33203125" style="5" customWidth="1"/>
    <col min="1028" max="1028" width="9" style="5" customWidth="1"/>
    <col min="1029" max="1029" width="8.33203125" style="5" customWidth="1"/>
    <col min="1030" max="1030" width="9.5546875" style="5" customWidth="1"/>
    <col min="1031" max="1031" width="9.109375" style="5" customWidth="1"/>
    <col min="1032" max="1032" width="9.6640625" style="5" customWidth="1"/>
    <col min="1033" max="1034" width="9" style="5" customWidth="1"/>
    <col min="1035" max="1035" width="8.88671875" style="5" customWidth="1"/>
    <col min="1036" max="1036" width="10.44140625" style="5" customWidth="1"/>
    <col min="1037" max="1037" width="9.5546875" style="5" customWidth="1"/>
    <col min="1038" max="1038" width="9.109375" style="5" customWidth="1"/>
    <col min="1039" max="1039" width="9.5546875" style="5" customWidth="1"/>
    <col min="1040" max="1040" width="9.109375" style="5"/>
    <col min="1041" max="1041" width="9.6640625" style="5" customWidth="1"/>
    <col min="1042" max="1042" width="10" style="5" customWidth="1"/>
    <col min="1043" max="1043" width="8.109375" style="5" customWidth="1"/>
    <col min="1044" max="1273" width="9.109375" style="5"/>
    <col min="1274" max="1274" width="29.88671875" style="5" customWidth="1"/>
    <col min="1275" max="1275" width="29.5546875" style="5" customWidth="1"/>
    <col min="1276" max="1276" width="15.109375" style="5" customWidth="1"/>
    <col min="1277" max="1277" width="18.88671875" style="5" customWidth="1"/>
    <col min="1278" max="1278" width="11.44140625" style="5" customWidth="1"/>
    <col min="1279" max="1279" width="9" style="5" customWidth="1"/>
    <col min="1280" max="1280" width="9.33203125" style="5" customWidth="1"/>
    <col min="1281" max="1281" width="9.109375" style="5" customWidth="1"/>
    <col min="1282" max="1282" width="8.6640625" style="5" customWidth="1"/>
    <col min="1283" max="1283" width="9.33203125" style="5" customWidth="1"/>
    <col min="1284" max="1284" width="9" style="5" customWidth="1"/>
    <col min="1285" max="1285" width="8.33203125" style="5" customWidth="1"/>
    <col min="1286" max="1286" width="9.5546875" style="5" customWidth="1"/>
    <col min="1287" max="1287" width="9.109375" style="5" customWidth="1"/>
    <col min="1288" max="1288" width="9.6640625" style="5" customWidth="1"/>
    <col min="1289" max="1290" width="9" style="5" customWidth="1"/>
    <col min="1291" max="1291" width="8.88671875" style="5" customWidth="1"/>
    <col min="1292" max="1292" width="10.44140625" style="5" customWidth="1"/>
    <col min="1293" max="1293" width="9.5546875" style="5" customWidth="1"/>
    <col min="1294" max="1294" width="9.109375" style="5" customWidth="1"/>
    <col min="1295" max="1295" width="9.5546875" style="5" customWidth="1"/>
    <col min="1296" max="1296" width="9.109375" style="5"/>
    <col min="1297" max="1297" width="9.6640625" style="5" customWidth="1"/>
    <col min="1298" max="1298" width="10" style="5" customWidth="1"/>
    <col min="1299" max="1299" width="8.109375" style="5" customWidth="1"/>
    <col min="1300" max="1529" width="9.109375" style="5"/>
    <col min="1530" max="1530" width="29.88671875" style="5" customWidth="1"/>
    <col min="1531" max="1531" width="29.5546875" style="5" customWidth="1"/>
    <col min="1532" max="1532" width="15.109375" style="5" customWidth="1"/>
    <col min="1533" max="1533" width="18.88671875" style="5" customWidth="1"/>
    <col min="1534" max="1534" width="11.44140625" style="5" customWidth="1"/>
    <col min="1535" max="1535" width="9" style="5" customWidth="1"/>
    <col min="1536" max="1536" width="9.33203125" style="5" customWidth="1"/>
    <col min="1537" max="1537" width="9.109375" style="5" customWidth="1"/>
    <col min="1538" max="1538" width="8.6640625" style="5" customWidth="1"/>
    <col min="1539" max="1539" width="9.33203125" style="5" customWidth="1"/>
    <col min="1540" max="1540" width="9" style="5" customWidth="1"/>
    <col min="1541" max="1541" width="8.33203125" style="5" customWidth="1"/>
    <col min="1542" max="1542" width="9.5546875" style="5" customWidth="1"/>
    <col min="1543" max="1543" width="9.109375" style="5" customWidth="1"/>
    <col min="1544" max="1544" width="9.6640625" style="5" customWidth="1"/>
    <col min="1545" max="1546" width="9" style="5" customWidth="1"/>
    <col min="1547" max="1547" width="8.88671875" style="5" customWidth="1"/>
    <col min="1548" max="1548" width="10.44140625" style="5" customWidth="1"/>
    <col min="1549" max="1549" width="9.5546875" style="5" customWidth="1"/>
    <col min="1550" max="1550" width="9.109375" style="5" customWidth="1"/>
    <col min="1551" max="1551" width="9.5546875" style="5" customWidth="1"/>
    <col min="1552" max="1552" width="9.109375" style="5"/>
    <col min="1553" max="1553" width="9.6640625" style="5" customWidth="1"/>
    <col min="1554" max="1554" width="10" style="5" customWidth="1"/>
    <col min="1555" max="1555" width="8.109375" style="5" customWidth="1"/>
    <col min="1556" max="1785" width="9.109375" style="5"/>
    <col min="1786" max="1786" width="29.88671875" style="5" customWidth="1"/>
    <col min="1787" max="1787" width="29.5546875" style="5" customWidth="1"/>
    <col min="1788" max="1788" width="15.109375" style="5" customWidth="1"/>
    <col min="1789" max="1789" width="18.88671875" style="5" customWidth="1"/>
    <col min="1790" max="1790" width="11.44140625" style="5" customWidth="1"/>
    <col min="1791" max="1791" width="9" style="5" customWidth="1"/>
    <col min="1792" max="1792" width="9.33203125" style="5" customWidth="1"/>
    <col min="1793" max="1793" width="9.109375" style="5" customWidth="1"/>
    <col min="1794" max="1794" width="8.6640625" style="5" customWidth="1"/>
    <col min="1795" max="1795" width="9.33203125" style="5" customWidth="1"/>
    <col min="1796" max="1796" width="9" style="5" customWidth="1"/>
    <col min="1797" max="1797" width="8.33203125" style="5" customWidth="1"/>
    <col min="1798" max="1798" width="9.5546875" style="5" customWidth="1"/>
    <col min="1799" max="1799" width="9.109375" style="5" customWidth="1"/>
    <col min="1800" max="1800" width="9.6640625" style="5" customWidth="1"/>
    <col min="1801" max="1802" width="9" style="5" customWidth="1"/>
    <col min="1803" max="1803" width="8.88671875" style="5" customWidth="1"/>
    <col min="1804" max="1804" width="10.44140625" style="5" customWidth="1"/>
    <col min="1805" max="1805" width="9.5546875" style="5" customWidth="1"/>
    <col min="1806" max="1806" width="9.109375" style="5" customWidth="1"/>
    <col min="1807" max="1807" width="9.5546875" style="5" customWidth="1"/>
    <col min="1808" max="1808" width="9.109375" style="5"/>
    <col min="1809" max="1809" width="9.6640625" style="5" customWidth="1"/>
    <col min="1810" max="1810" width="10" style="5" customWidth="1"/>
    <col min="1811" max="1811" width="8.109375" style="5" customWidth="1"/>
    <col min="1812" max="2041" width="9.109375" style="5"/>
    <col min="2042" max="2042" width="29.88671875" style="5" customWidth="1"/>
    <col min="2043" max="2043" width="29.5546875" style="5" customWidth="1"/>
    <col min="2044" max="2044" width="15.109375" style="5" customWidth="1"/>
    <col min="2045" max="2045" width="18.88671875" style="5" customWidth="1"/>
    <col min="2046" max="2046" width="11.44140625" style="5" customWidth="1"/>
    <col min="2047" max="2047" width="9" style="5" customWidth="1"/>
    <col min="2048" max="2048" width="9.33203125" style="5" customWidth="1"/>
    <col min="2049" max="2049" width="9.109375" style="5" customWidth="1"/>
    <col min="2050" max="2050" width="8.6640625" style="5" customWidth="1"/>
    <col min="2051" max="2051" width="9.33203125" style="5" customWidth="1"/>
    <col min="2052" max="2052" width="9" style="5" customWidth="1"/>
    <col min="2053" max="2053" width="8.33203125" style="5" customWidth="1"/>
    <col min="2054" max="2054" width="9.5546875" style="5" customWidth="1"/>
    <col min="2055" max="2055" width="9.109375" style="5" customWidth="1"/>
    <col min="2056" max="2056" width="9.6640625" style="5" customWidth="1"/>
    <col min="2057" max="2058" width="9" style="5" customWidth="1"/>
    <col min="2059" max="2059" width="8.88671875" style="5" customWidth="1"/>
    <col min="2060" max="2060" width="10.44140625" style="5" customWidth="1"/>
    <col min="2061" max="2061" width="9.5546875" style="5" customWidth="1"/>
    <col min="2062" max="2062" width="9.109375" style="5" customWidth="1"/>
    <col min="2063" max="2063" width="9.5546875" style="5" customWidth="1"/>
    <col min="2064" max="2064" width="9.109375" style="5"/>
    <col min="2065" max="2065" width="9.6640625" style="5" customWidth="1"/>
    <col min="2066" max="2066" width="10" style="5" customWidth="1"/>
    <col min="2067" max="2067" width="8.109375" style="5" customWidth="1"/>
    <col min="2068" max="2297" width="9.109375" style="5"/>
    <col min="2298" max="2298" width="29.88671875" style="5" customWidth="1"/>
    <col min="2299" max="2299" width="29.5546875" style="5" customWidth="1"/>
    <col min="2300" max="2300" width="15.109375" style="5" customWidth="1"/>
    <col min="2301" max="2301" width="18.88671875" style="5" customWidth="1"/>
    <col min="2302" max="2302" width="11.44140625" style="5" customWidth="1"/>
    <col min="2303" max="2303" width="9" style="5" customWidth="1"/>
    <col min="2304" max="2304" width="9.33203125" style="5" customWidth="1"/>
    <col min="2305" max="2305" width="9.109375" style="5" customWidth="1"/>
    <col min="2306" max="2306" width="8.6640625" style="5" customWidth="1"/>
    <col min="2307" max="2307" width="9.33203125" style="5" customWidth="1"/>
    <col min="2308" max="2308" width="9" style="5" customWidth="1"/>
    <col min="2309" max="2309" width="8.33203125" style="5" customWidth="1"/>
    <col min="2310" max="2310" width="9.5546875" style="5" customWidth="1"/>
    <col min="2311" max="2311" width="9.109375" style="5" customWidth="1"/>
    <col min="2312" max="2312" width="9.6640625" style="5" customWidth="1"/>
    <col min="2313" max="2314" width="9" style="5" customWidth="1"/>
    <col min="2315" max="2315" width="8.88671875" style="5" customWidth="1"/>
    <col min="2316" max="2316" width="10.44140625" style="5" customWidth="1"/>
    <col min="2317" max="2317" width="9.5546875" style="5" customWidth="1"/>
    <col min="2318" max="2318" width="9.109375" style="5" customWidth="1"/>
    <col min="2319" max="2319" width="9.5546875" style="5" customWidth="1"/>
    <col min="2320" max="2320" width="9.109375" style="5"/>
    <col min="2321" max="2321" width="9.6640625" style="5" customWidth="1"/>
    <col min="2322" max="2322" width="10" style="5" customWidth="1"/>
    <col min="2323" max="2323" width="8.109375" style="5" customWidth="1"/>
    <col min="2324" max="2553" width="9.109375" style="5"/>
    <col min="2554" max="2554" width="29.88671875" style="5" customWidth="1"/>
    <col min="2555" max="2555" width="29.5546875" style="5" customWidth="1"/>
    <col min="2556" max="2556" width="15.109375" style="5" customWidth="1"/>
    <col min="2557" max="2557" width="18.88671875" style="5" customWidth="1"/>
    <col min="2558" max="2558" width="11.44140625" style="5" customWidth="1"/>
    <col min="2559" max="2559" width="9" style="5" customWidth="1"/>
    <col min="2560" max="2560" width="9.33203125" style="5" customWidth="1"/>
    <col min="2561" max="2561" width="9.109375" style="5" customWidth="1"/>
    <col min="2562" max="2562" width="8.6640625" style="5" customWidth="1"/>
    <col min="2563" max="2563" width="9.33203125" style="5" customWidth="1"/>
    <col min="2564" max="2564" width="9" style="5" customWidth="1"/>
    <col min="2565" max="2565" width="8.33203125" style="5" customWidth="1"/>
    <col min="2566" max="2566" width="9.5546875" style="5" customWidth="1"/>
    <col min="2567" max="2567" width="9.109375" style="5" customWidth="1"/>
    <col min="2568" max="2568" width="9.6640625" style="5" customWidth="1"/>
    <col min="2569" max="2570" width="9" style="5" customWidth="1"/>
    <col min="2571" max="2571" width="8.88671875" style="5" customWidth="1"/>
    <col min="2572" max="2572" width="10.44140625" style="5" customWidth="1"/>
    <col min="2573" max="2573" width="9.5546875" style="5" customWidth="1"/>
    <col min="2574" max="2574" width="9.109375" style="5" customWidth="1"/>
    <col min="2575" max="2575" width="9.5546875" style="5" customWidth="1"/>
    <col min="2576" max="2576" width="9.109375" style="5"/>
    <col min="2577" max="2577" width="9.6640625" style="5" customWidth="1"/>
    <col min="2578" max="2578" width="10" style="5" customWidth="1"/>
    <col min="2579" max="2579" width="8.109375" style="5" customWidth="1"/>
    <col min="2580" max="2809" width="9.109375" style="5"/>
    <col min="2810" max="2810" width="29.88671875" style="5" customWidth="1"/>
    <col min="2811" max="2811" width="29.5546875" style="5" customWidth="1"/>
    <col min="2812" max="2812" width="15.109375" style="5" customWidth="1"/>
    <col min="2813" max="2813" width="18.88671875" style="5" customWidth="1"/>
    <col min="2814" max="2814" width="11.44140625" style="5" customWidth="1"/>
    <col min="2815" max="2815" width="9" style="5" customWidth="1"/>
    <col min="2816" max="2816" width="9.33203125" style="5" customWidth="1"/>
    <col min="2817" max="2817" width="9.109375" style="5" customWidth="1"/>
    <col min="2818" max="2818" width="8.6640625" style="5" customWidth="1"/>
    <col min="2819" max="2819" width="9.33203125" style="5" customWidth="1"/>
    <col min="2820" max="2820" width="9" style="5" customWidth="1"/>
    <col min="2821" max="2821" width="8.33203125" style="5" customWidth="1"/>
    <col min="2822" max="2822" width="9.5546875" style="5" customWidth="1"/>
    <col min="2823" max="2823" width="9.109375" style="5" customWidth="1"/>
    <col min="2824" max="2824" width="9.6640625" style="5" customWidth="1"/>
    <col min="2825" max="2826" width="9" style="5" customWidth="1"/>
    <col min="2827" max="2827" width="8.88671875" style="5" customWidth="1"/>
    <col min="2828" max="2828" width="10.44140625" style="5" customWidth="1"/>
    <col min="2829" max="2829" width="9.5546875" style="5" customWidth="1"/>
    <col min="2830" max="2830" width="9.109375" style="5" customWidth="1"/>
    <col min="2831" max="2831" width="9.5546875" style="5" customWidth="1"/>
    <col min="2832" max="2832" width="9.109375" style="5"/>
    <col min="2833" max="2833" width="9.6640625" style="5" customWidth="1"/>
    <col min="2834" max="2834" width="10" style="5" customWidth="1"/>
    <col min="2835" max="2835" width="8.109375" style="5" customWidth="1"/>
    <col min="2836" max="3065" width="9.109375" style="5"/>
    <col min="3066" max="3066" width="29.88671875" style="5" customWidth="1"/>
    <col min="3067" max="3067" width="29.5546875" style="5" customWidth="1"/>
    <col min="3068" max="3068" width="15.109375" style="5" customWidth="1"/>
    <col min="3069" max="3069" width="18.88671875" style="5" customWidth="1"/>
    <col min="3070" max="3070" width="11.44140625" style="5" customWidth="1"/>
    <col min="3071" max="3071" width="9" style="5" customWidth="1"/>
    <col min="3072" max="3072" width="9.33203125" style="5" customWidth="1"/>
    <col min="3073" max="3073" width="9.109375" style="5" customWidth="1"/>
    <col min="3074" max="3074" width="8.6640625" style="5" customWidth="1"/>
    <col min="3075" max="3075" width="9.33203125" style="5" customWidth="1"/>
    <col min="3076" max="3076" width="9" style="5" customWidth="1"/>
    <col min="3077" max="3077" width="8.33203125" style="5" customWidth="1"/>
    <col min="3078" max="3078" width="9.5546875" style="5" customWidth="1"/>
    <col min="3079" max="3079" width="9.109375" style="5" customWidth="1"/>
    <col min="3080" max="3080" width="9.6640625" style="5" customWidth="1"/>
    <col min="3081" max="3082" width="9" style="5" customWidth="1"/>
    <col min="3083" max="3083" width="8.88671875" style="5" customWidth="1"/>
    <col min="3084" max="3084" width="10.44140625" style="5" customWidth="1"/>
    <col min="3085" max="3085" width="9.5546875" style="5" customWidth="1"/>
    <col min="3086" max="3086" width="9.109375" style="5" customWidth="1"/>
    <col min="3087" max="3087" width="9.5546875" style="5" customWidth="1"/>
    <col min="3088" max="3088" width="9.109375" style="5"/>
    <col min="3089" max="3089" width="9.6640625" style="5" customWidth="1"/>
    <col min="3090" max="3090" width="10" style="5" customWidth="1"/>
    <col min="3091" max="3091" width="8.109375" style="5" customWidth="1"/>
    <col min="3092" max="3321" width="9.109375" style="5"/>
    <col min="3322" max="3322" width="29.88671875" style="5" customWidth="1"/>
    <col min="3323" max="3323" width="29.5546875" style="5" customWidth="1"/>
    <col min="3324" max="3324" width="15.109375" style="5" customWidth="1"/>
    <col min="3325" max="3325" width="18.88671875" style="5" customWidth="1"/>
    <col min="3326" max="3326" width="11.44140625" style="5" customWidth="1"/>
    <col min="3327" max="3327" width="9" style="5" customWidth="1"/>
    <col min="3328" max="3328" width="9.33203125" style="5" customWidth="1"/>
    <col min="3329" max="3329" width="9.109375" style="5" customWidth="1"/>
    <col min="3330" max="3330" width="8.6640625" style="5" customWidth="1"/>
    <col min="3331" max="3331" width="9.33203125" style="5" customWidth="1"/>
    <col min="3332" max="3332" width="9" style="5" customWidth="1"/>
    <col min="3333" max="3333" width="8.33203125" style="5" customWidth="1"/>
    <col min="3334" max="3334" width="9.5546875" style="5" customWidth="1"/>
    <col min="3335" max="3335" width="9.109375" style="5" customWidth="1"/>
    <col min="3336" max="3336" width="9.6640625" style="5" customWidth="1"/>
    <col min="3337" max="3338" width="9" style="5" customWidth="1"/>
    <col min="3339" max="3339" width="8.88671875" style="5" customWidth="1"/>
    <col min="3340" max="3340" width="10.44140625" style="5" customWidth="1"/>
    <col min="3341" max="3341" width="9.5546875" style="5" customWidth="1"/>
    <col min="3342" max="3342" width="9.109375" style="5" customWidth="1"/>
    <col min="3343" max="3343" width="9.5546875" style="5" customWidth="1"/>
    <col min="3344" max="3344" width="9.109375" style="5"/>
    <col min="3345" max="3345" width="9.6640625" style="5" customWidth="1"/>
    <col min="3346" max="3346" width="10" style="5" customWidth="1"/>
    <col min="3347" max="3347" width="8.109375" style="5" customWidth="1"/>
    <col min="3348" max="3577" width="9.109375" style="5"/>
    <col min="3578" max="3578" width="29.88671875" style="5" customWidth="1"/>
    <col min="3579" max="3579" width="29.5546875" style="5" customWidth="1"/>
    <col min="3580" max="3580" width="15.109375" style="5" customWidth="1"/>
    <col min="3581" max="3581" width="18.88671875" style="5" customWidth="1"/>
    <col min="3582" max="3582" width="11.44140625" style="5" customWidth="1"/>
    <col min="3583" max="3583" width="9" style="5" customWidth="1"/>
    <col min="3584" max="3584" width="9.33203125" style="5" customWidth="1"/>
    <col min="3585" max="3585" width="9.109375" style="5" customWidth="1"/>
    <col min="3586" max="3586" width="8.6640625" style="5" customWidth="1"/>
    <col min="3587" max="3587" width="9.33203125" style="5" customWidth="1"/>
    <col min="3588" max="3588" width="9" style="5" customWidth="1"/>
    <col min="3589" max="3589" width="8.33203125" style="5" customWidth="1"/>
    <col min="3590" max="3590" width="9.5546875" style="5" customWidth="1"/>
    <col min="3591" max="3591" width="9.109375" style="5" customWidth="1"/>
    <col min="3592" max="3592" width="9.6640625" style="5" customWidth="1"/>
    <col min="3593" max="3594" width="9" style="5" customWidth="1"/>
    <col min="3595" max="3595" width="8.88671875" style="5" customWidth="1"/>
    <col min="3596" max="3596" width="10.44140625" style="5" customWidth="1"/>
    <col min="3597" max="3597" width="9.5546875" style="5" customWidth="1"/>
    <col min="3598" max="3598" width="9.109375" style="5" customWidth="1"/>
    <col min="3599" max="3599" width="9.5546875" style="5" customWidth="1"/>
    <col min="3600" max="3600" width="9.109375" style="5"/>
    <col min="3601" max="3601" width="9.6640625" style="5" customWidth="1"/>
    <col min="3602" max="3602" width="10" style="5" customWidth="1"/>
    <col min="3603" max="3603" width="8.109375" style="5" customWidth="1"/>
    <col min="3604" max="3833" width="9.109375" style="5"/>
    <col min="3834" max="3834" width="29.88671875" style="5" customWidth="1"/>
    <col min="3835" max="3835" width="29.5546875" style="5" customWidth="1"/>
    <col min="3836" max="3836" width="15.109375" style="5" customWidth="1"/>
    <col min="3837" max="3837" width="18.88671875" style="5" customWidth="1"/>
    <col min="3838" max="3838" width="11.44140625" style="5" customWidth="1"/>
    <col min="3839" max="3839" width="9" style="5" customWidth="1"/>
    <col min="3840" max="3840" width="9.33203125" style="5" customWidth="1"/>
    <col min="3841" max="3841" width="9.109375" style="5" customWidth="1"/>
    <col min="3842" max="3842" width="8.6640625" style="5" customWidth="1"/>
    <col min="3843" max="3843" width="9.33203125" style="5" customWidth="1"/>
    <col min="3844" max="3844" width="9" style="5" customWidth="1"/>
    <col min="3845" max="3845" width="8.33203125" style="5" customWidth="1"/>
    <col min="3846" max="3846" width="9.5546875" style="5" customWidth="1"/>
    <col min="3847" max="3847" width="9.109375" style="5" customWidth="1"/>
    <col min="3848" max="3848" width="9.6640625" style="5" customWidth="1"/>
    <col min="3849" max="3850" width="9" style="5" customWidth="1"/>
    <col min="3851" max="3851" width="8.88671875" style="5" customWidth="1"/>
    <col min="3852" max="3852" width="10.44140625" style="5" customWidth="1"/>
    <col min="3853" max="3853" width="9.5546875" style="5" customWidth="1"/>
    <col min="3854" max="3854" width="9.109375" style="5" customWidth="1"/>
    <col min="3855" max="3855" width="9.5546875" style="5" customWidth="1"/>
    <col min="3856" max="3856" width="9.109375" style="5"/>
    <col min="3857" max="3857" width="9.6640625" style="5" customWidth="1"/>
    <col min="3858" max="3858" width="10" style="5" customWidth="1"/>
    <col min="3859" max="3859" width="8.109375" style="5" customWidth="1"/>
    <col min="3860" max="4089" width="9.109375" style="5"/>
    <col min="4090" max="4090" width="29.88671875" style="5" customWidth="1"/>
    <col min="4091" max="4091" width="29.5546875" style="5" customWidth="1"/>
    <col min="4092" max="4092" width="15.109375" style="5" customWidth="1"/>
    <col min="4093" max="4093" width="18.88671875" style="5" customWidth="1"/>
    <col min="4094" max="4094" width="11.44140625" style="5" customWidth="1"/>
    <col min="4095" max="4095" width="9" style="5" customWidth="1"/>
    <col min="4096" max="4096" width="9.33203125" style="5" customWidth="1"/>
    <col min="4097" max="4097" width="9.109375" style="5" customWidth="1"/>
    <col min="4098" max="4098" width="8.6640625" style="5" customWidth="1"/>
    <col min="4099" max="4099" width="9.33203125" style="5" customWidth="1"/>
    <col min="4100" max="4100" width="9" style="5" customWidth="1"/>
    <col min="4101" max="4101" width="8.33203125" style="5" customWidth="1"/>
    <col min="4102" max="4102" width="9.5546875" style="5" customWidth="1"/>
    <col min="4103" max="4103" width="9.109375" style="5" customWidth="1"/>
    <col min="4104" max="4104" width="9.6640625" style="5" customWidth="1"/>
    <col min="4105" max="4106" width="9" style="5" customWidth="1"/>
    <col min="4107" max="4107" width="8.88671875" style="5" customWidth="1"/>
    <col min="4108" max="4108" width="10.44140625" style="5" customWidth="1"/>
    <col min="4109" max="4109" width="9.5546875" style="5" customWidth="1"/>
    <col min="4110" max="4110" width="9.109375" style="5" customWidth="1"/>
    <col min="4111" max="4111" width="9.5546875" style="5" customWidth="1"/>
    <col min="4112" max="4112" width="9.109375" style="5"/>
    <col min="4113" max="4113" width="9.6640625" style="5" customWidth="1"/>
    <col min="4114" max="4114" width="10" style="5" customWidth="1"/>
    <col min="4115" max="4115" width="8.109375" style="5" customWidth="1"/>
    <col min="4116" max="4345" width="9.109375" style="5"/>
    <col min="4346" max="4346" width="29.88671875" style="5" customWidth="1"/>
    <col min="4347" max="4347" width="29.5546875" style="5" customWidth="1"/>
    <col min="4348" max="4348" width="15.109375" style="5" customWidth="1"/>
    <col min="4349" max="4349" width="18.88671875" style="5" customWidth="1"/>
    <col min="4350" max="4350" width="11.44140625" style="5" customWidth="1"/>
    <col min="4351" max="4351" width="9" style="5" customWidth="1"/>
    <col min="4352" max="4352" width="9.33203125" style="5" customWidth="1"/>
    <col min="4353" max="4353" width="9.109375" style="5" customWidth="1"/>
    <col min="4354" max="4354" width="8.6640625" style="5" customWidth="1"/>
    <col min="4355" max="4355" width="9.33203125" style="5" customWidth="1"/>
    <col min="4356" max="4356" width="9" style="5" customWidth="1"/>
    <col min="4357" max="4357" width="8.33203125" style="5" customWidth="1"/>
    <col min="4358" max="4358" width="9.5546875" style="5" customWidth="1"/>
    <col min="4359" max="4359" width="9.109375" style="5" customWidth="1"/>
    <col min="4360" max="4360" width="9.6640625" style="5" customWidth="1"/>
    <col min="4361" max="4362" width="9" style="5" customWidth="1"/>
    <col min="4363" max="4363" width="8.88671875" style="5" customWidth="1"/>
    <col min="4364" max="4364" width="10.44140625" style="5" customWidth="1"/>
    <col min="4365" max="4365" width="9.5546875" style="5" customWidth="1"/>
    <col min="4366" max="4366" width="9.109375" style="5" customWidth="1"/>
    <col min="4367" max="4367" width="9.5546875" style="5" customWidth="1"/>
    <col min="4368" max="4368" width="9.109375" style="5"/>
    <col min="4369" max="4369" width="9.6640625" style="5" customWidth="1"/>
    <col min="4370" max="4370" width="10" style="5" customWidth="1"/>
    <col min="4371" max="4371" width="8.109375" style="5" customWidth="1"/>
    <col min="4372" max="4601" width="9.109375" style="5"/>
    <col min="4602" max="4602" width="29.88671875" style="5" customWidth="1"/>
    <col min="4603" max="4603" width="29.5546875" style="5" customWidth="1"/>
    <col min="4604" max="4604" width="15.109375" style="5" customWidth="1"/>
    <col min="4605" max="4605" width="18.88671875" style="5" customWidth="1"/>
    <col min="4606" max="4606" width="11.44140625" style="5" customWidth="1"/>
    <col min="4607" max="4607" width="9" style="5" customWidth="1"/>
    <col min="4608" max="4608" width="9.33203125" style="5" customWidth="1"/>
    <col min="4609" max="4609" width="9.109375" style="5" customWidth="1"/>
    <col min="4610" max="4610" width="8.6640625" style="5" customWidth="1"/>
    <col min="4611" max="4611" width="9.33203125" style="5" customWidth="1"/>
    <col min="4612" max="4612" width="9" style="5" customWidth="1"/>
    <col min="4613" max="4613" width="8.33203125" style="5" customWidth="1"/>
    <col min="4614" max="4614" width="9.5546875" style="5" customWidth="1"/>
    <col min="4615" max="4615" width="9.109375" style="5" customWidth="1"/>
    <col min="4616" max="4616" width="9.6640625" style="5" customWidth="1"/>
    <col min="4617" max="4618" width="9" style="5" customWidth="1"/>
    <col min="4619" max="4619" width="8.88671875" style="5" customWidth="1"/>
    <col min="4620" max="4620" width="10.44140625" style="5" customWidth="1"/>
    <col min="4621" max="4621" width="9.5546875" style="5" customWidth="1"/>
    <col min="4622" max="4622" width="9.109375" style="5" customWidth="1"/>
    <col min="4623" max="4623" width="9.5546875" style="5" customWidth="1"/>
    <col min="4624" max="4624" width="9.109375" style="5"/>
    <col min="4625" max="4625" width="9.6640625" style="5" customWidth="1"/>
    <col min="4626" max="4626" width="10" style="5" customWidth="1"/>
    <col min="4627" max="4627" width="8.109375" style="5" customWidth="1"/>
    <col min="4628" max="4857" width="9.109375" style="5"/>
    <col min="4858" max="4858" width="29.88671875" style="5" customWidth="1"/>
    <col min="4859" max="4859" width="29.5546875" style="5" customWidth="1"/>
    <col min="4860" max="4860" width="15.109375" style="5" customWidth="1"/>
    <col min="4861" max="4861" width="18.88671875" style="5" customWidth="1"/>
    <col min="4862" max="4862" width="11.44140625" style="5" customWidth="1"/>
    <col min="4863" max="4863" width="9" style="5" customWidth="1"/>
    <col min="4864" max="4864" width="9.33203125" style="5" customWidth="1"/>
    <col min="4865" max="4865" width="9.109375" style="5" customWidth="1"/>
    <col min="4866" max="4866" width="8.6640625" style="5" customWidth="1"/>
    <col min="4867" max="4867" width="9.33203125" style="5" customWidth="1"/>
    <col min="4868" max="4868" width="9" style="5" customWidth="1"/>
    <col min="4869" max="4869" width="8.33203125" style="5" customWidth="1"/>
    <col min="4870" max="4870" width="9.5546875" style="5" customWidth="1"/>
    <col min="4871" max="4871" width="9.109375" style="5" customWidth="1"/>
    <col min="4872" max="4872" width="9.6640625" style="5" customWidth="1"/>
    <col min="4873" max="4874" width="9" style="5" customWidth="1"/>
    <col min="4875" max="4875" width="8.88671875" style="5" customWidth="1"/>
    <col min="4876" max="4876" width="10.44140625" style="5" customWidth="1"/>
    <col min="4877" max="4877" width="9.5546875" style="5" customWidth="1"/>
    <col min="4878" max="4878" width="9.109375" style="5" customWidth="1"/>
    <col min="4879" max="4879" width="9.5546875" style="5" customWidth="1"/>
    <col min="4880" max="4880" width="9.109375" style="5"/>
    <col min="4881" max="4881" width="9.6640625" style="5" customWidth="1"/>
    <col min="4882" max="4882" width="10" style="5" customWidth="1"/>
    <col min="4883" max="4883" width="8.109375" style="5" customWidth="1"/>
    <col min="4884" max="5113" width="9.109375" style="5"/>
    <col min="5114" max="5114" width="29.88671875" style="5" customWidth="1"/>
    <col min="5115" max="5115" width="29.5546875" style="5" customWidth="1"/>
    <col min="5116" max="5116" width="15.109375" style="5" customWidth="1"/>
    <col min="5117" max="5117" width="18.88671875" style="5" customWidth="1"/>
    <col min="5118" max="5118" width="11.44140625" style="5" customWidth="1"/>
    <col min="5119" max="5119" width="9" style="5" customWidth="1"/>
    <col min="5120" max="5120" width="9.33203125" style="5" customWidth="1"/>
    <col min="5121" max="5121" width="9.109375" style="5" customWidth="1"/>
    <col min="5122" max="5122" width="8.6640625" style="5" customWidth="1"/>
    <col min="5123" max="5123" width="9.33203125" style="5" customWidth="1"/>
    <col min="5124" max="5124" width="9" style="5" customWidth="1"/>
    <col min="5125" max="5125" width="8.33203125" style="5" customWidth="1"/>
    <col min="5126" max="5126" width="9.5546875" style="5" customWidth="1"/>
    <col min="5127" max="5127" width="9.109375" style="5" customWidth="1"/>
    <col min="5128" max="5128" width="9.6640625" style="5" customWidth="1"/>
    <col min="5129" max="5130" width="9" style="5" customWidth="1"/>
    <col min="5131" max="5131" width="8.88671875" style="5" customWidth="1"/>
    <col min="5132" max="5132" width="10.44140625" style="5" customWidth="1"/>
    <col min="5133" max="5133" width="9.5546875" style="5" customWidth="1"/>
    <col min="5134" max="5134" width="9.109375" style="5" customWidth="1"/>
    <col min="5135" max="5135" width="9.5546875" style="5" customWidth="1"/>
    <col min="5136" max="5136" width="9.109375" style="5"/>
    <col min="5137" max="5137" width="9.6640625" style="5" customWidth="1"/>
    <col min="5138" max="5138" width="10" style="5" customWidth="1"/>
    <col min="5139" max="5139" width="8.109375" style="5" customWidth="1"/>
    <col min="5140" max="5369" width="9.109375" style="5"/>
    <col min="5370" max="5370" width="29.88671875" style="5" customWidth="1"/>
    <col min="5371" max="5371" width="29.5546875" style="5" customWidth="1"/>
    <col min="5372" max="5372" width="15.109375" style="5" customWidth="1"/>
    <col min="5373" max="5373" width="18.88671875" style="5" customWidth="1"/>
    <col min="5374" max="5374" width="11.44140625" style="5" customWidth="1"/>
    <col min="5375" max="5375" width="9" style="5" customWidth="1"/>
    <col min="5376" max="5376" width="9.33203125" style="5" customWidth="1"/>
    <col min="5377" max="5377" width="9.109375" style="5" customWidth="1"/>
    <col min="5378" max="5378" width="8.6640625" style="5" customWidth="1"/>
    <col min="5379" max="5379" width="9.33203125" style="5" customWidth="1"/>
    <col min="5380" max="5380" width="9" style="5" customWidth="1"/>
    <col min="5381" max="5381" width="8.33203125" style="5" customWidth="1"/>
    <col min="5382" max="5382" width="9.5546875" style="5" customWidth="1"/>
    <col min="5383" max="5383" width="9.109375" style="5" customWidth="1"/>
    <col min="5384" max="5384" width="9.6640625" style="5" customWidth="1"/>
    <col min="5385" max="5386" width="9" style="5" customWidth="1"/>
    <col min="5387" max="5387" width="8.88671875" style="5" customWidth="1"/>
    <col min="5388" max="5388" width="10.44140625" style="5" customWidth="1"/>
    <col min="5389" max="5389" width="9.5546875" style="5" customWidth="1"/>
    <col min="5390" max="5390" width="9.109375" style="5" customWidth="1"/>
    <col min="5391" max="5391" width="9.5546875" style="5" customWidth="1"/>
    <col min="5392" max="5392" width="9.109375" style="5"/>
    <col min="5393" max="5393" width="9.6640625" style="5" customWidth="1"/>
    <col min="5394" max="5394" width="10" style="5" customWidth="1"/>
    <col min="5395" max="5395" width="8.109375" style="5" customWidth="1"/>
    <col min="5396" max="5625" width="9.109375" style="5"/>
    <col min="5626" max="5626" width="29.88671875" style="5" customWidth="1"/>
    <col min="5627" max="5627" width="29.5546875" style="5" customWidth="1"/>
    <col min="5628" max="5628" width="15.109375" style="5" customWidth="1"/>
    <col min="5629" max="5629" width="18.88671875" style="5" customWidth="1"/>
    <col min="5630" max="5630" width="11.44140625" style="5" customWidth="1"/>
    <col min="5631" max="5631" width="9" style="5" customWidth="1"/>
    <col min="5632" max="5632" width="9.33203125" style="5" customWidth="1"/>
    <col min="5633" max="5633" width="9.109375" style="5" customWidth="1"/>
    <col min="5634" max="5634" width="8.6640625" style="5" customWidth="1"/>
    <col min="5635" max="5635" width="9.33203125" style="5" customWidth="1"/>
    <col min="5636" max="5636" width="9" style="5" customWidth="1"/>
    <col min="5637" max="5637" width="8.33203125" style="5" customWidth="1"/>
    <col min="5638" max="5638" width="9.5546875" style="5" customWidth="1"/>
    <col min="5639" max="5639" width="9.109375" style="5" customWidth="1"/>
    <col min="5640" max="5640" width="9.6640625" style="5" customWidth="1"/>
    <col min="5641" max="5642" width="9" style="5" customWidth="1"/>
    <col min="5643" max="5643" width="8.88671875" style="5" customWidth="1"/>
    <col min="5644" max="5644" width="10.44140625" style="5" customWidth="1"/>
    <col min="5645" max="5645" width="9.5546875" style="5" customWidth="1"/>
    <col min="5646" max="5646" width="9.109375" style="5" customWidth="1"/>
    <col min="5647" max="5647" width="9.5546875" style="5" customWidth="1"/>
    <col min="5648" max="5648" width="9.109375" style="5"/>
    <col min="5649" max="5649" width="9.6640625" style="5" customWidth="1"/>
    <col min="5650" max="5650" width="10" style="5" customWidth="1"/>
    <col min="5651" max="5651" width="8.109375" style="5" customWidth="1"/>
    <col min="5652" max="5881" width="9.109375" style="5"/>
    <col min="5882" max="5882" width="29.88671875" style="5" customWidth="1"/>
    <col min="5883" max="5883" width="29.5546875" style="5" customWidth="1"/>
    <col min="5884" max="5884" width="15.109375" style="5" customWidth="1"/>
    <col min="5885" max="5885" width="18.88671875" style="5" customWidth="1"/>
    <col min="5886" max="5886" width="11.44140625" style="5" customWidth="1"/>
    <col min="5887" max="5887" width="9" style="5" customWidth="1"/>
    <col min="5888" max="5888" width="9.33203125" style="5" customWidth="1"/>
    <col min="5889" max="5889" width="9.109375" style="5" customWidth="1"/>
    <col min="5890" max="5890" width="8.6640625" style="5" customWidth="1"/>
    <col min="5891" max="5891" width="9.33203125" style="5" customWidth="1"/>
    <col min="5892" max="5892" width="9" style="5" customWidth="1"/>
    <col min="5893" max="5893" width="8.33203125" style="5" customWidth="1"/>
    <col min="5894" max="5894" width="9.5546875" style="5" customWidth="1"/>
    <col min="5895" max="5895" width="9.109375" style="5" customWidth="1"/>
    <col min="5896" max="5896" width="9.6640625" style="5" customWidth="1"/>
    <col min="5897" max="5898" width="9" style="5" customWidth="1"/>
    <col min="5899" max="5899" width="8.88671875" style="5" customWidth="1"/>
    <col min="5900" max="5900" width="10.44140625" style="5" customWidth="1"/>
    <col min="5901" max="5901" width="9.5546875" style="5" customWidth="1"/>
    <col min="5902" max="5902" width="9.109375" style="5" customWidth="1"/>
    <col min="5903" max="5903" width="9.5546875" style="5" customWidth="1"/>
    <col min="5904" max="5904" width="9.109375" style="5"/>
    <col min="5905" max="5905" width="9.6640625" style="5" customWidth="1"/>
    <col min="5906" max="5906" width="10" style="5" customWidth="1"/>
    <col min="5907" max="5907" width="8.109375" style="5" customWidth="1"/>
    <col min="5908" max="6137" width="9.109375" style="5"/>
    <col min="6138" max="6138" width="29.88671875" style="5" customWidth="1"/>
    <col min="6139" max="6139" width="29.5546875" style="5" customWidth="1"/>
    <col min="6140" max="6140" width="15.109375" style="5" customWidth="1"/>
    <col min="6141" max="6141" width="18.88671875" style="5" customWidth="1"/>
    <col min="6142" max="6142" width="11.44140625" style="5" customWidth="1"/>
    <col min="6143" max="6143" width="9" style="5" customWidth="1"/>
    <col min="6144" max="6144" width="9.33203125" style="5" customWidth="1"/>
    <col min="6145" max="6145" width="9.109375" style="5" customWidth="1"/>
    <col min="6146" max="6146" width="8.6640625" style="5" customWidth="1"/>
    <col min="6147" max="6147" width="9.33203125" style="5" customWidth="1"/>
    <col min="6148" max="6148" width="9" style="5" customWidth="1"/>
    <col min="6149" max="6149" width="8.33203125" style="5" customWidth="1"/>
    <col min="6150" max="6150" width="9.5546875" style="5" customWidth="1"/>
    <col min="6151" max="6151" width="9.109375" style="5" customWidth="1"/>
    <col min="6152" max="6152" width="9.6640625" style="5" customWidth="1"/>
    <col min="6153" max="6154" width="9" style="5" customWidth="1"/>
    <col min="6155" max="6155" width="8.88671875" style="5" customWidth="1"/>
    <col min="6156" max="6156" width="10.44140625" style="5" customWidth="1"/>
    <col min="6157" max="6157" width="9.5546875" style="5" customWidth="1"/>
    <col min="6158" max="6158" width="9.109375" style="5" customWidth="1"/>
    <col min="6159" max="6159" width="9.5546875" style="5" customWidth="1"/>
    <col min="6160" max="6160" width="9.109375" style="5"/>
    <col min="6161" max="6161" width="9.6640625" style="5" customWidth="1"/>
    <col min="6162" max="6162" width="10" style="5" customWidth="1"/>
    <col min="6163" max="6163" width="8.109375" style="5" customWidth="1"/>
    <col min="6164" max="6393" width="9.109375" style="5"/>
    <col min="6394" max="6394" width="29.88671875" style="5" customWidth="1"/>
    <col min="6395" max="6395" width="29.5546875" style="5" customWidth="1"/>
    <col min="6396" max="6396" width="15.109375" style="5" customWidth="1"/>
    <col min="6397" max="6397" width="18.88671875" style="5" customWidth="1"/>
    <col min="6398" max="6398" width="11.44140625" style="5" customWidth="1"/>
    <col min="6399" max="6399" width="9" style="5" customWidth="1"/>
    <col min="6400" max="6400" width="9.33203125" style="5" customWidth="1"/>
    <col min="6401" max="6401" width="9.109375" style="5" customWidth="1"/>
    <col min="6402" max="6402" width="8.6640625" style="5" customWidth="1"/>
    <col min="6403" max="6403" width="9.33203125" style="5" customWidth="1"/>
    <col min="6404" max="6404" width="9" style="5" customWidth="1"/>
    <col min="6405" max="6405" width="8.33203125" style="5" customWidth="1"/>
    <col min="6406" max="6406" width="9.5546875" style="5" customWidth="1"/>
    <col min="6407" max="6407" width="9.109375" style="5" customWidth="1"/>
    <col min="6408" max="6408" width="9.6640625" style="5" customWidth="1"/>
    <col min="6409" max="6410" width="9" style="5" customWidth="1"/>
    <col min="6411" max="6411" width="8.88671875" style="5" customWidth="1"/>
    <col min="6412" max="6412" width="10.44140625" style="5" customWidth="1"/>
    <col min="6413" max="6413" width="9.5546875" style="5" customWidth="1"/>
    <col min="6414" max="6414" width="9.109375" style="5" customWidth="1"/>
    <col min="6415" max="6415" width="9.5546875" style="5" customWidth="1"/>
    <col min="6416" max="6416" width="9.109375" style="5"/>
    <col min="6417" max="6417" width="9.6640625" style="5" customWidth="1"/>
    <col min="6418" max="6418" width="10" style="5" customWidth="1"/>
    <col min="6419" max="6419" width="8.109375" style="5" customWidth="1"/>
    <col min="6420" max="6649" width="9.109375" style="5"/>
    <col min="6650" max="6650" width="29.88671875" style="5" customWidth="1"/>
    <col min="6651" max="6651" width="29.5546875" style="5" customWidth="1"/>
    <col min="6652" max="6652" width="15.109375" style="5" customWidth="1"/>
    <col min="6653" max="6653" width="18.88671875" style="5" customWidth="1"/>
    <col min="6654" max="6654" width="11.44140625" style="5" customWidth="1"/>
    <col min="6655" max="6655" width="9" style="5" customWidth="1"/>
    <col min="6656" max="6656" width="9.33203125" style="5" customWidth="1"/>
    <col min="6657" max="6657" width="9.109375" style="5" customWidth="1"/>
    <col min="6658" max="6658" width="8.6640625" style="5" customWidth="1"/>
    <col min="6659" max="6659" width="9.33203125" style="5" customWidth="1"/>
    <col min="6660" max="6660" width="9" style="5" customWidth="1"/>
    <col min="6661" max="6661" width="8.33203125" style="5" customWidth="1"/>
    <col min="6662" max="6662" width="9.5546875" style="5" customWidth="1"/>
    <col min="6663" max="6663" width="9.109375" style="5" customWidth="1"/>
    <col min="6664" max="6664" width="9.6640625" style="5" customWidth="1"/>
    <col min="6665" max="6666" width="9" style="5" customWidth="1"/>
    <col min="6667" max="6667" width="8.88671875" style="5" customWidth="1"/>
    <col min="6668" max="6668" width="10.44140625" style="5" customWidth="1"/>
    <col min="6669" max="6669" width="9.5546875" style="5" customWidth="1"/>
    <col min="6670" max="6670" width="9.109375" style="5" customWidth="1"/>
    <col min="6671" max="6671" width="9.5546875" style="5" customWidth="1"/>
    <col min="6672" max="6672" width="9.109375" style="5"/>
    <col min="6673" max="6673" width="9.6640625" style="5" customWidth="1"/>
    <col min="6674" max="6674" width="10" style="5" customWidth="1"/>
    <col min="6675" max="6675" width="8.109375" style="5" customWidth="1"/>
    <col min="6676" max="6905" width="9.109375" style="5"/>
    <col min="6906" max="6906" width="29.88671875" style="5" customWidth="1"/>
    <col min="6907" max="6907" width="29.5546875" style="5" customWidth="1"/>
    <col min="6908" max="6908" width="15.109375" style="5" customWidth="1"/>
    <col min="6909" max="6909" width="18.88671875" style="5" customWidth="1"/>
    <col min="6910" max="6910" width="11.44140625" style="5" customWidth="1"/>
    <col min="6911" max="6911" width="9" style="5" customWidth="1"/>
    <col min="6912" max="6912" width="9.33203125" style="5" customWidth="1"/>
    <col min="6913" max="6913" width="9.109375" style="5" customWidth="1"/>
    <col min="6914" max="6914" width="8.6640625" style="5" customWidth="1"/>
    <col min="6915" max="6915" width="9.33203125" style="5" customWidth="1"/>
    <col min="6916" max="6916" width="9" style="5" customWidth="1"/>
    <col min="6917" max="6917" width="8.33203125" style="5" customWidth="1"/>
    <col min="6918" max="6918" width="9.5546875" style="5" customWidth="1"/>
    <col min="6919" max="6919" width="9.109375" style="5" customWidth="1"/>
    <col min="6920" max="6920" width="9.6640625" style="5" customWidth="1"/>
    <col min="6921" max="6922" width="9" style="5" customWidth="1"/>
    <col min="6923" max="6923" width="8.88671875" style="5" customWidth="1"/>
    <col min="6924" max="6924" width="10.44140625" style="5" customWidth="1"/>
    <col min="6925" max="6925" width="9.5546875" style="5" customWidth="1"/>
    <col min="6926" max="6926" width="9.109375" style="5" customWidth="1"/>
    <col min="6927" max="6927" width="9.5546875" style="5" customWidth="1"/>
    <col min="6928" max="6928" width="9.109375" style="5"/>
    <col min="6929" max="6929" width="9.6640625" style="5" customWidth="1"/>
    <col min="6930" max="6930" width="10" style="5" customWidth="1"/>
    <col min="6931" max="6931" width="8.109375" style="5" customWidth="1"/>
    <col min="6932" max="7161" width="9.109375" style="5"/>
    <col min="7162" max="7162" width="29.88671875" style="5" customWidth="1"/>
    <col min="7163" max="7163" width="29.5546875" style="5" customWidth="1"/>
    <col min="7164" max="7164" width="15.109375" style="5" customWidth="1"/>
    <col min="7165" max="7165" width="18.88671875" style="5" customWidth="1"/>
    <col min="7166" max="7166" width="11.44140625" style="5" customWidth="1"/>
    <col min="7167" max="7167" width="9" style="5" customWidth="1"/>
    <col min="7168" max="7168" width="9.33203125" style="5" customWidth="1"/>
    <col min="7169" max="7169" width="9.109375" style="5" customWidth="1"/>
    <col min="7170" max="7170" width="8.6640625" style="5" customWidth="1"/>
    <col min="7171" max="7171" width="9.33203125" style="5" customWidth="1"/>
    <col min="7172" max="7172" width="9" style="5" customWidth="1"/>
    <col min="7173" max="7173" width="8.33203125" style="5" customWidth="1"/>
    <col min="7174" max="7174" width="9.5546875" style="5" customWidth="1"/>
    <col min="7175" max="7175" width="9.109375" style="5" customWidth="1"/>
    <col min="7176" max="7176" width="9.6640625" style="5" customWidth="1"/>
    <col min="7177" max="7178" width="9" style="5" customWidth="1"/>
    <col min="7179" max="7179" width="8.88671875" style="5" customWidth="1"/>
    <col min="7180" max="7180" width="10.44140625" style="5" customWidth="1"/>
    <col min="7181" max="7181" width="9.5546875" style="5" customWidth="1"/>
    <col min="7182" max="7182" width="9.109375" style="5" customWidth="1"/>
    <col min="7183" max="7183" width="9.5546875" style="5" customWidth="1"/>
    <col min="7184" max="7184" width="9.109375" style="5"/>
    <col min="7185" max="7185" width="9.6640625" style="5" customWidth="1"/>
    <col min="7186" max="7186" width="10" style="5" customWidth="1"/>
    <col min="7187" max="7187" width="8.109375" style="5" customWidth="1"/>
    <col min="7188" max="7417" width="9.109375" style="5"/>
    <col min="7418" max="7418" width="29.88671875" style="5" customWidth="1"/>
    <col min="7419" max="7419" width="29.5546875" style="5" customWidth="1"/>
    <col min="7420" max="7420" width="15.109375" style="5" customWidth="1"/>
    <col min="7421" max="7421" width="18.88671875" style="5" customWidth="1"/>
    <col min="7422" max="7422" width="11.44140625" style="5" customWidth="1"/>
    <col min="7423" max="7423" width="9" style="5" customWidth="1"/>
    <col min="7424" max="7424" width="9.33203125" style="5" customWidth="1"/>
    <col min="7425" max="7425" width="9.109375" style="5" customWidth="1"/>
    <col min="7426" max="7426" width="8.6640625" style="5" customWidth="1"/>
    <col min="7427" max="7427" width="9.33203125" style="5" customWidth="1"/>
    <col min="7428" max="7428" width="9" style="5" customWidth="1"/>
    <col min="7429" max="7429" width="8.33203125" style="5" customWidth="1"/>
    <col min="7430" max="7430" width="9.5546875" style="5" customWidth="1"/>
    <col min="7431" max="7431" width="9.109375" style="5" customWidth="1"/>
    <col min="7432" max="7432" width="9.6640625" style="5" customWidth="1"/>
    <col min="7433" max="7434" width="9" style="5" customWidth="1"/>
    <col min="7435" max="7435" width="8.88671875" style="5" customWidth="1"/>
    <col min="7436" max="7436" width="10.44140625" style="5" customWidth="1"/>
    <col min="7437" max="7437" width="9.5546875" style="5" customWidth="1"/>
    <col min="7438" max="7438" width="9.109375" style="5" customWidth="1"/>
    <col min="7439" max="7439" width="9.5546875" style="5" customWidth="1"/>
    <col min="7440" max="7440" width="9.109375" style="5"/>
    <col min="7441" max="7441" width="9.6640625" style="5" customWidth="1"/>
    <col min="7442" max="7442" width="10" style="5" customWidth="1"/>
    <col min="7443" max="7443" width="8.109375" style="5" customWidth="1"/>
    <col min="7444" max="7673" width="9.109375" style="5"/>
    <col min="7674" max="7674" width="29.88671875" style="5" customWidth="1"/>
    <col min="7675" max="7675" width="29.5546875" style="5" customWidth="1"/>
    <col min="7676" max="7676" width="15.109375" style="5" customWidth="1"/>
    <col min="7677" max="7677" width="18.88671875" style="5" customWidth="1"/>
    <col min="7678" max="7678" width="11.44140625" style="5" customWidth="1"/>
    <col min="7679" max="7679" width="9" style="5" customWidth="1"/>
    <col min="7680" max="7680" width="9.33203125" style="5" customWidth="1"/>
    <col min="7681" max="7681" width="9.109375" style="5" customWidth="1"/>
    <col min="7682" max="7682" width="8.6640625" style="5" customWidth="1"/>
    <col min="7683" max="7683" width="9.33203125" style="5" customWidth="1"/>
    <col min="7684" max="7684" width="9" style="5" customWidth="1"/>
    <col min="7685" max="7685" width="8.33203125" style="5" customWidth="1"/>
    <col min="7686" max="7686" width="9.5546875" style="5" customWidth="1"/>
    <col min="7687" max="7687" width="9.109375" style="5" customWidth="1"/>
    <col min="7688" max="7688" width="9.6640625" style="5" customWidth="1"/>
    <col min="7689" max="7690" width="9" style="5" customWidth="1"/>
    <col min="7691" max="7691" width="8.88671875" style="5" customWidth="1"/>
    <col min="7692" max="7692" width="10.44140625" style="5" customWidth="1"/>
    <col min="7693" max="7693" width="9.5546875" style="5" customWidth="1"/>
    <col min="7694" max="7694" width="9.109375" style="5" customWidth="1"/>
    <col min="7695" max="7695" width="9.5546875" style="5" customWidth="1"/>
    <col min="7696" max="7696" width="9.109375" style="5"/>
    <col min="7697" max="7697" width="9.6640625" style="5" customWidth="1"/>
    <col min="7698" max="7698" width="10" style="5" customWidth="1"/>
    <col min="7699" max="7699" width="8.109375" style="5" customWidth="1"/>
    <col min="7700" max="7929" width="9.109375" style="5"/>
    <col min="7930" max="7930" width="29.88671875" style="5" customWidth="1"/>
    <col min="7931" max="7931" width="29.5546875" style="5" customWidth="1"/>
    <col min="7932" max="7932" width="15.109375" style="5" customWidth="1"/>
    <col min="7933" max="7933" width="18.88671875" style="5" customWidth="1"/>
    <col min="7934" max="7934" width="11.44140625" style="5" customWidth="1"/>
    <col min="7935" max="7935" width="9" style="5" customWidth="1"/>
    <col min="7936" max="7936" width="9.33203125" style="5" customWidth="1"/>
    <col min="7937" max="7937" width="9.109375" style="5" customWidth="1"/>
    <col min="7938" max="7938" width="8.6640625" style="5" customWidth="1"/>
    <col min="7939" max="7939" width="9.33203125" style="5" customWidth="1"/>
    <col min="7940" max="7940" width="9" style="5" customWidth="1"/>
    <col min="7941" max="7941" width="8.33203125" style="5" customWidth="1"/>
    <col min="7942" max="7942" width="9.5546875" style="5" customWidth="1"/>
    <col min="7943" max="7943" width="9.109375" style="5" customWidth="1"/>
    <col min="7944" max="7944" width="9.6640625" style="5" customWidth="1"/>
    <col min="7945" max="7946" width="9" style="5" customWidth="1"/>
    <col min="7947" max="7947" width="8.88671875" style="5" customWidth="1"/>
    <col min="7948" max="7948" width="10.44140625" style="5" customWidth="1"/>
    <col min="7949" max="7949" width="9.5546875" style="5" customWidth="1"/>
    <col min="7950" max="7950" width="9.109375" style="5" customWidth="1"/>
    <col min="7951" max="7951" width="9.5546875" style="5" customWidth="1"/>
    <col min="7952" max="7952" width="9.109375" style="5"/>
    <col min="7953" max="7953" width="9.6640625" style="5" customWidth="1"/>
    <col min="7954" max="7954" width="10" style="5" customWidth="1"/>
    <col min="7955" max="7955" width="8.109375" style="5" customWidth="1"/>
    <col min="7956" max="8185" width="9.109375" style="5"/>
    <col min="8186" max="8186" width="29.88671875" style="5" customWidth="1"/>
    <col min="8187" max="8187" width="29.5546875" style="5" customWidth="1"/>
    <col min="8188" max="8188" width="15.109375" style="5" customWidth="1"/>
    <col min="8189" max="8189" width="18.88671875" style="5" customWidth="1"/>
    <col min="8190" max="8190" width="11.44140625" style="5" customWidth="1"/>
    <col min="8191" max="8191" width="9" style="5" customWidth="1"/>
    <col min="8192" max="8192" width="9.33203125" style="5" customWidth="1"/>
    <col min="8193" max="8193" width="9.109375" style="5" customWidth="1"/>
    <col min="8194" max="8194" width="8.6640625" style="5" customWidth="1"/>
    <col min="8195" max="8195" width="9.33203125" style="5" customWidth="1"/>
    <col min="8196" max="8196" width="9" style="5" customWidth="1"/>
    <col min="8197" max="8197" width="8.33203125" style="5" customWidth="1"/>
    <col min="8198" max="8198" width="9.5546875" style="5" customWidth="1"/>
    <col min="8199" max="8199" width="9.109375" style="5" customWidth="1"/>
    <col min="8200" max="8200" width="9.6640625" style="5" customWidth="1"/>
    <col min="8201" max="8202" width="9" style="5" customWidth="1"/>
    <col min="8203" max="8203" width="8.88671875" style="5" customWidth="1"/>
    <col min="8204" max="8204" width="10.44140625" style="5" customWidth="1"/>
    <col min="8205" max="8205" width="9.5546875" style="5" customWidth="1"/>
    <col min="8206" max="8206" width="9.109375" style="5" customWidth="1"/>
    <col min="8207" max="8207" width="9.5546875" style="5" customWidth="1"/>
    <col min="8208" max="8208" width="9.109375" style="5"/>
    <col min="8209" max="8209" width="9.6640625" style="5" customWidth="1"/>
    <col min="8210" max="8210" width="10" style="5" customWidth="1"/>
    <col min="8211" max="8211" width="8.109375" style="5" customWidth="1"/>
    <col min="8212" max="8441" width="9.109375" style="5"/>
    <col min="8442" max="8442" width="29.88671875" style="5" customWidth="1"/>
    <col min="8443" max="8443" width="29.5546875" style="5" customWidth="1"/>
    <col min="8444" max="8444" width="15.109375" style="5" customWidth="1"/>
    <col min="8445" max="8445" width="18.88671875" style="5" customWidth="1"/>
    <col min="8446" max="8446" width="11.44140625" style="5" customWidth="1"/>
    <col min="8447" max="8447" width="9" style="5" customWidth="1"/>
    <col min="8448" max="8448" width="9.33203125" style="5" customWidth="1"/>
    <col min="8449" max="8449" width="9.109375" style="5" customWidth="1"/>
    <col min="8450" max="8450" width="8.6640625" style="5" customWidth="1"/>
    <col min="8451" max="8451" width="9.33203125" style="5" customWidth="1"/>
    <col min="8452" max="8452" width="9" style="5" customWidth="1"/>
    <col min="8453" max="8453" width="8.33203125" style="5" customWidth="1"/>
    <col min="8454" max="8454" width="9.5546875" style="5" customWidth="1"/>
    <col min="8455" max="8455" width="9.109375" style="5" customWidth="1"/>
    <col min="8456" max="8456" width="9.6640625" style="5" customWidth="1"/>
    <col min="8457" max="8458" width="9" style="5" customWidth="1"/>
    <col min="8459" max="8459" width="8.88671875" style="5" customWidth="1"/>
    <col min="8460" max="8460" width="10.44140625" style="5" customWidth="1"/>
    <col min="8461" max="8461" width="9.5546875" style="5" customWidth="1"/>
    <col min="8462" max="8462" width="9.109375" style="5" customWidth="1"/>
    <col min="8463" max="8463" width="9.5546875" style="5" customWidth="1"/>
    <col min="8464" max="8464" width="9.109375" style="5"/>
    <col min="8465" max="8465" width="9.6640625" style="5" customWidth="1"/>
    <col min="8466" max="8466" width="10" style="5" customWidth="1"/>
    <col min="8467" max="8467" width="8.109375" style="5" customWidth="1"/>
    <col min="8468" max="8697" width="9.109375" style="5"/>
    <col min="8698" max="8698" width="29.88671875" style="5" customWidth="1"/>
    <col min="8699" max="8699" width="29.5546875" style="5" customWidth="1"/>
    <col min="8700" max="8700" width="15.109375" style="5" customWidth="1"/>
    <col min="8701" max="8701" width="18.88671875" style="5" customWidth="1"/>
    <col min="8702" max="8702" width="11.44140625" style="5" customWidth="1"/>
    <col min="8703" max="8703" width="9" style="5" customWidth="1"/>
    <col min="8704" max="8704" width="9.33203125" style="5" customWidth="1"/>
    <col min="8705" max="8705" width="9.109375" style="5" customWidth="1"/>
    <col min="8706" max="8706" width="8.6640625" style="5" customWidth="1"/>
    <col min="8707" max="8707" width="9.33203125" style="5" customWidth="1"/>
    <col min="8708" max="8708" width="9" style="5" customWidth="1"/>
    <col min="8709" max="8709" width="8.33203125" style="5" customWidth="1"/>
    <col min="8710" max="8710" width="9.5546875" style="5" customWidth="1"/>
    <col min="8711" max="8711" width="9.109375" style="5" customWidth="1"/>
    <col min="8712" max="8712" width="9.6640625" style="5" customWidth="1"/>
    <col min="8713" max="8714" width="9" style="5" customWidth="1"/>
    <col min="8715" max="8715" width="8.88671875" style="5" customWidth="1"/>
    <col min="8716" max="8716" width="10.44140625" style="5" customWidth="1"/>
    <col min="8717" max="8717" width="9.5546875" style="5" customWidth="1"/>
    <col min="8718" max="8718" width="9.109375" style="5" customWidth="1"/>
    <col min="8719" max="8719" width="9.5546875" style="5" customWidth="1"/>
    <col min="8720" max="8720" width="9.109375" style="5"/>
    <col min="8721" max="8721" width="9.6640625" style="5" customWidth="1"/>
    <col min="8722" max="8722" width="10" style="5" customWidth="1"/>
    <col min="8723" max="8723" width="8.109375" style="5" customWidth="1"/>
    <col min="8724" max="8953" width="9.109375" style="5"/>
    <col min="8954" max="8954" width="29.88671875" style="5" customWidth="1"/>
    <col min="8955" max="8955" width="29.5546875" style="5" customWidth="1"/>
    <col min="8956" max="8956" width="15.109375" style="5" customWidth="1"/>
    <col min="8957" max="8957" width="18.88671875" style="5" customWidth="1"/>
    <col min="8958" max="8958" width="11.44140625" style="5" customWidth="1"/>
    <col min="8959" max="8959" width="9" style="5" customWidth="1"/>
    <col min="8960" max="8960" width="9.33203125" style="5" customWidth="1"/>
    <col min="8961" max="8961" width="9.109375" style="5" customWidth="1"/>
    <col min="8962" max="8962" width="8.6640625" style="5" customWidth="1"/>
    <col min="8963" max="8963" width="9.33203125" style="5" customWidth="1"/>
    <col min="8964" max="8964" width="9" style="5" customWidth="1"/>
    <col min="8965" max="8965" width="8.33203125" style="5" customWidth="1"/>
    <col min="8966" max="8966" width="9.5546875" style="5" customWidth="1"/>
    <col min="8967" max="8967" width="9.109375" style="5" customWidth="1"/>
    <col min="8968" max="8968" width="9.6640625" style="5" customWidth="1"/>
    <col min="8969" max="8970" width="9" style="5" customWidth="1"/>
    <col min="8971" max="8971" width="8.88671875" style="5" customWidth="1"/>
    <col min="8972" max="8972" width="10.44140625" style="5" customWidth="1"/>
    <col min="8973" max="8973" width="9.5546875" style="5" customWidth="1"/>
    <col min="8974" max="8974" width="9.109375" style="5" customWidth="1"/>
    <col min="8975" max="8975" width="9.5546875" style="5" customWidth="1"/>
    <col min="8976" max="8976" width="9.109375" style="5"/>
    <col min="8977" max="8977" width="9.6640625" style="5" customWidth="1"/>
    <col min="8978" max="8978" width="10" style="5" customWidth="1"/>
    <col min="8979" max="8979" width="8.109375" style="5" customWidth="1"/>
    <col min="8980" max="9209" width="9.109375" style="5"/>
    <col min="9210" max="9210" width="29.88671875" style="5" customWidth="1"/>
    <col min="9211" max="9211" width="29.5546875" style="5" customWidth="1"/>
    <col min="9212" max="9212" width="15.109375" style="5" customWidth="1"/>
    <col min="9213" max="9213" width="18.88671875" style="5" customWidth="1"/>
    <col min="9214" max="9214" width="11.44140625" style="5" customWidth="1"/>
    <col min="9215" max="9215" width="9" style="5" customWidth="1"/>
    <col min="9216" max="9216" width="9.33203125" style="5" customWidth="1"/>
    <col min="9217" max="9217" width="9.109375" style="5" customWidth="1"/>
    <col min="9218" max="9218" width="8.6640625" style="5" customWidth="1"/>
    <col min="9219" max="9219" width="9.33203125" style="5" customWidth="1"/>
    <col min="9220" max="9220" width="9" style="5" customWidth="1"/>
    <col min="9221" max="9221" width="8.33203125" style="5" customWidth="1"/>
    <col min="9222" max="9222" width="9.5546875" style="5" customWidth="1"/>
    <col min="9223" max="9223" width="9.109375" style="5" customWidth="1"/>
    <col min="9224" max="9224" width="9.6640625" style="5" customWidth="1"/>
    <col min="9225" max="9226" width="9" style="5" customWidth="1"/>
    <col min="9227" max="9227" width="8.88671875" style="5" customWidth="1"/>
    <col min="9228" max="9228" width="10.44140625" style="5" customWidth="1"/>
    <col min="9229" max="9229" width="9.5546875" style="5" customWidth="1"/>
    <col min="9230" max="9230" width="9.109375" style="5" customWidth="1"/>
    <col min="9231" max="9231" width="9.5546875" style="5" customWidth="1"/>
    <col min="9232" max="9232" width="9.109375" style="5"/>
    <col min="9233" max="9233" width="9.6640625" style="5" customWidth="1"/>
    <col min="9234" max="9234" width="10" style="5" customWidth="1"/>
    <col min="9235" max="9235" width="8.109375" style="5" customWidth="1"/>
    <col min="9236" max="9465" width="9.109375" style="5"/>
    <col min="9466" max="9466" width="29.88671875" style="5" customWidth="1"/>
    <col min="9467" max="9467" width="29.5546875" style="5" customWidth="1"/>
    <col min="9468" max="9468" width="15.109375" style="5" customWidth="1"/>
    <col min="9469" max="9469" width="18.88671875" style="5" customWidth="1"/>
    <col min="9470" max="9470" width="11.44140625" style="5" customWidth="1"/>
    <col min="9471" max="9471" width="9" style="5" customWidth="1"/>
    <col min="9472" max="9472" width="9.33203125" style="5" customWidth="1"/>
    <col min="9473" max="9473" width="9.109375" style="5" customWidth="1"/>
    <col min="9474" max="9474" width="8.6640625" style="5" customWidth="1"/>
    <col min="9475" max="9475" width="9.33203125" style="5" customWidth="1"/>
    <col min="9476" max="9476" width="9" style="5" customWidth="1"/>
    <col min="9477" max="9477" width="8.33203125" style="5" customWidth="1"/>
    <col min="9478" max="9478" width="9.5546875" style="5" customWidth="1"/>
    <col min="9479" max="9479" width="9.109375" style="5" customWidth="1"/>
    <col min="9480" max="9480" width="9.6640625" style="5" customWidth="1"/>
    <col min="9481" max="9482" width="9" style="5" customWidth="1"/>
    <col min="9483" max="9483" width="8.88671875" style="5" customWidth="1"/>
    <col min="9484" max="9484" width="10.44140625" style="5" customWidth="1"/>
    <col min="9485" max="9485" width="9.5546875" style="5" customWidth="1"/>
    <col min="9486" max="9486" width="9.109375" style="5" customWidth="1"/>
    <col min="9487" max="9487" width="9.5546875" style="5" customWidth="1"/>
    <col min="9488" max="9488" width="9.109375" style="5"/>
    <col min="9489" max="9489" width="9.6640625" style="5" customWidth="1"/>
    <col min="9490" max="9490" width="10" style="5" customWidth="1"/>
    <col min="9491" max="9491" width="8.109375" style="5" customWidth="1"/>
    <col min="9492" max="9721" width="9.109375" style="5"/>
    <col min="9722" max="9722" width="29.88671875" style="5" customWidth="1"/>
    <col min="9723" max="9723" width="29.5546875" style="5" customWidth="1"/>
    <col min="9724" max="9724" width="15.109375" style="5" customWidth="1"/>
    <col min="9725" max="9725" width="18.88671875" style="5" customWidth="1"/>
    <col min="9726" max="9726" width="11.44140625" style="5" customWidth="1"/>
    <col min="9727" max="9727" width="9" style="5" customWidth="1"/>
    <col min="9728" max="9728" width="9.33203125" style="5" customWidth="1"/>
    <col min="9729" max="9729" width="9.109375" style="5" customWidth="1"/>
    <col min="9730" max="9730" width="8.6640625" style="5" customWidth="1"/>
    <col min="9731" max="9731" width="9.33203125" style="5" customWidth="1"/>
    <col min="9732" max="9732" width="9" style="5" customWidth="1"/>
    <col min="9733" max="9733" width="8.33203125" style="5" customWidth="1"/>
    <col min="9734" max="9734" width="9.5546875" style="5" customWidth="1"/>
    <col min="9735" max="9735" width="9.109375" style="5" customWidth="1"/>
    <col min="9736" max="9736" width="9.6640625" style="5" customWidth="1"/>
    <col min="9737" max="9738" width="9" style="5" customWidth="1"/>
    <col min="9739" max="9739" width="8.88671875" style="5" customWidth="1"/>
    <col min="9740" max="9740" width="10.44140625" style="5" customWidth="1"/>
    <col min="9741" max="9741" width="9.5546875" style="5" customWidth="1"/>
    <col min="9742" max="9742" width="9.109375" style="5" customWidth="1"/>
    <col min="9743" max="9743" width="9.5546875" style="5" customWidth="1"/>
    <col min="9744" max="9744" width="9.109375" style="5"/>
    <col min="9745" max="9745" width="9.6640625" style="5" customWidth="1"/>
    <col min="9746" max="9746" width="10" style="5" customWidth="1"/>
    <col min="9747" max="9747" width="8.109375" style="5" customWidth="1"/>
    <col min="9748" max="9977" width="9.109375" style="5"/>
    <col min="9978" max="9978" width="29.88671875" style="5" customWidth="1"/>
    <col min="9979" max="9979" width="29.5546875" style="5" customWidth="1"/>
    <col min="9980" max="9980" width="15.109375" style="5" customWidth="1"/>
    <col min="9981" max="9981" width="18.88671875" style="5" customWidth="1"/>
    <col min="9982" max="9982" width="11.44140625" style="5" customWidth="1"/>
    <col min="9983" max="9983" width="9" style="5" customWidth="1"/>
    <col min="9984" max="9984" width="9.33203125" style="5" customWidth="1"/>
    <col min="9985" max="9985" width="9.109375" style="5" customWidth="1"/>
    <col min="9986" max="9986" width="8.6640625" style="5" customWidth="1"/>
    <col min="9987" max="9987" width="9.33203125" style="5" customWidth="1"/>
    <col min="9988" max="9988" width="9" style="5" customWidth="1"/>
    <col min="9989" max="9989" width="8.33203125" style="5" customWidth="1"/>
    <col min="9990" max="9990" width="9.5546875" style="5" customWidth="1"/>
    <col min="9991" max="9991" width="9.109375" style="5" customWidth="1"/>
    <col min="9992" max="9992" width="9.6640625" style="5" customWidth="1"/>
    <col min="9993" max="9994" width="9" style="5" customWidth="1"/>
    <col min="9995" max="9995" width="8.88671875" style="5" customWidth="1"/>
    <col min="9996" max="9996" width="10.44140625" style="5" customWidth="1"/>
    <col min="9997" max="9997" width="9.5546875" style="5" customWidth="1"/>
    <col min="9998" max="9998" width="9.109375" style="5" customWidth="1"/>
    <col min="9999" max="9999" width="9.5546875" style="5" customWidth="1"/>
    <col min="10000" max="10000" width="9.109375" style="5"/>
    <col min="10001" max="10001" width="9.6640625" style="5" customWidth="1"/>
    <col min="10002" max="10002" width="10" style="5" customWidth="1"/>
    <col min="10003" max="10003" width="8.109375" style="5" customWidth="1"/>
    <col min="10004" max="10233" width="9.109375" style="5"/>
    <col min="10234" max="10234" width="29.88671875" style="5" customWidth="1"/>
    <col min="10235" max="10235" width="29.5546875" style="5" customWidth="1"/>
    <col min="10236" max="10236" width="15.109375" style="5" customWidth="1"/>
    <col min="10237" max="10237" width="18.88671875" style="5" customWidth="1"/>
    <col min="10238" max="10238" width="11.44140625" style="5" customWidth="1"/>
    <col min="10239" max="10239" width="9" style="5" customWidth="1"/>
    <col min="10240" max="10240" width="9.33203125" style="5" customWidth="1"/>
    <col min="10241" max="10241" width="9.109375" style="5" customWidth="1"/>
    <col min="10242" max="10242" width="8.6640625" style="5" customWidth="1"/>
    <col min="10243" max="10243" width="9.33203125" style="5" customWidth="1"/>
    <col min="10244" max="10244" width="9" style="5" customWidth="1"/>
    <col min="10245" max="10245" width="8.33203125" style="5" customWidth="1"/>
    <col min="10246" max="10246" width="9.5546875" style="5" customWidth="1"/>
    <col min="10247" max="10247" width="9.109375" style="5" customWidth="1"/>
    <col min="10248" max="10248" width="9.6640625" style="5" customWidth="1"/>
    <col min="10249" max="10250" width="9" style="5" customWidth="1"/>
    <col min="10251" max="10251" width="8.88671875" style="5" customWidth="1"/>
    <col min="10252" max="10252" width="10.44140625" style="5" customWidth="1"/>
    <col min="10253" max="10253" width="9.5546875" style="5" customWidth="1"/>
    <col min="10254" max="10254" width="9.109375" style="5" customWidth="1"/>
    <col min="10255" max="10255" width="9.5546875" style="5" customWidth="1"/>
    <col min="10256" max="10256" width="9.109375" style="5"/>
    <col min="10257" max="10257" width="9.6640625" style="5" customWidth="1"/>
    <col min="10258" max="10258" width="10" style="5" customWidth="1"/>
    <col min="10259" max="10259" width="8.109375" style="5" customWidth="1"/>
    <col min="10260" max="10489" width="9.109375" style="5"/>
    <col min="10490" max="10490" width="29.88671875" style="5" customWidth="1"/>
    <col min="10491" max="10491" width="29.5546875" style="5" customWidth="1"/>
    <col min="10492" max="10492" width="15.109375" style="5" customWidth="1"/>
    <col min="10493" max="10493" width="18.88671875" style="5" customWidth="1"/>
    <col min="10494" max="10494" width="11.44140625" style="5" customWidth="1"/>
    <col min="10495" max="10495" width="9" style="5" customWidth="1"/>
    <col min="10496" max="10496" width="9.33203125" style="5" customWidth="1"/>
    <col min="10497" max="10497" width="9.109375" style="5" customWidth="1"/>
    <col min="10498" max="10498" width="8.6640625" style="5" customWidth="1"/>
    <col min="10499" max="10499" width="9.33203125" style="5" customWidth="1"/>
    <col min="10500" max="10500" width="9" style="5" customWidth="1"/>
    <col min="10501" max="10501" width="8.33203125" style="5" customWidth="1"/>
    <col min="10502" max="10502" width="9.5546875" style="5" customWidth="1"/>
    <col min="10503" max="10503" width="9.109375" style="5" customWidth="1"/>
    <col min="10504" max="10504" width="9.6640625" style="5" customWidth="1"/>
    <col min="10505" max="10506" width="9" style="5" customWidth="1"/>
    <col min="10507" max="10507" width="8.88671875" style="5" customWidth="1"/>
    <col min="10508" max="10508" width="10.44140625" style="5" customWidth="1"/>
    <col min="10509" max="10509" width="9.5546875" style="5" customWidth="1"/>
    <col min="10510" max="10510" width="9.109375" style="5" customWidth="1"/>
    <col min="10511" max="10511" width="9.5546875" style="5" customWidth="1"/>
    <col min="10512" max="10512" width="9.109375" style="5"/>
    <col min="10513" max="10513" width="9.6640625" style="5" customWidth="1"/>
    <col min="10514" max="10514" width="10" style="5" customWidth="1"/>
    <col min="10515" max="10515" width="8.109375" style="5" customWidth="1"/>
    <col min="10516" max="10745" width="9.109375" style="5"/>
    <col min="10746" max="10746" width="29.88671875" style="5" customWidth="1"/>
    <col min="10747" max="10747" width="29.5546875" style="5" customWidth="1"/>
    <col min="10748" max="10748" width="15.109375" style="5" customWidth="1"/>
    <col min="10749" max="10749" width="18.88671875" style="5" customWidth="1"/>
    <col min="10750" max="10750" width="11.44140625" style="5" customWidth="1"/>
    <col min="10751" max="10751" width="9" style="5" customWidth="1"/>
    <col min="10752" max="10752" width="9.33203125" style="5" customWidth="1"/>
    <col min="10753" max="10753" width="9.109375" style="5" customWidth="1"/>
    <col min="10754" max="10754" width="8.6640625" style="5" customWidth="1"/>
    <col min="10755" max="10755" width="9.33203125" style="5" customWidth="1"/>
    <col min="10756" max="10756" width="9" style="5" customWidth="1"/>
    <col min="10757" max="10757" width="8.33203125" style="5" customWidth="1"/>
    <col min="10758" max="10758" width="9.5546875" style="5" customWidth="1"/>
    <col min="10759" max="10759" width="9.109375" style="5" customWidth="1"/>
    <col min="10760" max="10760" width="9.6640625" style="5" customWidth="1"/>
    <col min="10761" max="10762" width="9" style="5" customWidth="1"/>
    <col min="10763" max="10763" width="8.88671875" style="5" customWidth="1"/>
    <col min="10764" max="10764" width="10.44140625" style="5" customWidth="1"/>
    <col min="10765" max="10765" width="9.5546875" style="5" customWidth="1"/>
    <col min="10766" max="10766" width="9.109375" style="5" customWidth="1"/>
    <col min="10767" max="10767" width="9.5546875" style="5" customWidth="1"/>
    <col min="10768" max="10768" width="9.109375" style="5"/>
    <col min="10769" max="10769" width="9.6640625" style="5" customWidth="1"/>
    <col min="10770" max="10770" width="10" style="5" customWidth="1"/>
    <col min="10771" max="10771" width="8.109375" style="5" customWidth="1"/>
    <col min="10772" max="11001" width="9.109375" style="5"/>
    <col min="11002" max="11002" width="29.88671875" style="5" customWidth="1"/>
    <col min="11003" max="11003" width="29.5546875" style="5" customWidth="1"/>
    <col min="11004" max="11004" width="15.109375" style="5" customWidth="1"/>
    <col min="11005" max="11005" width="18.88671875" style="5" customWidth="1"/>
    <col min="11006" max="11006" width="11.44140625" style="5" customWidth="1"/>
    <col min="11007" max="11007" width="9" style="5" customWidth="1"/>
    <col min="11008" max="11008" width="9.33203125" style="5" customWidth="1"/>
    <col min="11009" max="11009" width="9.109375" style="5" customWidth="1"/>
    <col min="11010" max="11010" width="8.6640625" style="5" customWidth="1"/>
    <col min="11011" max="11011" width="9.33203125" style="5" customWidth="1"/>
    <col min="11012" max="11012" width="9" style="5" customWidth="1"/>
    <col min="11013" max="11013" width="8.33203125" style="5" customWidth="1"/>
    <col min="11014" max="11014" width="9.5546875" style="5" customWidth="1"/>
    <col min="11015" max="11015" width="9.109375" style="5" customWidth="1"/>
    <col min="11016" max="11016" width="9.6640625" style="5" customWidth="1"/>
    <col min="11017" max="11018" width="9" style="5" customWidth="1"/>
    <col min="11019" max="11019" width="8.88671875" style="5" customWidth="1"/>
    <col min="11020" max="11020" width="10.44140625" style="5" customWidth="1"/>
    <col min="11021" max="11021" width="9.5546875" style="5" customWidth="1"/>
    <col min="11022" max="11022" width="9.109375" style="5" customWidth="1"/>
    <col min="11023" max="11023" width="9.5546875" style="5" customWidth="1"/>
    <col min="11024" max="11024" width="9.109375" style="5"/>
    <col min="11025" max="11025" width="9.6640625" style="5" customWidth="1"/>
    <col min="11026" max="11026" width="10" style="5" customWidth="1"/>
    <col min="11027" max="11027" width="8.109375" style="5" customWidth="1"/>
    <col min="11028" max="11257" width="9.109375" style="5"/>
    <col min="11258" max="11258" width="29.88671875" style="5" customWidth="1"/>
    <col min="11259" max="11259" width="29.5546875" style="5" customWidth="1"/>
    <col min="11260" max="11260" width="15.109375" style="5" customWidth="1"/>
    <col min="11261" max="11261" width="18.88671875" style="5" customWidth="1"/>
    <col min="11262" max="11262" width="11.44140625" style="5" customWidth="1"/>
    <col min="11263" max="11263" width="9" style="5" customWidth="1"/>
    <col min="11264" max="11264" width="9.33203125" style="5" customWidth="1"/>
    <col min="11265" max="11265" width="9.109375" style="5" customWidth="1"/>
    <col min="11266" max="11266" width="8.6640625" style="5" customWidth="1"/>
    <col min="11267" max="11267" width="9.33203125" style="5" customWidth="1"/>
    <col min="11268" max="11268" width="9" style="5" customWidth="1"/>
    <col min="11269" max="11269" width="8.33203125" style="5" customWidth="1"/>
    <col min="11270" max="11270" width="9.5546875" style="5" customWidth="1"/>
    <col min="11271" max="11271" width="9.109375" style="5" customWidth="1"/>
    <col min="11272" max="11272" width="9.6640625" style="5" customWidth="1"/>
    <col min="11273" max="11274" width="9" style="5" customWidth="1"/>
    <col min="11275" max="11275" width="8.88671875" style="5" customWidth="1"/>
    <col min="11276" max="11276" width="10.44140625" style="5" customWidth="1"/>
    <col min="11277" max="11277" width="9.5546875" style="5" customWidth="1"/>
    <col min="11278" max="11278" width="9.109375" style="5" customWidth="1"/>
    <col min="11279" max="11279" width="9.5546875" style="5" customWidth="1"/>
    <col min="11280" max="11280" width="9.109375" style="5"/>
    <col min="11281" max="11281" width="9.6640625" style="5" customWidth="1"/>
    <col min="11282" max="11282" width="10" style="5" customWidth="1"/>
    <col min="11283" max="11283" width="8.109375" style="5" customWidth="1"/>
    <col min="11284" max="11513" width="9.109375" style="5"/>
    <col min="11514" max="11514" width="29.88671875" style="5" customWidth="1"/>
    <col min="11515" max="11515" width="29.5546875" style="5" customWidth="1"/>
    <col min="11516" max="11516" width="15.109375" style="5" customWidth="1"/>
    <col min="11517" max="11517" width="18.88671875" style="5" customWidth="1"/>
    <col min="11518" max="11518" width="11.44140625" style="5" customWidth="1"/>
    <col min="11519" max="11519" width="9" style="5" customWidth="1"/>
    <col min="11520" max="11520" width="9.33203125" style="5" customWidth="1"/>
    <col min="11521" max="11521" width="9.109375" style="5" customWidth="1"/>
    <col min="11522" max="11522" width="8.6640625" style="5" customWidth="1"/>
    <col min="11523" max="11523" width="9.33203125" style="5" customWidth="1"/>
    <col min="11524" max="11524" width="9" style="5" customWidth="1"/>
    <col min="11525" max="11525" width="8.33203125" style="5" customWidth="1"/>
    <col min="11526" max="11526" width="9.5546875" style="5" customWidth="1"/>
    <col min="11527" max="11527" width="9.109375" style="5" customWidth="1"/>
    <col min="11528" max="11528" width="9.6640625" style="5" customWidth="1"/>
    <col min="11529" max="11530" width="9" style="5" customWidth="1"/>
    <col min="11531" max="11531" width="8.88671875" style="5" customWidth="1"/>
    <col min="11532" max="11532" width="10.44140625" style="5" customWidth="1"/>
    <col min="11533" max="11533" width="9.5546875" style="5" customWidth="1"/>
    <col min="11534" max="11534" width="9.109375" style="5" customWidth="1"/>
    <col min="11535" max="11535" width="9.5546875" style="5" customWidth="1"/>
    <col min="11536" max="11536" width="9.109375" style="5"/>
    <col min="11537" max="11537" width="9.6640625" style="5" customWidth="1"/>
    <col min="11538" max="11538" width="10" style="5" customWidth="1"/>
    <col min="11539" max="11539" width="8.109375" style="5" customWidth="1"/>
    <col min="11540" max="11769" width="9.109375" style="5"/>
    <col min="11770" max="11770" width="29.88671875" style="5" customWidth="1"/>
    <col min="11771" max="11771" width="29.5546875" style="5" customWidth="1"/>
    <col min="11772" max="11772" width="15.109375" style="5" customWidth="1"/>
    <col min="11773" max="11773" width="18.88671875" style="5" customWidth="1"/>
    <col min="11774" max="11774" width="11.44140625" style="5" customWidth="1"/>
    <col min="11775" max="11775" width="9" style="5" customWidth="1"/>
    <col min="11776" max="11776" width="9.33203125" style="5" customWidth="1"/>
    <col min="11777" max="11777" width="9.109375" style="5" customWidth="1"/>
    <col min="11778" max="11778" width="8.6640625" style="5" customWidth="1"/>
    <col min="11779" max="11779" width="9.33203125" style="5" customWidth="1"/>
    <col min="11780" max="11780" width="9" style="5" customWidth="1"/>
    <col min="11781" max="11781" width="8.33203125" style="5" customWidth="1"/>
    <col min="11782" max="11782" width="9.5546875" style="5" customWidth="1"/>
    <col min="11783" max="11783" width="9.109375" style="5" customWidth="1"/>
    <col min="11784" max="11784" width="9.6640625" style="5" customWidth="1"/>
    <col min="11785" max="11786" width="9" style="5" customWidth="1"/>
    <col min="11787" max="11787" width="8.88671875" style="5" customWidth="1"/>
    <col min="11788" max="11788" width="10.44140625" style="5" customWidth="1"/>
    <col min="11789" max="11789" width="9.5546875" style="5" customWidth="1"/>
    <col min="11790" max="11790" width="9.109375" style="5" customWidth="1"/>
    <col min="11791" max="11791" width="9.5546875" style="5" customWidth="1"/>
    <col min="11792" max="11792" width="9.109375" style="5"/>
    <col min="11793" max="11793" width="9.6640625" style="5" customWidth="1"/>
    <col min="11794" max="11794" width="10" style="5" customWidth="1"/>
    <col min="11795" max="11795" width="8.109375" style="5" customWidth="1"/>
    <col min="11796" max="12025" width="9.109375" style="5"/>
    <col min="12026" max="12026" width="29.88671875" style="5" customWidth="1"/>
    <col min="12027" max="12027" width="29.5546875" style="5" customWidth="1"/>
    <col min="12028" max="12028" width="15.109375" style="5" customWidth="1"/>
    <col min="12029" max="12029" width="18.88671875" style="5" customWidth="1"/>
    <col min="12030" max="12030" width="11.44140625" style="5" customWidth="1"/>
    <col min="12031" max="12031" width="9" style="5" customWidth="1"/>
    <col min="12032" max="12032" width="9.33203125" style="5" customWidth="1"/>
    <col min="12033" max="12033" width="9.109375" style="5" customWidth="1"/>
    <col min="12034" max="12034" width="8.6640625" style="5" customWidth="1"/>
    <col min="12035" max="12035" width="9.33203125" style="5" customWidth="1"/>
    <col min="12036" max="12036" width="9" style="5" customWidth="1"/>
    <col min="12037" max="12037" width="8.33203125" style="5" customWidth="1"/>
    <col min="12038" max="12038" width="9.5546875" style="5" customWidth="1"/>
    <col min="12039" max="12039" width="9.109375" style="5" customWidth="1"/>
    <col min="12040" max="12040" width="9.6640625" style="5" customWidth="1"/>
    <col min="12041" max="12042" width="9" style="5" customWidth="1"/>
    <col min="12043" max="12043" width="8.88671875" style="5" customWidth="1"/>
    <col min="12044" max="12044" width="10.44140625" style="5" customWidth="1"/>
    <col min="12045" max="12045" width="9.5546875" style="5" customWidth="1"/>
    <col min="12046" max="12046" width="9.109375" style="5" customWidth="1"/>
    <col min="12047" max="12047" width="9.5546875" style="5" customWidth="1"/>
    <col min="12048" max="12048" width="9.109375" style="5"/>
    <col min="12049" max="12049" width="9.6640625" style="5" customWidth="1"/>
    <col min="12050" max="12050" width="10" style="5" customWidth="1"/>
    <col min="12051" max="12051" width="8.109375" style="5" customWidth="1"/>
    <col min="12052" max="12281" width="9.109375" style="5"/>
    <col min="12282" max="12282" width="29.88671875" style="5" customWidth="1"/>
    <col min="12283" max="12283" width="29.5546875" style="5" customWidth="1"/>
    <col min="12284" max="12284" width="15.109375" style="5" customWidth="1"/>
    <col min="12285" max="12285" width="18.88671875" style="5" customWidth="1"/>
    <col min="12286" max="12286" width="11.44140625" style="5" customWidth="1"/>
    <col min="12287" max="12287" width="9" style="5" customWidth="1"/>
    <col min="12288" max="12288" width="9.33203125" style="5" customWidth="1"/>
    <col min="12289" max="12289" width="9.109375" style="5" customWidth="1"/>
    <col min="12290" max="12290" width="8.6640625" style="5" customWidth="1"/>
    <col min="12291" max="12291" width="9.33203125" style="5" customWidth="1"/>
    <col min="12292" max="12292" width="9" style="5" customWidth="1"/>
    <col min="12293" max="12293" width="8.33203125" style="5" customWidth="1"/>
    <col min="12294" max="12294" width="9.5546875" style="5" customWidth="1"/>
    <col min="12295" max="12295" width="9.109375" style="5" customWidth="1"/>
    <col min="12296" max="12296" width="9.6640625" style="5" customWidth="1"/>
    <col min="12297" max="12298" width="9" style="5" customWidth="1"/>
    <col min="12299" max="12299" width="8.88671875" style="5" customWidth="1"/>
    <col min="12300" max="12300" width="10.44140625" style="5" customWidth="1"/>
    <col min="12301" max="12301" width="9.5546875" style="5" customWidth="1"/>
    <col min="12302" max="12302" width="9.109375" style="5" customWidth="1"/>
    <col min="12303" max="12303" width="9.5546875" style="5" customWidth="1"/>
    <col min="12304" max="12304" width="9.109375" style="5"/>
    <col min="12305" max="12305" width="9.6640625" style="5" customWidth="1"/>
    <col min="12306" max="12306" width="10" style="5" customWidth="1"/>
    <col min="12307" max="12307" width="8.109375" style="5" customWidth="1"/>
    <col min="12308" max="12537" width="9.109375" style="5"/>
    <col min="12538" max="12538" width="29.88671875" style="5" customWidth="1"/>
    <col min="12539" max="12539" width="29.5546875" style="5" customWidth="1"/>
    <col min="12540" max="12540" width="15.109375" style="5" customWidth="1"/>
    <col min="12541" max="12541" width="18.88671875" style="5" customWidth="1"/>
    <col min="12542" max="12542" width="11.44140625" style="5" customWidth="1"/>
    <col min="12543" max="12543" width="9" style="5" customWidth="1"/>
    <col min="12544" max="12544" width="9.33203125" style="5" customWidth="1"/>
    <col min="12545" max="12545" width="9.109375" style="5" customWidth="1"/>
    <col min="12546" max="12546" width="8.6640625" style="5" customWidth="1"/>
    <col min="12547" max="12547" width="9.33203125" style="5" customWidth="1"/>
    <col min="12548" max="12548" width="9" style="5" customWidth="1"/>
    <col min="12549" max="12549" width="8.33203125" style="5" customWidth="1"/>
    <col min="12550" max="12550" width="9.5546875" style="5" customWidth="1"/>
    <col min="12551" max="12551" width="9.109375" style="5" customWidth="1"/>
    <col min="12552" max="12552" width="9.6640625" style="5" customWidth="1"/>
    <col min="12553" max="12554" width="9" style="5" customWidth="1"/>
    <col min="12555" max="12555" width="8.88671875" style="5" customWidth="1"/>
    <col min="12556" max="12556" width="10.44140625" style="5" customWidth="1"/>
    <col min="12557" max="12557" width="9.5546875" style="5" customWidth="1"/>
    <col min="12558" max="12558" width="9.109375" style="5" customWidth="1"/>
    <col min="12559" max="12559" width="9.5546875" style="5" customWidth="1"/>
    <col min="12560" max="12560" width="9.109375" style="5"/>
    <col min="12561" max="12561" width="9.6640625" style="5" customWidth="1"/>
    <col min="12562" max="12562" width="10" style="5" customWidth="1"/>
    <col min="12563" max="12563" width="8.109375" style="5" customWidth="1"/>
    <col min="12564" max="12793" width="9.109375" style="5"/>
    <col min="12794" max="12794" width="29.88671875" style="5" customWidth="1"/>
    <col min="12795" max="12795" width="29.5546875" style="5" customWidth="1"/>
    <col min="12796" max="12796" width="15.109375" style="5" customWidth="1"/>
    <col min="12797" max="12797" width="18.88671875" style="5" customWidth="1"/>
    <col min="12798" max="12798" width="11.44140625" style="5" customWidth="1"/>
    <col min="12799" max="12799" width="9" style="5" customWidth="1"/>
    <col min="12800" max="12800" width="9.33203125" style="5" customWidth="1"/>
    <col min="12801" max="12801" width="9.109375" style="5" customWidth="1"/>
    <col min="12802" max="12802" width="8.6640625" style="5" customWidth="1"/>
    <col min="12803" max="12803" width="9.33203125" style="5" customWidth="1"/>
    <col min="12804" max="12804" width="9" style="5" customWidth="1"/>
    <col min="12805" max="12805" width="8.33203125" style="5" customWidth="1"/>
    <col min="12806" max="12806" width="9.5546875" style="5" customWidth="1"/>
    <col min="12807" max="12807" width="9.109375" style="5" customWidth="1"/>
    <col min="12808" max="12808" width="9.6640625" style="5" customWidth="1"/>
    <col min="12809" max="12810" width="9" style="5" customWidth="1"/>
    <col min="12811" max="12811" width="8.88671875" style="5" customWidth="1"/>
    <col min="12812" max="12812" width="10.44140625" style="5" customWidth="1"/>
    <col min="12813" max="12813" width="9.5546875" style="5" customWidth="1"/>
    <col min="12814" max="12814" width="9.109375" style="5" customWidth="1"/>
    <col min="12815" max="12815" width="9.5546875" style="5" customWidth="1"/>
    <col min="12816" max="12816" width="9.109375" style="5"/>
    <col min="12817" max="12817" width="9.6640625" style="5" customWidth="1"/>
    <col min="12818" max="12818" width="10" style="5" customWidth="1"/>
    <col min="12819" max="12819" width="8.109375" style="5" customWidth="1"/>
    <col min="12820" max="13049" width="9.109375" style="5"/>
    <col min="13050" max="13050" width="29.88671875" style="5" customWidth="1"/>
    <col min="13051" max="13051" width="29.5546875" style="5" customWidth="1"/>
    <col min="13052" max="13052" width="15.109375" style="5" customWidth="1"/>
    <col min="13053" max="13053" width="18.88671875" style="5" customWidth="1"/>
    <col min="13054" max="13054" width="11.44140625" style="5" customWidth="1"/>
    <col min="13055" max="13055" width="9" style="5" customWidth="1"/>
    <col min="13056" max="13056" width="9.33203125" style="5" customWidth="1"/>
    <col min="13057" max="13057" width="9.109375" style="5" customWidth="1"/>
    <col min="13058" max="13058" width="8.6640625" style="5" customWidth="1"/>
    <col min="13059" max="13059" width="9.33203125" style="5" customWidth="1"/>
    <col min="13060" max="13060" width="9" style="5" customWidth="1"/>
    <col min="13061" max="13061" width="8.33203125" style="5" customWidth="1"/>
    <col min="13062" max="13062" width="9.5546875" style="5" customWidth="1"/>
    <col min="13063" max="13063" width="9.109375" style="5" customWidth="1"/>
    <col min="13064" max="13064" width="9.6640625" style="5" customWidth="1"/>
    <col min="13065" max="13066" width="9" style="5" customWidth="1"/>
    <col min="13067" max="13067" width="8.88671875" style="5" customWidth="1"/>
    <col min="13068" max="13068" width="10.44140625" style="5" customWidth="1"/>
    <col min="13069" max="13069" width="9.5546875" style="5" customWidth="1"/>
    <col min="13070" max="13070" width="9.109375" style="5" customWidth="1"/>
    <col min="13071" max="13071" width="9.5546875" style="5" customWidth="1"/>
    <col min="13072" max="13072" width="9.109375" style="5"/>
    <col min="13073" max="13073" width="9.6640625" style="5" customWidth="1"/>
    <col min="13074" max="13074" width="10" style="5" customWidth="1"/>
    <col min="13075" max="13075" width="8.109375" style="5" customWidth="1"/>
    <col min="13076" max="13305" width="9.109375" style="5"/>
    <col min="13306" max="13306" width="29.88671875" style="5" customWidth="1"/>
    <col min="13307" max="13307" width="29.5546875" style="5" customWidth="1"/>
    <col min="13308" max="13308" width="15.109375" style="5" customWidth="1"/>
    <col min="13309" max="13309" width="18.88671875" style="5" customWidth="1"/>
    <col min="13310" max="13310" width="11.44140625" style="5" customWidth="1"/>
    <col min="13311" max="13311" width="9" style="5" customWidth="1"/>
    <col min="13312" max="13312" width="9.33203125" style="5" customWidth="1"/>
    <col min="13313" max="13313" width="9.109375" style="5" customWidth="1"/>
    <col min="13314" max="13314" width="8.6640625" style="5" customWidth="1"/>
    <col min="13315" max="13315" width="9.33203125" style="5" customWidth="1"/>
    <col min="13316" max="13316" width="9" style="5" customWidth="1"/>
    <col min="13317" max="13317" width="8.33203125" style="5" customWidth="1"/>
    <col min="13318" max="13318" width="9.5546875" style="5" customWidth="1"/>
    <col min="13319" max="13319" width="9.109375" style="5" customWidth="1"/>
    <col min="13320" max="13320" width="9.6640625" style="5" customWidth="1"/>
    <col min="13321" max="13322" width="9" style="5" customWidth="1"/>
    <col min="13323" max="13323" width="8.88671875" style="5" customWidth="1"/>
    <col min="13324" max="13324" width="10.44140625" style="5" customWidth="1"/>
    <col min="13325" max="13325" width="9.5546875" style="5" customWidth="1"/>
    <col min="13326" max="13326" width="9.109375" style="5" customWidth="1"/>
    <col min="13327" max="13327" width="9.5546875" style="5" customWidth="1"/>
    <col min="13328" max="13328" width="9.109375" style="5"/>
    <col min="13329" max="13329" width="9.6640625" style="5" customWidth="1"/>
    <col min="13330" max="13330" width="10" style="5" customWidth="1"/>
    <col min="13331" max="13331" width="8.109375" style="5" customWidth="1"/>
    <col min="13332" max="13561" width="9.109375" style="5"/>
    <col min="13562" max="13562" width="29.88671875" style="5" customWidth="1"/>
    <col min="13563" max="13563" width="29.5546875" style="5" customWidth="1"/>
    <col min="13564" max="13564" width="15.109375" style="5" customWidth="1"/>
    <col min="13565" max="13565" width="18.88671875" style="5" customWidth="1"/>
    <col min="13566" max="13566" width="11.44140625" style="5" customWidth="1"/>
    <col min="13567" max="13567" width="9" style="5" customWidth="1"/>
    <col min="13568" max="13568" width="9.33203125" style="5" customWidth="1"/>
    <col min="13569" max="13569" width="9.109375" style="5" customWidth="1"/>
    <col min="13570" max="13570" width="8.6640625" style="5" customWidth="1"/>
    <col min="13571" max="13571" width="9.33203125" style="5" customWidth="1"/>
    <col min="13572" max="13572" width="9" style="5" customWidth="1"/>
    <col min="13573" max="13573" width="8.33203125" style="5" customWidth="1"/>
    <col min="13574" max="13574" width="9.5546875" style="5" customWidth="1"/>
    <col min="13575" max="13575" width="9.109375" style="5" customWidth="1"/>
    <col min="13576" max="13576" width="9.6640625" style="5" customWidth="1"/>
    <col min="13577" max="13578" width="9" style="5" customWidth="1"/>
    <col min="13579" max="13579" width="8.88671875" style="5" customWidth="1"/>
    <col min="13580" max="13580" width="10.44140625" style="5" customWidth="1"/>
    <col min="13581" max="13581" width="9.5546875" style="5" customWidth="1"/>
    <col min="13582" max="13582" width="9.109375" style="5" customWidth="1"/>
    <col min="13583" max="13583" width="9.5546875" style="5" customWidth="1"/>
    <col min="13584" max="13584" width="9.109375" style="5"/>
    <col min="13585" max="13585" width="9.6640625" style="5" customWidth="1"/>
    <col min="13586" max="13586" width="10" style="5" customWidth="1"/>
    <col min="13587" max="13587" width="8.109375" style="5" customWidth="1"/>
    <col min="13588" max="13817" width="9.109375" style="5"/>
    <col min="13818" max="13818" width="29.88671875" style="5" customWidth="1"/>
    <col min="13819" max="13819" width="29.5546875" style="5" customWidth="1"/>
    <col min="13820" max="13820" width="15.109375" style="5" customWidth="1"/>
    <col min="13821" max="13821" width="18.88671875" style="5" customWidth="1"/>
    <col min="13822" max="13822" width="11.44140625" style="5" customWidth="1"/>
    <col min="13823" max="13823" width="9" style="5" customWidth="1"/>
    <col min="13824" max="13824" width="9.33203125" style="5" customWidth="1"/>
    <col min="13825" max="13825" width="9.109375" style="5" customWidth="1"/>
    <col min="13826" max="13826" width="8.6640625" style="5" customWidth="1"/>
    <col min="13827" max="13827" width="9.33203125" style="5" customWidth="1"/>
    <col min="13828" max="13828" width="9" style="5" customWidth="1"/>
    <col min="13829" max="13829" width="8.33203125" style="5" customWidth="1"/>
    <col min="13830" max="13830" width="9.5546875" style="5" customWidth="1"/>
    <col min="13831" max="13831" width="9.109375" style="5" customWidth="1"/>
    <col min="13832" max="13832" width="9.6640625" style="5" customWidth="1"/>
    <col min="13833" max="13834" width="9" style="5" customWidth="1"/>
    <col min="13835" max="13835" width="8.88671875" style="5" customWidth="1"/>
    <col min="13836" max="13836" width="10.44140625" style="5" customWidth="1"/>
    <col min="13837" max="13837" width="9.5546875" style="5" customWidth="1"/>
    <col min="13838" max="13838" width="9.109375" style="5" customWidth="1"/>
    <col min="13839" max="13839" width="9.5546875" style="5" customWidth="1"/>
    <col min="13840" max="13840" width="9.109375" style="5"/>
    <col min="13841" max="13841" width="9.6640625" style="5" customWidth="1"/>
    <col min="13842" max="13842" width="10" style="5" customWidth="1"/>
    <col min="13843" max="13843" width="8.109375" style="5" customWidth="1"/>
    <col min="13844" max="14073" width="9.109375" style="5"/>
    <col min="14074" max="14074" width="29.88671875" style="5" customWidth="1"/>
    <col min="14075" max="14075" width="29.5546875" style="5" customWidth="1"/>
    <col min="14076" max="14076" width="15.109375" style="5" customWidth="1"/>
    <col min="14077" max="14077" width="18.88671875" style="5" customWidth="1"/>
    <col min="14078" max="14078" width="11.44140625" style="5" customWidth="1"/>
    <col min="14079" max="14079" width="9" style="5" customWidth="1"/>
    <col min="14080" max="14080" width="9.33203125" style="5" customWidth="1"/>
    <col min="14081" max="14081" width="9.109375" style="5" customWidth="1"/>
    <col min="14082" max="14082" width="8.6640625" style="5" customWidth="1"/>
    <col min="14083" max="14083" width="9.33203125" style="5" customWidth="1"/>
    <col min="14084" max="14084" width="9" style="5" customWidth="1"/>
    <col min="14085" max="14085" width="8.33203125" style="5" customWidth="1"/>
    <col min="14086" max="14086" width="9.5546875" style="5" customWidth="1"/>
    <col min="14087" max="14087" width="9.109375" style="5" customWidth="1"/>
    <col min="14088" max="14088" width="9.6640625" style="5" customWidth="1"/>
    <col min="14089" max="14090" width="9" style="5" customWidth="1"/>
    <col min="14091" max="14091" width="8.88671875" style="5" customWidth="1"/>
    <col min="14092" max="14092" width="10.44140625" style="5" customWidth="1"/>
    <col min="14093" max="14093" width="9.5546875" style="5" customWidth="1"/>
    <col min="14094" max="14094" width="9.109375" style="5" customWidth="1"/>
    <col min="14095" max="14095" width="9.5546875" style="5" customWidth="1"/>
    <col min="14096" max="14096" width="9.109375" style="5"/>
    <col min="14097" max="14097" width="9.6640625" style="5" customWidth="1"/>
    <col min="14098" max="14098" width="10" style="5" customWidth="1"/>
    <col min="14099" max="14099" width="8.109375" style="5" customWidth="1"/>
    <col min="14100" max="14329" width="9.109375" style="5"/>
    <col min="14330" max="14330" width="29.88671875" style="5" customWidth="1"/>
    <col min="14331" max="14331" width="29.5546875" style="5" customWidth="1"/>
    <col min="14332" max="14332" width="15.109375" style="5" customWidth="1"/>
    <col min="14333" max="14333" width="18.88671875" style="5" customWidth="1"/>
    <col min="14334" max="14334" width="11.44140625" style="5" customWidth="1"/>
    <col min="14335" max="14335" width="9" style="5" customWidth="1"/>
    <col min="14336" max="14336" width="9.33203125" style="5" customWidth="1"/>
    <col min="14337" max="14337" width="9.109375" style="5" customWidth="1"/>
    <col min="14338" max="14338" width="8.6640625" style="5" customWidth="1"/>
    <col min="14339" max="14339" width="9.33203125" style="5" customWidth="1"/>
    <col min="14340" max="14340" width="9" style="5" customWidth="1"/>
    <col min="14341" max="14341" width="8.33203125" style="5" customWidth="1"/>
    <col min="14342" max="14342" width="9.5546875" style="5" customWidth="1"/>
    <col min="14343" max="14343" width="9.109375" style="5" customWidth="1"/>
    <col min="14344" max="14344" width="9.6640625" style="5" customWidth="1"/>
    <col min="14345" max="14346" width="9" style="5" customWidth="1"/>
    <col min="14347" max="14347" width="8.88671875" style="5" customWidth="1"/>
    <col min="14348" max="14348" width="10.44140625" style="5" customWidth="1"/>
    <col min="14349" max="14349" width="9.5546875" style="5" customWidth="1"/>
    <col min="14350" max="14350" width="9.109375" style="5" customWidth="1"/>
    <col min="14351" max="14351" width="9.5546875" style="5" customWidth="1"/>
    <col min="14352" max="14352" width="9.109375" style="5"/>
    <col min="14353" max="14353" width="9.6640625" style="5" customWidth="1"/>
    <col min="14354" max="14354" width="10" style="5" customWidth="1"/>
    <col min="14355" max="14355" width="8.109375" style="5" customWidth="1"/>
    <col min="14356" max="14585" width="9.109375" style="5"/>
    <col min="14586" max="14586" width="29.88671875" style="5" customWidth="1"/>
    <col min="14587" max="14587" width="29.5546875" style="5" customWidth="1"/>
    <col min="14588" max="14588" width="15.109375" style="5" customWidth="1"/>
    <col min="14589" max="14589" width="18.88671875" style="5" customWidth="1"/>
    <col min="14590" max="14590" width="11.44140625" style="5" customWidth="1"/>
    <col min="14591" max="14591" width="9" style="5" customWidth="1"/>
    <col min="14592" max="14592" width="9.33203125" style="5" customWidth="1"/>
    <col min="14593" max="14593" width="9.109375" style="5" customWidth="1"/>
    <col min="14594" max="14594" width="8.6640625" style="5" customWidth="1"/>
    <col min="14595" max="14595" width="9.33203125" style="5" customWidth="1"/>
    <col min="14596" max="14596" width="9" style="5" customWidth="1"/>
    <col min="14597" max="14597" width="8.33203125" style="5" customWidth="1"/>
    <col min="14598" max="14598" width="9.5546875" style="5" customWidth="1"/>
    <col min="14599" max="14599" width="9.109375" style="5" customWidth="1"/>
    <col min="14600" max="14600" width="9.6640625" style="5" customWidth="1"/>
    <col min="14601" max="14602" width="9" style="5" customWidth="1"/>
    <col min="14603" max="14603" width="8.88671875" style="5" customWidth="1"/>
    <col min="14604" max="14604" width="10.44140625" style="5" customWidth="1"/>
    <col min="14605" max="14605" width="9.5546875" style="5" customWidth="1"/>
    <col min="14606" max="14606" width="9.109375" style="5" customWidth="1"/>
    <col min="14607" max="14607" width="9.5546875" style="5" customWidth="1"/>
    <col min="14608" max="14608" width="9.109375" style="5"/>
    <col min="14609" max="14609" width="9.6640625" style="5" customWidth="1"/>
    <col min="14610" max="14610" width="10" style="5" customWidth="1"/>
    <col min="14611" max="14611" width="8.109375" style="5" customWidth="1"/>
    <col min="14612" max="14841" width="9.109375" style="5"/>
    <col min="14842" max="14842" width="29.88671875" style="5" customWidth="1"/>
    <col min="14843" max="14843" width="29.5546875" style="5" customWidth="1"/>
    <col min="14844" max="14844" width="15.109375" style="5" customWidth="1"/>
    <col min="14845" max="14845" width="18.88671875" style="5" customWidth="1"/>
    <col min="14846" max="14846" width="11.44140625" style="5" customWidth="1"/>
    <col min="14847" max="14847" width="9" style="5" customWidth="1"/>
    <col min="14848" max="14848" width="9.33203125" style="5" customWidth="1"/>
    <col min="14849" max="14849" width="9.109375" style="5" customWidth="1"/>
    <col min="14850" max="14850" width="8.6640625" style="5" customWidth="1"/>
    <col min="14851" max="14851" width="9.33203125" style="5" customWidth="1"/>
    <col min="14852" max="14852" width="9" style="5" customWidth="1"/>
    <col min="14853" max="14853" width="8.33203125" style="5" customWidth="1"/>
    <col min="14854" max="14854" width="9.5546875" style="5" customWidth="1"/>
    <col min="14855" max="14855" width="9.109375" style="5" customWidth="1"/>
    <col min="14856" max="14856" width="9.6640625" style="5" customWidth="1"/>
    <col min="14857" max="14858" width="9" style="5" customWidth="1"/>
    <col min="14859" max="14859" width="8.88671875" style="5" customWidth="1"/>
    <col min="14860" max="14860" width="10.44140625" style="5" customWidth="1"/>
    <col min="14861" max="14861" width="9.5546875" style="5" customWidth="1"/>
    <col min="14862" max="14862" width="9.109375" style="5" customWidth="1"/>
    <col min="14863" max="14863" width="9.5546875" style="5" customWidth="1"/>
    <col min="14864" max="14864" width="9.109375" style="5"/>
    <col min="14865" max="14865" width="9.6640625" style="5" customWidth="1"/>
    <col min="14866" max="14866" width="10" style="5" customWidth="1"/>
    <col min="14867" max="14867" width="8.109375" style="5" customWidth="1"/>
    <col min="14868" max="15097" width="9.109375" style="5"/>
    <col min="15098" max="15098" width="29.88671875" style="5" customWidth="1"/>
    <col min="15099" max="15099" width="29.5546875" style="5" customWidth="1"/>
    <col min="15100" max="15100" width="15.109375" style="5" customWidth="1"/>
    <col min="15101" max="15101" width="18.88671875" style="5" customWidth="1"/>
    <col min="15102" max="15102" width="11.44140625" style="5" customWidth="1"/>
    <col min="15103" max="15103" width="9" style="5" customWidth="1"/>
    <col min="15104" max="15104" width="9.33203125" style="5" customWidth="1"/>
    <col min="15105" max="15105" width="9.109375" style="5" customWidth="1"/>
    <col min="15106" max="15106" width="8.6640625" style="5" customWidth="1"/>
    <col min="15107" max="15107" width="9.33203125" style="5" customWidth="1"/>
    <col min="15108" max="15108" width="9" style="5" customWidth="1"/>
    <col min="15109" max="15109" width="8.33203125" style="5" customWidth="1"/>
    <col min="15110" max="15110" width="9.5546875" style="5" customWidth="1"/>
    <col min="15111" max="15111" width="9.109375" style="5" customWidth="1"/>
    <col min="15112" max="15112" width="9.6640625" style="5" customWidth="1"/>
    <col min="15113" max="15114" width="9" style="5" customWidth="1"/>
    <col min="15115" max="15115" width="8.88671875" style="5" customWidth="1"/>
    <col min="15116" max="15116" width="10.44140625" style="5" customWidth="1"/>
    <col min="15117" max="15117" width="9.5546875" style="5" customWidth="1"/>
    <col min="15118" max="15118" width="9.109375" style="5" customWidth="1"/>
    <col min="15119" max="15119" width="9.5546875" style="5" customWidth="1"/>
    <col min="15120" max="15120" width="9.109375" style="5"/>
    <col min="15121" max="15121" width="9.6640625" style="5" customWidth="1"/>
    <col min="15122" max="15122" width="10" style="5" customWidth="1"/>
    <col min="15123" max="15123" width="8.109375" style="5" customWidth="1"/>
    <col min="15124" max="15353" width="9.109375" style="5"/>
    <col min="15354" max="15354" width="29.88671875" style="5" customWidth="1"/>
    <col min="15355" max="15355" width="29.5546875" style="5" customWidth="1"/>
    <col min="15356" max="15356" width="15.109375" style="5" customWidth="1"/>
    <col min="15357" max="15357" width="18.88671875" style="5" customWidth="1"/>
    <col min="15358" max="15358" width="11.44140625" style="5" customWidth="1"/>
    <col min="15359" max="15359" width="9" style="5" customWidth="1"/>
    <col min="15360" max="15360" width="9.33203125" style="5" customWidth="1"/>
    <col min="15361" max="15361" width="9.109375" style="5" customWidth="1"/>
    <col min="15362" max="15362" width="8.6640625" style="5" customWidth="1"/>
    <col min="15363" max="15363" width="9.33203125" style="5" customWidth="1"/>
    <col min="15364" max="15364" width="9" style="5" customWidth="1"/>
    <col min="15365" max="15365" width="8.33203125" style="5" customWidth="1"/>
    <col min="15366" max="15366" width="9.5546875" style="5" customWidth="1"/>
    <col min="15367" max="15367" width="9.109375" style="5" customWidth="1"/>
    <col min="15368" max="15368" width="9.6640625" style="5" customWidth="1"/>
    <col min="15369" max="15370" width="9" style="5" customWidth="1"/>
    <col min="15371" max="15371" width="8.88671875" style="5" customWidth="1"/>
    <col min="15372" max="15372" width="10.44140625" style="5" customWidth="1"/>
    <col min="15373" max="15373" width="9.5546875" style="5" customWidth="1"/>
    <col min="15374" max="15374" width="9.109375" style="5" customWidth="1"/>
    <col min="15375" max="15375" width="9.5546875" style="5" customWidth="1"/>
    <col min="15376" max="15376" width="9.109375" style="5"/>
    <col min="15377" max="15377" width="9.6640625" style="5" customWidth="1"/>
    <col min="15378" max="15378" width="10" style="5" customWidth="1"/>
    <col min="15379" max="15379" width="8.109375" style="5" customWidth="1"/>
    <col min="15380" max="15609" width="9.109375" style="5"/>
    <col min="15610" max="15610" width="29.88671875" style="5" customWidth="1"/>
    <col min="15611" max="15611" width="29.5546875" style="5" customWidth="1"/>
    <col min="15612" max="15612" width="15.109375" style="5" customWidth="1"/>
    <col min="15613" max="15613" width="18.88671875" style="5" customWidth="1"/>
    <col min="15614" max="15614" width="11.44140625" style="5" customWidth="1"/>
    <col min="15615" max="15615" width="9" style="5" customWidth="1"/>
    <col min="15616" max="15616" width="9.33203125" style="5" customWidth="1"/>
    <col min="15617" max="15617" width="9.109375" style="5" customWidth="1"/>
    <col min="15618" max="15618" width="8.6640625" style="5" customWidth="1"/>
    <col min="15619" max="15619" width="9.33203125" style="5" customWidth="1"/>
    <col min="15620" max="15620" width="9" style="5" customWidth="1"/>
    <col min="15621" max="15621" width="8.33203125" style="5" customWidth="1"/>
    <col min="15622" max="15622" width="9.5546875" style="5" customWidth="1"/>
    <col min="15623" max="15623" width="9.109375" style="5" customWidth="1"/>
    <col min="15624" max="15624" width="9.6640625" style="5" customWidth="1"/>
    <col min="15625" max="15626" width="9" style="5" customWidth="1"/>
    <col min="15627" max="15627" width="8.88671875" style="5" customWidth="1"/>
    <col min="15628" max="15628" width="10.44140625" style="5" customWidth="1"/>
    <col min="15629" max="15629" width="9.5546875" style="5" customWidth="1"/>
    <col min="15630" max="15630" width="9.109375" style="5" customWidth="1"/>
    <col min="15631" max="15631" width="9.5546875" style="5" customWidth="1"/>
    <col min="15632" max="15632" width="9.109375" style="5"/>
    <col min="15633" max="15633" width="9.6640625" style="5" customWidth="1"/>
    <col min="15634" max="15634" width="10" style="5" customWidth="1"/>
    <col min="15635" max="15635" width="8.109375" style="5" customWidth="1"/>
    <col min="15636" max="15865" width="9.109375" style="5"/>
    <col min="15866" max="15866" width="29.88671875" style="5" customWidth="1"/>
    <col min="15867" max="15867" width="29.5546875" style="5" customWidth="1"/>
    <col min="15868" max="15868" width="15.109375" style="5" customWidth="1"/>
    <col min="15869" max="15869" width="18.88671875" style="5" customWidth="1"/>
    <col min="15870" max="15870" width="11.44140625" style="5" customWidth="1"/>
    <col min="15871" max="15871" width="9" style="5" customWidth="1"/>
    <col min="15872" max="15872" width="9.33203125" style="5" customWidth="1"/>
    <col min="15873" max="15873" width="9.109375" style="5" customWidth="1"/>
    <col min="15874" max="15874" width="8.6640625" style="5" customWidth="1"/>
    <col min="15875" max="15875" width="9.33203125" style="5" customWidth="1"/>
    <col min="15876" max="15876" width="9" style="5" customWidth="1"/>
    <col min="15877" max="15877" width="8.33203125" style="5" customWidth="1"/>
    <col min="15878" max="15878" width="9.5546875" style="5" customWidth="1"/>
    <col min="15879" max="15879" width="9.109375" style="5" customWidth="1"/>
    <col min="15880" max="15880" width="9.6640625" style="5" customWidth="1"/>
    <col min="15881" max="15882" width="9" style="5" customWidth="1"/>
    <col min="15883" max="15883" width="8.88671875" style="5" customWidth="1"/>
    <col min="15884" max="15884" width="10.44140625" style="5" customWidth="1"/>
    <col min="15885" max="15885" width="9.5546875" style="5" customWidth="1"/>
    <col min="15886" max="15886" width="9.109375" style="5" customWidth="1"/>
    <col min="15887" max="15887" width="9.5546875" style="5" customWidth="1"/>
    <col min="15888" max="15888" width="9.109375" style="5"/>
    <col min="15889" max="15889" width="9.6640625" style="5" customWidth="1"/>
    <col min="15890" max="15890" width="10" style="5" customWidth="1"/>
    <col min="15891" max="15891" width="8.109375" style="5" customWidth="1"/>
    <col min="15892" max="16121" width="9.109375" style="5"/>
    <col min="16122" max="16122" width="29.88671875" style="5" customWidth="1"/>
    <col min="16123" max="16123" width="29.5546875" style="5" customWidth="1"/>
    <col min="16124" max="16124" width="15.109375" style="5" customWidth="1"/>
    <col min="16125" max="16125" width="18.88671875" style="5" customWidth="1"/>
    <col min="16126" max="16126" width="11.44140625" style="5" customWidth="1"/>
    <col min="16127" max="16127" width="9" style="5" customWidth="1"/>
    <col min="16128" max="16128" width="9.33203125" style="5" customWidth="1"/>
    <col min="16129" max="16129" width="9.109375" style="5" customWidth="1"/>
    <col min="16130" max="16130" width="8.6640625" style="5" customWidth="1"/>
    <col min="16131" max="16131" width="9.33203125" style="5" customWidth="1"/>
    <col min="16132" max="16132" width="9" style="5" customWidth="1"/>
    <col min="16133" max="16133" width="8.33203125" style="5" customWidth="1"/>
    <col min="16134" max="16134" width="9.5546875" style="5" customWidth="1"/>
    <col min="16135" max="16135" width="9.109375" style="5" customWidth="1"/>
    <col min="16136" max="16136" width="9.6640625" style="5" customWidth="1"/>
    <col min="16137" max="16138" width="9" style="5" customWidth="1"/>
    <col min="16139" max="16139" width="8.88671875" style="5" customWidth="1"/>
    <col min="16140" max="16140" width="10.44140625" style="5" customWidth="1"/>
    <col min="16141" max="16141" width="9.5546875" style="5" customWidth="1"/>
    <col min="16142" max="16142" width="9.109375" style="5" customWidth="1"/>
    <col min="16143" max="16143" width="9.5546875" style="5" customWidth="1"/>
    <col min="16144" max="16144" width="9.109375" style="5"/>
    <col min="16145" max="16145" width="9.6640625" style="5" customWidth="1"/>
    <col min="16146" max="16146" width="10" style="5" customWidth="1"/>
    <col min="16147" max="16147" width="8.109375" style="5" customWidth="1"/>
    <col min="16148" max="16384" width="9.109375" style="5"/>
  </cols>
  <sheetData>
    <row r="1" spans="1:20" x14ac:dyDescent="0.25">
      <c r="I1" s="171"/>
      <c r="J1" s="171"/>
      <c r="K1" s="171"/>
      <c r="L1" s="171"/>
      <c r="M1" s="171"/>
      <c r="N1" s="171"/>
    </row>
    <row r="2" spans="1:20" ht="15" customHeight="1" x14ac:dyDescent="0.25">
      <c r="A2" s="552" t="s">
        <v>596</v>
      </c>
      <c r="B2" s="552"/>
      <c r="C2" s="552"/>
      <c r="D2" s="552"/>
      <c r="E2" s="552"/>
      <c r="F2" s="552"/>
      <c r="G2" s="552"/>
      <c r="H2" s="552"/>
      <c r="I2" s="552"/>
      <c r="J2" s="552"/>
      <c r="K2" s="552"/>
      <c r="L2" s="552"/>
      <c r="M2" s="552"/>
      <c r="N2" s="552"/>
      <c r="O2" s="552"/>
      <c r="P2" s="552"/>
      <c r="Q2" s="552"/>
      <c r="R2" s="552"/>
      <c r="S2" s="552"/>
      <c r="T2" s="552"/>
    </row>
    <row r="3" spans="1:20" ht="15" customHeight="1" x14ac:dyDescent="0.25">
      <c r="A3" s="552" t="s">
        <v>409</v>
      </c>
      <c r="B3" s="552"/>
      <c r="C3" s="552"/>
      <c r="D3" s="552"/>
      <c r="E3" s="552"/>
      <c r="F3" s="552"/>
      <c r="G3" s="552"/>
      <c r="H3" s="552"/>
      <c r="I3" s="552"/>
      <c r="J3" s="552"/>
      <c r="K3" s="552"/>
      <c r="L3" s="552"/>
      <c r="M3" s="552"/>
      <c r="N3" s="552"/>
      <c r="O3" s="552"/>
      <c r="P3" s="552"/>
      <c r="Q3" s="552"/>
      <c r="R3" s="552"/>
      <c r="S3" s="552"/>
      <c r="T3" s="552"/>
    </row>
    <row r="5" spans="1:20" ht="12.75" customHeight="1" x14ac:dyDescent="0.25">
      <c r="A5" s="359" t="s">
        <v>56</v>
      </c>
      <c r="B5" s="360" t="s">
        <v>57</v>
      </c>
      <c r="C5" s="360" t="s">
        <v>58</v>
      </c>
      <c r="D5" s="361" t="s">
        <v>59</v>
      </c>
      <c r="E5" s="360" t="s">
        <v>60</v>
      </c>
      <c r="F5" s="360" t="s">
        <v>215</v>
      </c>
      <c r="G5" s="553" t="s">
        <v>61</v>
      </c>
      <c r="H5" s="553"/>
      <c r="I5" s="553"/>
      <c r="J5" s="553"/>
      <c r="K5" s="553"/>
      <c r="L5" s="553"/>
      <c r="M5" s="553"/>
      <c r="N5" s="553"/>
      <c r="O5" s="553"/>
      <c r="P5" s="553"/>
      <c r="Q5" s="553"/>
      <c r="R5" s="553"/>
      <c r="S5" s="553"/>
      <c r="T5" s="553"/>
    </row>
    <row r="6" spans="1:20" x14ac:dyDescent="0.25">
      <c r="A6" s="359"/>
      <c r="B6" s="360"/>
      <c r="C6" s="360"/>
      <c r="D6" s="362"/>
      <c r="E6" s="360"/>
      <c r="F6" s="360"/>
      <c r="G6" s="553" t="s">
        <v>22</v>
      </c>
      <c r="H6" s="553"/>
      <c r="I6" s="553" t="s">
        <v>23</v>
      </c>
      <c r="J6" s="553"/>
      <c r="K6" s="553" t="s">
        <v>24</v>
      </c>
      <c r="L6" s="553"/>
      <c r="M6" s="553" t="s">
        <v>25</v>
      </c>
      <c r="N6" s="553"/>
      <c r="O6" s="553" t="s">
        <v>26</v>
      </c>
      <c r="P6" s="553"/>
      <c r="Q6" s="553" t="s">
        <v>41</v>
      </c>
      <c r="R6" s="553"/>
      <c r="S6" s="553" t="s">
        <v>28</v>
      </c>
      <c r="T6" s="553"/>
    </row>
    <row r="7" spans="1:20" ht="92.4" x14ac:dyDescent="0.25">
      <c r="A7" s="359"/>
      <c r="B7" s="360"/>
      <c r="C7" s="360"/>
      <c r="D7" s="363"/>
      <c r="E7" s="360"/>
      <c r="F7" s="360"/>
      <c r="G7" s="51" t="s">
        <v>29</v>
      </c>
      <c r="H7" s="51" t="s">
        <v>30</v>
      </c>
      <c r="I7" s="51" t="s">
        <v>29</v>
      </c>
      <c r="J7" s="51" t="s">
        <v>30</v>
      </c>
      <c r="K7" s="51" t="s">
        <v>29</v>
      </c>
      <c r="L7" s="51" t="s">
        <v>30</v>
      </c>
      <c r="M7" s="51" t="s">
        <v>29</v>
      </c>
      <c r="N7" s="51" t="s">
        <v>30</v>
      </c>
      <c r="O7" s="51" t="s">
        <v>29</v>
      </c>
      <c r="P7" s="51" t="s">
        <v>30</v>
      </c>
      <c r="Q7" s="51" t="s">
        <v>29</v>
      </c>
      <c r="R7" s="51" t="s">
        <v>30</v>
      </c>
      <c r="S7" s="51" t="s">
        <v>29</v>
      </c>
      <c r="T7" s="51" t="s">
        <v>30</v>
      </c>
    </row>
    <row r="8" spans="1:20" x14ac:dyDescent="0.25">
      <c r="A8" s="48">
        <v>1</v>
      </c>
      <c r="B8" s="192">
        <v>2</v>
      </c>
      <c r="C8" s="192">
        <v>3</v>
      </c>
      <c r="D8" s="192">
        <v>4</v>
      </c>
      <c r="E8" s="192">
        <v>5</v>
      </c>
      <c r="F8" s="192">
        <v>6</v>
      </c>
      <c r="G8" s="192">
        <v>7</v>
      </c>
      <c r="H8" s="192">
        <v>8</v>
      </c>
      <c r="I8" s="192">
        <v>9</v>
      </c>
      <c r="J8" s="192">
        <v>10</v>
      </c>
      <c r="K8" s="192">
        <v>11</v>
      </c>
      <c r="L8" s="192">
        <v>12</v>
      </c>
      <c r="M8" s="246">
        <v>13</v>
      </c>
      <c r="N8" s="246">
        <v>14</v>
      </c>
      <c r="O8" s="246">
        <v>15</v>
      </c>
      <c r="P8" s="246">
        <v>16</v>
      </c>
      <c r="Q8" s="246">
        <v>17</v>
      </c>
      <c r="R8" s="246">
        <v>18</v>
      </c>
      <c r="S8" s="246">
        <v>19</v>
      </c>
      <c r="T8" s="246">
        <v>20</v>
      </c>
    </row>
    <row r="9" spans="1:20" ht="72" customHeight="1" x14ac:dyDescent="0.25">
      <c r="A9" s="364">
        <v>1</v>
      </c>
      <c r="B9" s="361" t="str">
        <f>'Паспорт МП'!B25:Q25</f>
        <v>Цель: обеспечение доступного и качественного образования в соответствии с запросами населения и перспективными задачами развития города Томска, Томской области и Российской Федерации.</v>
      </c>
      <c r="C9" s="58" t="str">
        <f>'Паспорт МП'!B26</f>
        <v>Доля выпускников муниципальных общеобразовательных организаций, получивших аттестат о среднем общем образовании в их общей численности, %</v>
      </c>
      <c r="D9" s="51" t="s">
        <v>69</v>
      </c>
      <c r="E9" s="51" t="s">
        <v>674</v>
      </c>
      <c r="F9" s="28">
        <f>'Паспорт МП'!C26</f>
        <v>98</v>
      </c>
      <c r="G9" s="28" t="str">
        <f>'Паспорт МП'!D26</f>
        <v>не ниже 98</v>
      </c>
      <c r="H9" s="28">
        <f>'Паспорт МП'!E26</f>
        <v>0</v>
      </c>
      <c r="I9" s="28" t="str">
        <f>'Паспорт МП'!F26</f>
        <v>не ниже 98</v>
      </c>
      <c r="J9" s="28">
        <f>'Паспорт МП'!G26</f>
        <v>0</v>
      </c>
      <c r="K9" s="28" t="str">
        <f>'Паспорт МП'!H26</f>
        <v>не ниже 98</v>
      </c>
      <c r="L9" s="28">
        <f>'Паспорт МП'!I26</f>
        <v>0</v>
      </c>
      <c r="M9" s="28" t="str">
        <f>'Паспорт МП'!J26</f>
        <v>не ниже 98</v>
      </c>
      <c r="N9" s="28">
        <f>'Паспорт МП'!K26</f>
        <v>0</v>
      </c>
      <c r="O9" s="28" t="str">
        <f>'Паспорт МП'!L26</f>
        <v>не ниже 98</v>
      </c>
      <c r="P9" s="28">
        <f>'Паспорт МП'!M26</f>
        <v>0</v>
      </c>
      <c r="Q9" s="28" t="str">
        <f>'Паспорт МП'!N26</f>
        <v>не ниже 98</v>
      </c>
      <c r="R9" s="28">
        <f>'Паспорт МП'!O26</f>
        <v>0</v>
      </c>
      <c r="S9" s="28" t="str">
        <f>'Паспорт МП'!P26</f>
        <v>не ниже 98</v>
      </c>
      <c r="T9" s="28">
        <f>'Паспорт МП'!Q26</f>
        <v>0</v>
      </c>
    </row>
    <row r="10" spans="1:20" ht="114" customHeight="1" x14ac:dyDescent="0.25">
      <c r="A10" s="365"/>
      <c r="B10" s="362"/>
      <c r="C10" s="58" t="str">
        <f>'Паспорт МП'!B27</f>
        <v>Доля детей в возрасте от 5 до 18 лет, получающих услуги по дополнительному образованию в организациях различной организационно-правовой формы и формы собственности, в общей численности детей этой возрастной группы, %</v>
      </c>
      <c r="D10" s="51" t="s">
        <v>705</v>
      </c>
      <c r="E10" s="51" t="s">
        <v>70</v>
      </c>
      <c r="F10" s="28">
        <f>'Паспорт МП'!C27</f>
        <v>73</v>
      </c>
      <c r="G10" s="28" t="str">
        <f>'Паспорт МП'!D27</f>
        <v>не ниже 75</v>
      </c>
      <c r="H10" s="28">
        <f>'Паспорт МП'!E27</f>
        <v>0</v>
      </c>
      <c r="I10" s="28" t="str">
        <f>'Паспорт МП'!F27</f>
        <v>не ниже 75</v>
      </c>
      <c r="J10" s="28">
        <f>'Паспорт МП'!G27</f>
        <v>0</v>
      </c>
      <c r="K10" s="28" t="str">
        <f>'Паспорт МП'!H27</f>
        <v>не ниже 75</v>
      </c>
      <c r="L10" s="28">
        <f>'Паспорт МП'!I27</f>
        <v>0</v>
      </c>
      <c r="M10" s="28" t="str">
        <f>'Паспорт МП'!J27</f>
        <v>не ниже 75</v>
      </c>
      <c r="N10" s="28">
        <f>'Паспорт МП'!K27</f>
        <v>0</v>
      </c>
      <c r="O10" s="28" t="str">
        <f>'Паспорт МП'!L27</f>
        <v>не ниже 75</v>
      </c>
      <c r="P10" s="28">
        <f>'Паспорт МП'!M27</f>
        <v>0</v>
      </c>
      <c r="Q10" s="28" t="str">
        <f>'Паспорт МП'!N27</f>
        <v>не ниже 75</v>
      </c>
      <c r="R10" s="28">
        <f>'Паспорт МП'!O27</f>
        <v>0</v>
      </c>
      <c r="S10" s="28" t="str">
        <f>'Паспорт МП'!P27</f>
        <v>не ниже 75</v>
      </c>
      <c r="T10" s="28">
        <f>'Паспорт МП'!Q27</f>
        <v>0</v>
      </c>
    </row>
    <row r="11" spans="1:20" ht="108.75" customHeight="1" x14ac:dyDescent="0.25">
      <c r="A11" s="365"/>
      <c r="B11" s="362"/>
      <c r="C11" s="58" t="str">
        <f>'Паспорт МП'!B28</f>
        <v>Уровень заработной платы педагогических работников муниципальных общеобразовательных учреждений, % от установленного в соответствии с Соглашениями с Томской областью уровня заработной платы</v>
      </c>
      <c r="D11" s="51" t="s">
        <v>73</v>
      </c>
      <c r="E11" s="51" t="s">
        <v>74</v>
      </c>
      <c r="F11" s="28">
        <f>'Паспорт МП'!C28</f>
        <v>100</v>
      </c>
      <c r="G11" s="28">
        <f>'Паспорт МП'!D28</f>
        <v>100</v>
      </c>
      <c r="H11" s="28">
        <f>'Паспорт МП'!E28</f>
        <v>0</v>
      </c>
      <c r="I11" s="28">
        <f>'Паспорт МП'!F28</f>
        <v>100</v>
      </c>
      <c r="J11" s="28">
        <f>'Паспорт МП'!G28</f>
        <v>0</v>
      </c>
      <c r="K11" s="28">
        <f>'Паспорт МП'!H28</f>
        <v>100</v>
      </c>
      <c r="L11" s="28">
        <f>'Паспорт МП'!I28</f>
        <v>0</v>
      </c>
      <c r="M11" s="28">
        <f>'Паспорт МП'!J28</f>
        <v>100</v>
      </c>
      <c r="N11" s="28">
        <f>'Паспорт МП'!K28</f>
        <v>0</v>
      </c>
      <c r="O11" s="28">
        <f>'Паспорт МП'!L28</f>
        <v>100</v>
      </c>
      <c r="P11" s="28">
        <f>'Паспорт МП'!M28</f>
        <v>0</v>
      </c>
      <c r="Q11" s="28">
        <f>'Паспорт МП'!N28</f>
        <v>100</v>
      </c>
      <c r="R11" s="28">
        <f>'Паспорт МП'!O28</f>
        <v>0</v>
      </c>
      <c r="S11" s="28">
        <f>'Паспорт МП'!P28</f>
        <v>100</v>
      </c>
      <c r="T11" s="28">
        <f>'Паспорт МП'!Q28</f>
        <v>0</v>
      </c>
    </row>
    <row r="12" spans="1:20" ht="98.25" customHeight="1" x14ac:dyDescent="0.25">
      <c r="A12" s="365"/>
      <c r="B12" s="362"/>
      <c r="C12" s="58" t="str">
        <f>'Паспорт МП'!B29</f>
        <v>Уровень заработной платы педагогических работников муниципальных дошкольных образовательных учреждений, % от установленного в соответствии с Соглашениями с Томской областью уровня заработной платы</v>
      </c>
      <c r="D12" s="51" t="s">
        <v>73</v>
      </c>
      <c r="E12" s="51" t="s">
        <v>74</v>
      </c>
      <c r="F12" s="28">
        <f>'Паспорт МП'!C29</f>
        <v>100</v>
      </c>
      <c r="G12" s="28">
        <f>'Паспорт МП'!D29</f>
        <v>100</v>
      </c>
      <c r="H12" s="28">
        <f>'Паспорт МП'!E29</f>
        <v>0</v>
      </c>
      <c r="I12" s="28">
        <f>'Паспорт МП'!F29</f>
        <v>100</v>
      </c>
      <c r="J12" s="28">
        <f>'Паспорт МП'!G29</f>
        <v>0</v>
      </c>
      <c r="K12" s="28">
        <f>'Паспорт МП'!H29</f>
        <v>100</v>
      </c>
      <c r="L12" s="28">
        <f>'Паспорт МП'!I29</f>
        <v>0</v>
      </c>
      <c r="M12" s="28">
        <f>'Паспорт МП'!J29</f>
        <v>100</v>
      </c>
      <c r="N12" s="28">
        <f>'Паспорт МП'!K29</f>
        <v>0</v>
      </c>
      <c r="O12" s="28">
        <f>'Паспорт МП'!L29</f>
        <v>100</v>
      </c>
      <c r="P12" s="28">
        <f>'Паспорт МП'!M29</f>
        <v>0</v>
      </c>
      <c r="Q12" s="28">
        <f>'Паспорт МП'!N29</f>
        <v>100</v>
      </c>
      <c r="R12" s="28">
        <f>'Паспорт МП'!O29</f>
        <v>0</v>
      </c>
      <c r="S12" s="28">
        <f>'Паспорт МП'!P29</f>
        <v>100</v>
      </c>
      <c r="T12" s="28">
        <f>'Паспорт МП'!Q29</f>
        <v>0</v>
      </c>
    </row>
    <row r="13" spans="1:20" ht="117" customHeight="1" x14ac:dyDescent="0.25">
      <c r="A13" s="365"/>
      <c r="B13" s="362"/>
      <c r="C13" s="58" t="str">
        <f>'Паспорт МП'!B30</f>
        <v>Уровень заработной платы педагогических работников муниципальных образовательных учреждений дополнительного образования детей, % от установленного в соответствии с Соглашениями с Томской областью уровня заработной платы</v>
      </c>
      <c r="D13" s="51" t="s">
        <v>73</v>
      </c>
      <c r="E13" s="51" t="s">
        <v>74</v>
      </c>
      <c r="F13" s="28">
        <f>'Паспорт МП'!C30</f>
        <v>100</v>
      </c>
      <c r="G13" s="28">
        <f>'Паспорт МП'!D30</f>
        <v>100</v>
      </c>
      <c r="H13" s="28">
        <f>'Паспорт МП'!E30</f>
        <v>0</v>
      </c>
      <c r="I13" s="28">
        <f>'Паспорт МП'!F30</f>
        <v>100</v>
      </c>
      <c r="J13" s="28">
        <f>'Паспорт МП'!G30</f>
        <v>0</v>
      </c>
      <c r="K13" s="28">
        <f>'Паспорт МП'!H30</f>
        <v>100</v>
      </c>
      <c r="L13" s="28">
        <f>'Паспорт МП'!I30</f>
        <v>0</v>
      </c>
      <c r="M13" s="28">
        <f>'Паспорт МП'!J30</f>
        <v>100</v>
      </c>
      <c r="N13" s="28">
        <f>'Паспорт МП'!K30</f>
        <v>0</v>
      </c>
      <c r="O13" s="28">
        <f>'Паспорт МП'!L30</f>
        <v>100</v>
      </c>
      <c r="P13" s="28">
        <f>'Паспорт МП'!M30</f>
        <v>0</v>
      </c>
      <c r="Q13" s="28">
        <f>'Паспорт МП'!N30</f>
        <v>100</v>
      </c>
      <c r="R13" s="28">
        <f>'Паспорт МП'!O30</f>
        <v>0</v>
      </c>
      <c r="S13" s="28">
        <f>'Паспорт МП'!P30</f>
        <v>100</v>
      </c>
      <c r="T13" s="28">
        <f>'Паспорт МП'!Q30</f>
        <v>0</v>
      </c>
    </row>
    <row r="14" spans="1:20" ht="55.5" customHeight="1" x14ac:dyDescent="0.25">
      <c r="A14" s="365"/>
      <c r="B14" s="362"/>
      <c r="C14" s="58" t="str">
        <f>'Паспорт МП'!B31</f>
        <v>Доля населения, положительно оценивающего уровень  общего образования, % от числа опрошенных</v>
      </c>
      <c r="D14" s="49" t="s">
        <v>78</v>
      </c>
      <c r="E14" s="49" t="s">
        <v>79</v>
      </c>
      <c r="F14" s="28">
        <f>'Паспорт МП'!C31</f>
        <v>70</v>
      </c>
      <c r="G14" s="28" t="str">
        <f>'Паспорт МП'!D31</f>
        <v>не ниже 71</v>
      </c>
      <c r="H14" s="28">
        <f>'Паспорт МП'!E31</f>
        <v>0</v>
      </c>
      <c r="I14" s="28" t="str">
        <f>'Паспорт МП'!F31</f>
        <v>не ниже 72</v>
      </c>
      <c r="J14" s="28">
        <f>'Паспорт МП'!G31</f>
        <v>0</v>
      </c>
      <c r="K14" s="28" t="str">
        <f>'Паспорт МП'!H31</f>
        <v>не ниже 73</v>
      </c>
      <c r="L14" s="28">
        <f>'Паспорт МП'!I31</f>
        <v>0</v>
      </c>
      <c r="M14" s="28" t="str">
        <f>'Паспорт МП'!J31</f>
        <v>не ниже 74</v>
      </c>
      <c r="N14" s="28">
        <f>'Паспорт МП'!K31</f>
        <v>0</v>
      </c>
      <c r="O14" s="28" t="str">
        <f>'Паспорт МП'!L31</f>
        <v>не ниже 75</v>
      </c>
      <c r="P14" s="28">
        <f>'Паспорт МП'!M31</f>
        <v>0</v>
      </c>
      <c r="Q14" s="28" t="str">
        <f>'Паспорт МП'!N31</f>
        <v>не ниже 76</v>
      </c>
      <c r="R14" s="28">
        <f>'Паспорт МП'!O31</f>
        <v>0</v>
      </c>
      <c r="S14" s="28" t="str">
        <f>'Паспорт МП'!P31</f>
        <v>не ниже 77</v>
      </c>
      <c r="T14" s="28">
        <f>'Паспорт МП'!Q31</f>
        <v>0</v>
      </c>
    </row>
    <row r="15" spans="1:20" ht="104.25" customHeight="1" x14ac:dyDescent="0.25">
      <c r="A15" s="365"/>
      <c r="B15" s="362"/>
      <c r="C15" s="58" t="str">
        <f>'Паспорт МП'!B32</f>
        <v>Доля детей в возрасте от 6 до 18 лет, охваченных образовательными программами (рассчитанными не менее, чем на 36 часов), мероприятиями, ориентированными на выявление и сопровождение одаренных детей, от общего числа обучающихся, %</v>
      </c>
      <c r="D15" s="49" t="s">
        <v>80</v>
      </c>
      <c r="E15" s="49" t="s">
        <v>81</v>
      </c>
      <c r="F15" s="28">
        <f>'Паспорт МП'!C32</f>
        <v>25</v>
      </c>
      <c r="G15" s="28" t="str">
        <f>'Паспорт МП'!D32</f>
        <v>не менее 25</v>
      </c>
      <c r="H15" s="28">
        <f>'Паспорт МП'!E32</f>
        <v>0</v>
      </c>
      <c r="I15" s="28" t="str">
        <f>'Паспорт МП'!F32</f>
        <v>не менее 25</v>
      </c>
      <c r="J15" s="28">
        <f>'Паспорт МП'!G32</f>
        <v>0</v>
      </c>
      <c r="K15" s="28" t="str">
        <f>'Паспорт МП'!H32</f>
        <v>не менее 25</v>
      </c>
      <c r="L15" s="28">
        <f>'Паспорт МП'!I32</f>
        <v>0</v>
      </c>
      <c r="M15" s="28" t="str">
        <f>'Паспорт МП'!J32</f>
        <v>не менее 25</v>
      </c>
      <c r="N15" s="28">
        <f>'Паспорт МП'!K32</f>
        <v>0</v>
      </c>
      <c r="O15" s="28" t="str">
        <f>'Паспорт МП'!L32</f>
        <v>не менее 25</v>
      </c>
      <c r="P15" s="28">
        <f>'Паспорт МП'!M32</f>
        <v>0</v>
      </c>
      <c r="Q15" s="28" t="str">
        <f>'Паспорт МП'!N32</f>
        <v>не менее 25</v>
      </c>
      <c r="R15" s="28">
        <f>'Паспорт МП'!O32</f>
        <v>0</v>
      </c>
      <c r="S15" s="28" t="str">
        <f>'Паспорт МП'!P32</f>
        <v>не менее 25</v>
      </c>
      <c r="T15" s="28">
        <f>'Паспорт МП'!Q32</f>
        <v>0</v>
      </c>
    </row>
    <row r="16" spans="1:20" ht="68.25" customHeight="1" x14ac:dyDescent="0.25">
      <c r="A16" s="366"/>
      <c r="B16" s="363"/>
      <c r="C16" s="58" t="str">
        <f>'Паспорт МП'!B33</f>
        <v>Доступность дошкольного образования для детей в возрасте от 2 месяцев до 7 лет (включительно) по месту жительства, (отложенный спрос), %</v>
      </c>
      <c r="D16" s="49" t="s">
        <v>80</v>
      </c>
      <c r="E16" s="49" t="s">
        <v>82</v>
      </c>
      <c r="F16" s="28">
        <f>'Паспорт МП'!C33</f>
        <v>98</v>
      </c>
      <c r="G16" s="28">
        <f>'Паспорт МП'!D33</f>
        <v>98</v>
      </c>
      <c r="H16" s="28">
        <f>'Паспорт МП'!E33</f>
        <v>0</v>
      </c>
      <c r="I16" s="28">
        <f>'Паспорт МП'!F33</f>
        <v>98</v>
      </c>
      <c r="J16" s="28">
        <f>'Паспорт МП'!G33</f>
        <v>0</v>
      </c>
      <c r="K16" s="28">
        <f>'Паспорт МП'!H33</f>
        <v>99</v>
      </c>
      <c r="L16" s="28">
        <f>'Паспорт МП'!I33</f>
        <v>0</v>
      </c>
      <c r="M16" s="28">
        <f>'Паспорт МП'!J33</f>
        <v>99</v>
      </c>
      <c r="N16" s="28">
        <f>'Паспорт МП'!K33</f>
        <v>0</v>
      </c>
      <c r="O16" s="28">
        <f>'Паспорт МП'!L33</f>
        <v>100</v>
      </c>
      <c r="P16" s="28">
        <f>'Паспорт МП'!M33</f>
        <v>0</v>
      </c>
      <c r="Q16" s="28">
        <f>'Паспорт МП'!N33</f>
        <v>100</v>
      </c>
      <c r="R16" s="28">
        <f>'Паспорт МП'!O33</f>
        <v>0</v>
      </c>
      <c r="S16" s="28">
        <f>'Паспорт МП'!P33</f>
        <v>100</v>
      </c>
      <c r="T16" s="28">
        <f>'Паспорт МП'!Q33</f>
        <v>0</v>
      </c>
    </row>
    <row r="17" spans="1:20" x14ac:dyDescent="0.25">
      <c r="A17" s="52"/>
      <c r="B17" s="547" t="s">
        <v>517</v>
      </c>
      <c r="C17" s="548"/>
      <c r="D17" s="548"/>
      <c r="E17" s="548"/>
      <c r="F17" s="548"/>
      <c r="G17" s="548"/>
      <c r="H17" s="548"/>
      <c r="I17" s="548"/>
      <c r="J17" s="548"/>
      <c r="K17" s="548"/>
      <c r="L17" s="548"/>
      <c r="M17" s="548"/>
      <c r="N17" s="548"/>
      <c r="O17" s="548"/>
      <c r="P17" s="548"/>
      <c r="Q17" s="548"/>
      <c r="R17" s="548"/>
      <c r="S17" s="548"/>
      <c r="T17" s="548"/>
    </row>
    <row r="18" spans="1:20" ht="58.5" customHeight="1" x14ac:dyDescent="0.25">
      <c r="A18" s="364" t="s">
        <v>83</v>
      </c>
      <c r="B18" s="361" t="str">
        <f>'Паспорт МП'!B36:Q36</f>
        <v>Задача 1: обеспечение доступного и качественного дошкольного образования.</v>
      </c>
      <c r="C18" s="247" t="str">
        <f>'Паспорт МП'!B37</f>
        <v>Численность детей от 2 месяцев до 7 лет (включительно), получающих дошкольное образование, чел.</v>
      </c>
      <c r="D18" s="248" t="s">
        <v>73</v>
      </c>
      <c r="E18" s="361" t="s">
        <v>84</v>
      </c>
      <c r="F18" s="28">
        <f>'Паспорт МП'!C37</f>
        <v>28795</v>
      </c>
      <c r="G18" s="28">
        <f>'Паспорт МП'!D37</f>
        <v>28795</v>
      </c>
      <c r="H18" s="28">
        <f>'Паспорт МП'!E37</f>
        <v>0</v>
      </c>
      <c r="I18" s="28">
        <f>'Паспорт МП'!F37</f>
        <v>28675</v>
      </c>
      <c r="J18" s="28">
        <f>'Паспорт МП'!G37</f>
        <v>0</v>
      </c>
      <c r="K18" s="28">
        <f>'Паспорт МП'!H37</f>
        <v>28635</v>
      </c>
      <c r="L18" s="28">
        <f>'Паспорт МП'!I37</f>
        <v>0</v>
      </c>
      <c r="M18" s="28">
        <f>'Паспорт МП'!J37</f>
        <v>28595</v>
      </c>
      <c r="N18" s="28">
        <f>'Паспорт МП'!K37</f>
        <v>0</v>
      </c>
      <c r="O18" s="28">
        <f>'Паспорт МП'!L37</f>
        <v>28595</v>
      </c>
      <c r="P18" s="28">
        <f>'Паспорт МП'!M37</f>
        <v>0</v>
      </c>
      <c r="Q18" s="28">
        <f>'Паспорт МП'!N37</f>
        <v>28595</v>
      </c>
      <c r="R18" s="28">
        <f>'Паспорт МП'!O37</f>
        <v>0</v>
      </c>
      <c r="S18" s="28">
        <f>'Паспорт МП'!P37</f>
        <v>28595</v>
      </c>
      <c r="T18" s="28">
        <f>'Паспорт МП'!Q37</f>
        <v>0</v>
      </c>
    </row>
    <row r="19" spans="1:20" ht="90.75" customHeight="1" x14ac:dyDescent="0.25">
      <c r="A19" s="365"/>
      <c r="B19" s="362"/>
      <c r="C19" s="247" t="str">
        <f>'Паспорт МП'!B38</f>
        <v>Доля детей в возрасте от 2 месяцев до 3 лет (включительно), получающих услуги дошкольного образования, а также услуги по присмотру и уходу (от общей численности детей данного возраста), %</v>
      </c>
      <c r="D19" s="248" t="s">
        <v>73</v>
      </c>
      <c r="E19" s="362"/>
      <c r="F19" s="28">
        <f>'Паспорт МП'!C38</f>
        <v>100</v>
      </c>
      <c r="G19" s="28">
        <f>'Паспорт МП'!D38</f>
        <v>100</v>
      </c>
      <c r="H19" s="28">
        <f>'Паспорт МП'!E38</f>
        <v>0</v>
      </c>
      <c r="I19" s="28">
        <f>'Паспорт МП'!F38</f>
        <v>100</v>
      </c>
      <c r="J19" s="28">
        <f>'Паспорт МП'!G38</f>
        <v>0</v>
      </c>
      <c r="K19" s="28">
        <f>'Паспорт МП'!H38</f>
        <v>100</v>
      </c>
      <c r="L19" s="28">
        <f>'Паспорт МП'!I38</f>
        <v>0</v>
      </c>
      <c r="M19" s="28">
        <f>'Паспорт МП'!J38</f>
        <v>100</v>
      </c>
      <c r="N19" s="28">
        <f>'Паспорт МП'!K38</f>
        <v>0</v>
      </c>
      <c r="O19" s="28">
        <f>'Паспорт МП'!L38</f>
        <v>100</v>
      </c>
      <c r="P19" s="28">
        <f>'Паспорт МП'!M38</f>
        <v>0</v>
      </c>
      <c r="Q19" s="28">
        <f>'Паспорт МП'!N38</f>
        <v>100</v>
      </c>
      <c r="R19" s="28">
        <f>'Паспорт МП'!O38</f>
        <v>0</v>
      </c>
      <c r="S19" s="28">
        <f>'Паспорт МП'!P38</f>
        <v>100</v>
      </c>
      <c r="T19" s="28">
        <f>'Паспорт МП'!Q38</f>
        <v>0</v>
      </c>
    </row>
    <row r="20" spans="1:20" ht="50.25" customHeight="1" x14ac:dyDescent="0.25">
      <c r="A20" s="365"/>
      <c r="B20" s="362"/>
      <c r="C20" s="247" t="str">
        <f>'Паспорт МП'!B39</f>
        <v>Обеспеченность детей в возрасте от 3 до 7 лет формами дошкольного образования,  % от потребности</v>
      </c>
      <c r="D20" s="248" t="s">
        <v>73</v>
      </c>
      <c r="E20" s="362"/>
      <c r="F20" s="28">
        <f>'Паспорт МП'!C39</f>
        <v>100</v>
      </c>
      <c r="G20" s="28">
        <f>'Паспорт МП'!D39</f>
        <v>100</v>
      </c>
      <c r="H20" s="28">
        <f>'Паспорт МП'!E39</f>
        <v>0</v>
      </c>
      <c r="I20" s="28">
        <f>'Паспорт МП'!F39</f>
        <v>100</v>
      </c>
      <c r="J20" s="28">
        <f>'Паспорт МП'!G39</f>
        <v>0</v>
      </c>
      <c r="K20" s="28">
        <f>'Паспорт МП'!H39</f>
        <v>100</v>
      </c>
      <c r="L20" s="28">
        <f>'Паспорт МП'!I39</f>
        <v>0</v>
      </c>
      <c r="M20" s="28">
        <f>'Паспорт МП'!J39</f>
        <v>100</v>
      </c>
      <c r="N20" s="28">
        <f>'Паспорт МП'!K39</f>
        <v>0</v>
      </c>
      <c r="O20" s="28">
        <f>'Паспорт МП'!L39</f>
        <v>100</v>
      </c>
      <c r="P20" s="28">
        <f>'Паспорт МП'!M39</f>
        <v>0</v>
      </c>
      <c r="Q20" s="28">
        <f>'Паспорт МП'!N39</f>
        <v>100</v>
      </c>
      <c r="R20" s="28">
        <f>'Паспорт МП'!O39</f>
        <v>0</v>
      </c>
      <c r="S20" s="28">
        <f>'Паспорт МП'!P39</f>
        <v>100</v>
      </c>
      <c r="T20" s="28">
        <f>'Паспорт МП'!Q39</f>
        <v>0</v>
      </c>
    </row>
    <row r="21" spans="1:20" ht="89.25" customHeight="1" x14ac:dyDescent="0.25">
      <c r="A21" s="365"/>
      <c r="B21" s="362"/>
      <c r="C21" s="247" t="str">
        <f>'Паспорт МП'!B40</f>
        <v>Доля детей в возрасте от 2-х месяцев до 7 лет (включительно), получающих услуги дошкольного образования, а также услуги по присмотру и уходу (от общей численности детей данного возраста), %</v>
      </c>
      <c r="D21" s="248" t="s">
        <v>73</v>
      </c>
      <c r="E21" s="362"/>
      <c r="F21" s="28">
        <f>'Паспорт МП'!C40</f>
        <v>100</v>
      </c>
      <c r="G21" s="28">
        <f>'Паспорт МП'!D40</f>
        <v>100</v>
      </c>
      <c r="H21" s="28">
        <f>'Паспорт МП'!E40</f>
        <v>0</v>
      </c>
      <c r="I21" s="28">
        <f>'Паспорт МП'!F40</f>
        <v>100</v>
      </c>
      <c r="J21" s="28">
        <f>'Паспорт МП'!G40</f>
        <v>0</v>
      </c>
      <c r="K21" s="28">
        <f>'Паспорт МП'!H40</f>
        <v>100</v>
      </c>
      <c r="L21" s="28">
        <f>'Паспорт МП'!I40</f>
        <v>0</v>
      </c>
      <c r="M21" s="28">
        <f>'Паспорт МП'!J40</f>
        <v>100</v>
      </c>
      <c r="N21" s="28">
        <f>'Паспорт МП'!K40</f>
        <v>0</v>
      </c>
      <c r="O21" s="28">
        <f>'Паспорт МП'!L40</f>
        <v>100</v>
      </c>
      <c r="P21" s="28">
        <f>'Паспорт МП'!M40</f>
        <v>0</v>
      </c>
      <c r="Q21" s="28">
        <f>'Паспорт МП'!N40</f>
        <v>100</v>
      </c>
      <c r="R21" s="28">
        <f>'Паспорт МП'!O40</f>
        <v>0</v>
      </c>
      <c r="S21" s="28">
        <f>'Паспорт МП'!P40</f>
        <v>100</v>
      </c>
      <c r="T21" s="28">
        <f>'Паспорт МП'!Q40</f>
        <v>0</v>
      </c>
    </row>
    <row r="22" spans="1:20" ht="72" customHeight="1" x14ac:dyDescent="0.25">
      <c r="A22" s="365"/>
      <c r="B22" s="362"/>
      <c r="C22" s="247" t="str">
        <f>'Паспорт МП'!B41</f>
        <v>Доступность дошкольного образования для детей в возрасте от 2 месяцев до 7 лет (включительно) по месту жительства, (отложенный спрос), %</v>
      </c>
      <c r="D22" s="51" t="s">
        <v>73</v>
      </c>
      <c r="E22" s="362"/>
      <c r="F22" s="28">
        <f>'Паспорт МП'!C41</f>
        <v>98</v>
      </c>
      <c r="G22" s="28">
        <f>'Паспорт МП'!D41</f>
        <v>100</v>
      </c>
      <c r="H22" s="28">
        <f>'Паспорт МП'!E41</f>
        <v>0</v>
      </c>
      <c r="I22" s="28">
        <f>'Паспорт МП'!F41</f>
        <v>100</v>
      </c>
      <c r="J22" s="28">
        <f>'Паспорт МП'!G41</f>
        <v>0</v>
      </c>
      <c r="K22" s="28">
        <f>'Паспорт МП'!H41</f>
        <v>100</v>
      </c>
      <c r="L22" s="28">
        <f>'Паспорт МП'!I41</f>
        <v>0</v>
      </c>
      <c r="M22" s="28">
        <f>'Паспорт МП'!J41</f>
        <v>100</v>
      </c>
      <c r="N22" s="28">
        <f>'Паспорт МП'!K41</f>
        <v>0</v>
      </c>
      <c r="O22" s="28">
        <f>'Паспорт МП'!L41</f>
        <v>100</v>
      </c>
      <c r="P22" s="28">
        <f>'Паспорт МП'!M41</f>
        <v>0</v>
      </c>
      <c r="Q22" s="28">
        <f>'Паспорт МП'!N41</f>
        <v>100</v>
      </c>
      <c r="R22" s="28">
        <f>'Паспорт МП'!O41</f>
        <v>0</v>
      </c>
      <c r="S22" s="28">
        <f>'Паспорт МП'!P41</f>
        <v>100</v>
      </c>
      <c r="T22" s="28">
        <f>'Паспорт МП'!Q41</f>
        <v>0</v>
      </c>
    </row>
    <row r="23" spans="1:20" x14ac:dyDescent="0.25">
      <c r="A23" s="47"/>
      <c r="B23" s="549" t="s">
        <v>516</v>
      </c>
      <c r="C23" s="549"/>
      <c r="D23" s="549"/>
      <c r="E23" s="549"/>
      <c r="F23" s="549"/>
      <c r="G23" s="549"/>
      <c r="H23" s="549"/>
      <c r="I23" s="549"/>
      <c r="J23" s="549"/>
      <c r="K23" s="549"/>
      <c r="L23" s="549"/>
      <c r="M23" s="549"/>
      <c r="N23" s="549"/>
      <c r="O23" s="549"/>
      <c r="P23" s="549"/>
      <c r="Q23" s="549"/>
      <c r="R23" s="549"/>
      <c r="S23" s="549"/>
      <c r="T23" s="549"/>
    </row>
    <row r="24" spans="1:20" ht="54" customHeight="1" x14ac:dyDescent="0.25">
      <c r="A24" s="359" t="s">
        <v>85</v>
      </c>
      <c r="B24" s="363" t="str">
        <f>'Паспорт МП'!B42:Q42</f>
        <v>Задача 2: обеспечение доступности и равных возможностей на начальное общее, основное общее, среднее общее образование в пределах федеральных государственных образовательных стандартов.</v>
      </c>
      <c r="C24" s="45" t="str">
        <f>'Паспорт МП'!B43</f>
        <v>Численность обучающихся в муниципальных общеобразовательных учреждениях, чел.</v>
      </c>
      <c r="D24" s="51" t="str">
        <f>'[3]Прил.4 к проекту прил.1 к ПП2'!D13</f>
        <v>официальные статистические сведения ФСН № ОО-1</v>
      </c>
      <c r="E24" s="362" t="s">
        <v>86</v>
      </c>
      <c r="F24" s="249">
        <f>'Паспорт МП'!C43</f>
        <v>63691</v>
      </c>
      <c r="G24" s="249">
        <f>'Паспорт МП'!D43</f>
        <v>64500</v>
      </c>
      <c r="H24" s="249">
        <f>'Паспорт МП'!E43</f>
        <v>0</v>
      </c>
      <c r="I24" s="249">
        <f>'Паспорт МП'!F43</f>
        <v>65500</v>
      </c>
      <c r="J24" s="249">
        <f>'Паспорт МП'!G43</f>
        <v>0</v>
      </c>
      <c r="K24" s="249">
        <f>'Паспорт МП'!H43</f>
        <v>66500</v>
      </c>
      <c r="L24" s="249">
        <f>'Паспорт МП'!I43</f>
        <v>0</v>
      </c>
      <c r="M24" s="249">
        <f>'Паспорт МП'!J43</f>
        <v>67500</v>
      </c>
      <c r="N24" s="249">
        <f>'Паспорт МП'!K43</f>
        <v>0</v>
      </c>
      <c r="O24" s="249">
        <f>'Паспорт МП'!L43</f>
        <v>68500</v>
      </c>
      <c r="P24" s="249">
        <f>'Паспорт МП'!M43</f>
        <v>0</v>
      </c>
      <c r="Q24" s="249">
        <f>'Паспорт МП'!N43</f>
        <v>69500</v>
      </c>
      <c r="R24" s="249">
        <f>'Паспорт МП'!O43</f>
        <v>0</v>
      </c>
      <c r="S24" s="249">
        <f>'Паспорт МП'!P43</f>
        <v>70500</v>
      </c>
      <c r="T24" s="249">
        <f>'Паспорт МП'!Q43</f>
        <v>0</v>
      </c>
    </row>
    <row r="25" spans="1:20" ht="105.75" customHeight="1" x14ac:dyDescent="0.25">
      <c r="A25" s="359"/>
      <c r="B25" s="360"/>
      <c r="C25" s="45" t="str">
        <f>'Паспорт МП'!B44</f>
        <v>Численность обучающихся в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 чел.*</v>
      </c>
      <c r="D25" s="50" t="str">
        <f>'[3]Прил.4 к проекту прил.1 к ПП2'!D15</f>
        <v>официальные статистические сведения ФСН № ОО-1</v>
      </c>
      <c r="E25" s="362"/>
      <c r="F25" s="249">
        <f>'Паспорт МП'!C44</f>
        <v>594</v>
      </c>
      <c r="G25" s="249" t="str">
        <f>'Паспорт МП'!D44</f>
        <v>не менее 600</v>
      </c>
      <c r="H25" s="249">
        <f>'Паспорт МП'!E44</f>
        <v>0</v>
      </c>
      <c r="I25" s="249" t="str">
        <f>'Паспорт МП'!F44</f>
        <v>не менее 600</v>
      </c>
      <c r="J25" s="249">
        <f>'Паспорт МП'!G44</f>
        <v>0</v>
      </c>
      <c r="K25" s="249" t="str">
        <f>'Паспорт МП'!H44</f>
        <v>не менее 600</v>
      </c>
      <c r="L25" s="249">
        <f>'Паспорт МП'!I44</f>
        <v>0</v>
      </c>
      <c r="M25" s="249" t="str">
        <f>'Паспорт МП'!J44</f>
        <v>не менее 600</v>
      </c>
      <c r="N25" s="249">
        <f>'Паспорт МП'!K44</f>
        <v>0</v>
      </c>
      <c r="O25" s="249" t="str">
        <f>'Паспорт МП'!L44</f>
        <v>не менее 600</v>
      </c>
      <c r="P25" s="249">
        <f>'Паспорт МП'!M44</f>
        <v>0</v>
      </c>
      <c r="Q25" s="249" t="str">
        <f>'Паспорт МП'!N44</f>
        <v>не менее 600</v>
      </c>
      <c r="R25" s="249">
        <f>'Паспорт МП'!O44</f>
        <v>0</v>
      </c>
      <c r="S25" s="249" t="str">
        <f>'Паспорт МП'!P44</f>
        <v>не менее 600</v>
      </c>
      <c r="T25" s="249">
        <f>'Паспорт МП'!Q44</f>
        <v>0</v>
      </c>
    </row>
    <row r="26" spans="1:20" x14ac:dyDescent="0.25">
      <c r="A26" s="250"/>
      <c r="B26" s="547" t="s">
        <v>518</v>
      </c>
      <c r="C26" s="548"/>
      <c r="D26" s="548"/>
      <c r="E26" s="548"/>
      <c r="F26" s="548"/>
      <c r="G26" s="548"/>
      <c r="H26" s="548"/>
      <c r="I26" s="548"/>
      <c r="J26" s="548"/>
      <c r="K26" s="548"/>
      <c r="L26" s="548"/>
      <c r="M26" s="548"/>
      <c r="N26" s="548"/>
      <c r="O26" s="548"/>
      <c r="P26" s="548"/>
      <c r="Q26" s="548"/>
      <c r="R26" s="548"/>
      <c r="S26" s="548"/>
      <c r="T26" s="548"/>
    </row>
    <row r="27" spans="1:20" ht="127.5" customHeight="1" x14ac:dyDescent="0.25">
      <c r="A27" s="48" t="s">
        <v>87</v>
      </c>
      <c r="B27" s="51" t="str">
        <f>'Паспорт МП'!B45:Q45</f>
        <v>Задача 3: организация каникулярного отдыха и занятости детей</v>
      </c>
      <c r="C27" s="58" t="str">
        <f>'Паспорт МП'!B46</f>
        <v>Доля детей в возрасте от 7 до 17 лет включительно, принявших участие в программах каникулярного отдыха в общей численности детей данного возраста, %**</v>
      </c>
      <c r="D27" s="51" t="str">
        <f>'[3]Прил.6 к проекту прил.1 к ПП3'!D13</f>
        <v>статистический отчет</v>
      </c>
      <c r="E27" s="51" t="s">
        <v>89</v>
      </c>
      <c r="F27" s="28">
        <f>'Паспорт МП'!C46</f>
        <v>13</v>
      </c>
      <c r="G27" s="28" t="str">
        <f>'Паспорт МП'!D46</f>
        <v>не менее 40</v>
      </c>
      <c r="H27" s="28">
        <f>'Паспорт МП'!E46</f>
        <v>0</v>
      </c>
      <c r="I27" s="28" t="str">
        <f>'Паспорт МП'!F46</f>
        <v>не менее 40</v>
      </c>
      <c r="J27" s="28">
        <f>'Паспорт МП'!G46</f>
        <v>0</v>
      </c>
      <c r="K27" s="28" t="str">
        <f>'Паспорт МП'!H46</f>
        <v>не менее 40</v>
      </c>
      <c r="L27" s="28">
        <f>'Паспорт МП'!I46</f>
        <v>0</v>
      </c>
      <c r="M27" s="28" t="str">
        <f>'Паспорт МП'!J46</f>
        <v>не менее 40</v>
      </c>
      <c r="N27" s="28">
        <f>'Паспорт МП'!K46</f>
        <v>0</v>
      </c>
      <c r="O27" s="28" t="str">
        <f>'Паспорт МП'!L46</f>
        <v>не менее 40</v>
      </c>
      <c r="P27" s="28">
        <f>'Паспорт МП'!M46</f>
        <v>0</v>
      </c>
      <c r="Q27" s="28" t="str">
        <f>'Паспорт МП'!N46</f>
        <v>не менее 40</v>
      </c>
      <c r="R27" s="28">
        <f>'Паспорт МП'!O46</f>
        <v>0</v>
      </c>
      <c r="S27" s="28" t="str">
        <f>'Паспорт МП'!P46</f>
        <v>не менее 40</v>
      </c>
      <c r="T27" s="28">
        <f>'Паспорт МП'!Q46</f>
        <v>0</v>
      </c>
    </row>
    <row r="28" spans="1:20" x14ac:dyDescent="0.25">
      <c r="A28" s="250"/>
      <c r="B28" s="547" t="s">
        <v>519</v>
      </c>
      <c r="C28" s="548"/>
      <c r="D28" s="548"/>
      <c r="E28" s="548"/>
      <c r="F28" s="548"/>
      <c r="G28" s="548"/>
      <c r="H28" s="548"/>
      <c r="I28" s="548"/>
      <c r="J28" s="548"/>
      <c r="K28" s="548"/>
      <c r="L28" s="548"/>
      <c r="M28" s="548"/>
      <c r="N28" s="548"/>
      <c r="O28" s="548"/>
      <c r="P28" s="548"/>
      <c r="Q28" s="548"/>
      <c r="R28" s="548"/>
      <c r="S28" s="548"/>
      <c r="T28" s="548"/>
    </row>
    <row r="29" spans="1:20" ht="108.75" customHeight="1" x14ac:dyDescent="0.25">
      <c r="A29" s="364" t="s">
        <v>90</v>
      </c>
      <c r="B29" s="361" t="str">
        <f>'Паспорт МП'!B48:Q48</f>
        <v>Задача 4: организация и обеспечение эффективного функционирования и развития сферы образования.</v>
      </c>
      <c r="C29" s="58" t="str">
        <f>'Паспорт МП'!B49</f>
        <v>Доля муниципальных образовательных учреждений, воспитанники и обучающиеся которых приняли участие в общегородских (отраслевых) мероприятиях (от общего количества муниципальных образовательных учреждений), %</v>
      </c>
      <c r="D29" s="51" t="str">
        <f>'[3]Прил.8 к проекту прил.1 к ПП4'!D13</f>
        <v>учет</v>
      </c>
      <c r="E29" s="51" t="s">
        <v>91</v>
      </c>
      <c r="F29" s="28">
        <f>'Паспорт МП'!C49</f>
        <v>80</v>
      </c>
      <c r="G29" s="28">
        <f>'Паспорт МП'!D49</f>
        <v>90</v>
      </c>
      <c r="H29" s="28">
        <f>'Паспорт МП'!E49</f>
        <v>0</v>
      </c>
      <c r="I29" s="28">
        <f>'Паспорт МП'!F49</f>
        <v>95</v>
      </c>
      <c r="J29" s="28">
        <f>'Паспорт МП'!G49</f>
        <v>0</v>
      </c>
      <c r="K29" s="28">
        <f>'Паспорт МП'!H49</f>
        <v>100</v>
      </c>
      <c r="L29" s="28">
        <f>'Паспорт МП'!I49</f>
        <v>0</v>
      </c>
      <c r="M29" s="28">
        <f>'Паспорт МП'!J49</f>
        <v>100</v>
      </c>
      <c r="N29" s="28">
        <f>'Паспорт МП'!K49</f>
        <v>0</v>
      </c>
      <c r="O29" s="28">
        <f>'Паспорт МП'!L49</f>
        <v>100</v>
      </c>
      <c r="P29" s="28">
        <f>'Паспорт МП'!M49</f>
        <v>0</v>
      </c>
      <c r="Q29" s="28">
        <f>'Паспорт МП'!N49</f>
        <v>100</v>
      </c>
      <c r="R29" s="28">
        <f>'Паспорт МП'!O49</f>
        <v>0</v>
      </c>
      <c r="S29" s="28">
        <f>'Паспорт МП'!P49</f>
        <v>100</v>
      </c>
      <c r="T29" s="28">
        <f>'Паспорт МП'!Q49</f>
        <v>0</v>
      </c>
    </row>
    <row r="30" spans="1:20" ht="91.5" customHeight="1" x14ac:dyDescent="0.25">
      <c r="A30" s="365"/>
      <c r="B30" s="362"/>
      <c r="C30" s="58" t="str">
        <f>'Паспорт МП'!B50</f>
        <v>Доля педагогов, получивших поддержку в рамках мероприятий по информационно-методическому сопровождению образовательного процесса (от общей численности педагогов муниципальных учреждений), %</v>
      </c>
      <c r="D30" s="51" t="str">
        <f>'[3]Прил.8 к проекту прил.1 к ПП4'!D14</f>
        <v>учет</v>
      </c>
      <c r="E30" s="51" t="s">
        <v>92</v>
      </c>
      <c r="F30" s="28">
        <f>'Паспорт МП'!C50</f>
        <v>32</v>
      </c>
      <c r="G30" s="28">
        <f>'Паспорт МП'!D50</f>
        <v>32</v>
      </c>
      <c r="H30" s="28">
        <f>'Паспорт МП'!E50</f>
        <v>0</v>
      </c>
      <c r="I30" s="28">
        <f>'Паспорт МП'!F50</f>
        <v>33</v>
      </c>
      <c r="J30" s="28">
        <f>'Паспорт МП'!G50</f>
        <v>0</v>
      </c>
      <c r="K30" s="28">
        <f>'Паспорт МП'!H50</f>
        <v>33</v>
      </c>
      <c r="L30" s="28">
        <f>'Паспорт МП'!I50</f>
        <v>0</v>
      </c>
      <c r="M30" s="28">
        <f>'Паспорт МП'!J50</f>
        <v>34</v>
      </c>
      <c r="N30" s="28">
        <f>'Паспорт МП'!K50</f>
        <v>0</v>
      </c>
      <c r="O30" s="28">
        <f>'Паспорт МП'!L50</f>
        <v>34</v>
      </c>
      <c r="P30" s="28">
        <f>'Паспорт МП'!M50</f>
        <v>0</v>
      </c>
      <c r="Q30" s="28">
        <f>'Паспорт МП'!N50</f>
        <v>35</v>
      </c>
      <c r="R30" s="28">
        <f>'Паспорт МП'!O50</f>
        <v>0</v>
      </c>
      <c r="S30" s="28">
        <f>'Паспорт МП'!P50</f>
        <v>35</v>
      </c>
      <c r="T30" s="28">
        <f>'Паспорт МП'!Q50</f>
        <v>0</v>
      </c>
    </row>
    <row r="31" spans="1:20" ht="51" customHeight="1" x14ac:dyDescent="0.25">
      <c r="A31" s="365"/>
      <c r="B31" s="362"/>
      <c r="C31" s="58" t="str">
        <f>'Паспорт МП'!B51</f>
        <v>Число детей, прошедших психолого-медико-педагогическое обследование, чел.</v>
      </c>
      <c r="D31" s="51" t="str">
        <f>'[3]Прил.8 к проекту прил.1 к ПП4'!D15</f>
        <v>учет</v>
      </c>
      <c r="E31" s="51" t="s">
        <v>93</v>
      </c>
      <c r="F31" s="28">
        <f>'Паспорт МП'!C51</f>
        <v>4000</v>
      </c>
      <c r="G31" s="28" t="str">
        <f>'Паспорт МП'!D51</f>
        <v>не менее 3000</v>
      </c>
      <c r="H31" s="28">
        <f>'Паспорт МП'!E51</f>
        <v>0</v>
      </c>
      <c r="I31" s="28" t="str">
        <f>'Паспорт МП'!F51</f>
        <v>не менее 3000</v>
      </c>
      <c r="J31" s="28">
        <f>'Паспорт МП'!G51</f>
        <v>0</v>
      </c>
      <c r="K31" s="28" t="str">
        <f>'Паспорт МП'!H51</f>
        <v>не менее 3000</v>
      </c>
      <c r="L31" s="28">
        <f>'Паспорт МП'!I51</f>
        <v>0</v>
      </c>
      <c r="M31" s="28" t="str">
        <f>'Паспорт МП'!J51</f>
        <v>не менее 3000</v>
      </c>
      <c r="N31" s="28">
        <f>'Паспорт МП'!K51</f>
        <v>0</v>
      </c>
      <c r="O31" s="28" t="str">
        <f>'Паспорт МП'!L51</f>
        <v>не менее 3000</v>
      </c>
      <c r="P31" s="28">
        <f>'Паспорт МП'!M51</f>
        <v>0</v>
      </c>
      <c r="Q31" s="28" t="str">
        <f>'Паспорт МП'!N51</f>
        <v>не менее 3000</v>
      </c>
      <c r="R31" s="28">
        <f>'Паспорт МП'!O51</f>
        <v>0</v>
      </c>
      <c r="S31" s="28" t="str">
        <f>'Паспорт МП'!P51</f>
        <v>не менее 3000</v>
      </c>
      <c r="T31" s="28">
        <f>'Паспорт МП'!Q51</f>
        <v>0</v>
      </c>
    </row>
    <row r="32" spans="1:20" ht="88.5" customHeight="1" x14ac:dyDescent="0.25">
      <c r="A32" s="366"/>
      <c r="B32" s="363"/>
      <c r="C32" s="58" t="str">
        <f>'Паспорт МП'!B52</f>
        <v>Количество муниципальных учреждений, в которых ведется экономическое планирование, бюджетный, налоговый учет, составление отчетности, контроль расходования средств, шт.</v>
      </c>
      <c r="D32" s="51" t="str">
        <f>'[3]Прил.8 к проекту прил.1 к ПП4'!D16</f>
        <v>учет</v>
      </c>
      <c r="E32" s="51" t="s">
        <v>94</v>
      </c>
      <c r="F32" s="28">
        <f>'Паспорт МП'!C52</f>
        <v>146</v>
      </c>
      <c r="G32" s="28">
        <f>'Паспорт МП'!D52</f>
        <v>146</v>
      </c>
      <c r="H32" s="28">
        <f>'Паспорт МП'!E52</f>
        <v>0</v>
      </c>
      <c r="I32" s="28">
        <f>'Паспорт МП'!F52</f>
        <v>146</v>
      </c>
      <c r="J32" s="28">
        <f>'Паспорт МП'!G52</f>
        <v>0</v>
      </c>
      <c r="K32" s="28">
        <f>'Паспорт МП'!H52</f>
        <v>146</v>
      </c>
      <c r="L32" s="28">
        <f>'Паспорт МП'!I52</f>
        <v>0</v>
      </c>
      <c r="M32" s="28">
        <f>'Паспорт МП'!J52</f>
        <v>146</v>
      </c>
      <c r="N32" s="28">
        <f>'Паспорт МП'!K52</f>
        <v>0</v>
      </c>
      <c r="O32" s="28">
        <f>'Паспорт МП'!L52</f>
        <v>146</v>
      </c>
      <c r="P32" s="28">
        <f>'Паспорт МП'!M52</f>
        <v>0</v>
      </c>
      <c r="Q32" s="28">
        <f>'Паспорт МП'!N52</f>
        <v>146</v>
      </c>
      <c r="R32" s="28">
        <f>'Паспорт МП'!O52</f>
        <v>0</v>
      </c>
      <c r="S32" s="28">
        <f>'Паспорт МП'!P52</f>
        <v>146</v>
      </c>
      <c r="T32" s="28">
        <f>'Паспорт МП'!Q52</f>
        <v>0</v>
      </c>
    </row>
    <row r="33" spans="1:20" x14ac:dyDescent="0.25">
      <c r="A33" s="250"/>
      <c r="B33" s="547" t="s">
        <v>520</v>
      </c>
      <c r="C33" s="548"/>
      <c r="D33" s="548"/>
      <c r="E33" s="548"/>
      <c r="F33" s="548"/>
      <c r="G33" s="548"/>
      <c r="H33" s="548"/>
      <c r="I33" s="548"/>
      <c r="J33" s="548"/>
      <c r="K33" s="548"/>
      <c r="L33" s="548"/>
      <c r="M33" s="548"/>
      <c r="N33" s="548"/>
      <c r="O33" s="548"/>
      <c r="P33" s="548"/>
      <c r="Q33" s="548"/>
      <c r="R33" s="548"/>
      <c r="S33" s="548"/>
      <c r="T33" s="548"/>
    </row>
    <row r="34" spans="1:20" ht="69.75" customHeight="1" x14ac:dyDescent="0.25">
      <c r="A34" s="364" t="s">
        <v>95</v>
      </c>
      <c r="B34" s="361" t="str">
        <f>'Паспорт МП'!B53:Q53</f>
        <v>Задача 5: создание условий для предоставления детям города Томска общего и дополнительного образования.</v>
      </c>
      <c r="C34" s="58" t="str">
        <f>'Паспорт МП'!B54</f>
        <v>Доступность дошкольного образования для детей в возрасте от 2-х месяцев до 7 лет (включительно) по месту жительства (отложенный спрос), %</v>
      </c>
      <c r="D34" s="51" t="str">
        <f>'[3]Прил.10 к проекту прил.1 к  ПП5'!D13</f>
        <v xml:space="preserve">периодическая отчетность
</v>
      </c>
      <c r="E34" s="51" t="s">
        <v>411</v>
      </c>
      <c r="F34" s="71">
        <f>'Паспорт МП'!C54</f>
        <v>98</v>
      </c>
      <c r="G34" s="71">
        <f>'Паспорт МП'!D54</f>
        <v>100</v>
      </c>
      <c r="H34" s="71">
        <f>'Паспорт МП'!E54</f>
        <v>0</v>
      </c>
      <c r="I34" s="71">
        <f>'Паспорт МП'!F54</f>
        <v>100</v>
      </c>
      <c r="J34" s="71">
        <f>'Паспорт МП'!G54</f>
        <v>0</v>
      </c>
      <c r="K34" s="71">
        <f>'Паспорт МП'!H54</f>
        <v>100</v>
      </c>
      <c r="L34" s="71">
        <f>'Паспорт МП'!I54</f>
        <v>0</v>
      </c>
      <c r="M34" s="71">
        <f>'Паспорт МП'!J54</f>
        <v>100</v>
      </c>
      <c r="N34" s="71">
        <f>'Паспорт МП'!K54</f>
        <v>0</v>
      </c>
      <c r="O34" s="71">
        <f>'Паспорт МП'!L54</f>
        <v>100</v>
      </c>
      <c r="P34" s="71">
        <f>'Паспорт МП'!M54</f>
        <v>0</v>
      </c>
      <c r="Q34" s="71">
        <f>'Паспорт МП'!N54</f>
        <v>100</v>
      </c>
      <c r="R34" s="71">
        <f>'Паспорт МП'!O54</f>
        <v>0</v>
      </c>
      <c r="S34" s="71">
        <f>'Паспорт МП'!P54</f>
        <v>100</v>
      </c>
      <c r="T34" s="71">
        <f>'Паспорт МП'!Q54</f>
        <v>0</v>
      </c>
    </row>
    <row r="35" spans="1:20" ht="66.75" customHeight="1" x14ac:dyDescent="0.25">
      <c r="A35" s="365"/>
      <c r="B35" s="362"/>
      <c r="C35" s="58" t="str">
        <f>'Паспорт МП'!B55</f>
        <v>Удельный вес учащихся, занимающихся в первую смену в дневных учреждениях общего образования, %</v>
      </c>
      <c r="D35" s="51" t="str">
        <f>'[3]Прил.10 к проекту прил.1 к  ПП5'!D14</f>
        <v xml:space="preserve">периодическая отчетность
</v>
      </c>
      <c r="E35" s="51" t="s">
        <v>411</v>
      </c>
      <c r="F35" s="10">
        <f>'Паспорт МП'!C55</f>
        <v>55</v>
      </c>
      <c r="G35" s="10">
        <f>'Паспорт МП'!D55</f>
        <v>67</v>
      </c>
      <c r="H35" s="10">
        <f>'Паспорт МП'!E55</f>
        <v>0</v>
      </c>
      <c r="I35" s="10">
        <f>'Паспорт МП'!F55</f>
        <v>83.2</v>
      </c>
      <c r="J35" s="10">
        <f>'Паспорт МП'!G55</f>
        <v>0</v>
      </c>
      <c r="K35" s="10">
        <f>'Паспорт МП'!H55</f>
        <v>83.2</v>
      </c>
      <c r="L35" s="10">
        <f>'Паспорт МП'!I55</f>
        <v>0</v>
      </c>
      <c r="M35" s="10">
        <f>'Паспорт МП'!J55</f>
        <v>83.2</v>
      </c>
      <c r="N35" s="10">
        <f>'Паспорт МП'!K55</f>
        <v>0</v>
      </c>
      <c r="O35" s="10">
        <f>'Паспорт МП'!L55</f>
        <v>87</v>
      </c>
      <c r="P35" s="10">
        <f>'Паспорт МП'!M55</f>
        <v>0</v>
      </c>
      <c r="Q35" s="10">
        <f>'Паспорт МП'!N55</f>
        <v>93</v>
      </c>
      <c r="R35" s="10">
        <f>'Паспорт МП'!O55</f>
        <v>0</v>
      </c>
      <c r="S35" s="10">
        <f>'Паспорт МП'!P55</f>
        <v>100</v>
      </c>
      <c r="T35" s="10">
        <f>'Паспорт МП'!Q55</f>
        <v>0</v>
      </c>
    </row>
    <row r="36" spans="1:20" ht="115.5" customHeight="1" x14ac:dyDescent="0.25">
      <c r="A36" s="365"/>
      <c r="B36" s="362"/>
      <c r="C36" s="58" t="str">
        <f>'Паспорт МП'!B56</f>
        <v>Доля детей в возрасте от 5 до 18 лет, получающих услуги по дополнительному образованию в организациях различной организационно-правовой формы и формы собственности, в общей численности детей этой возрастной группы, %</v>
      </c>
      <c r="D36" s="51" t="str">
        <f>'[3]Прил.10 к проекту прил.1 к  ПП5'!D15</f>
        <v>периодическая отчетность</v>
      </c>
      <c r="E36" s="49" t="s">
        <v>411</v>
      </c>
      <c r="F36" s="28">
        <f>'Паспорт МП'!C56</f>
        <v>73</v>
      </c>
      <c r="G36" s="28" t="str">
        <f>'Паспорт МП'!D56</f>
        <v>не менее 75</v>
      </c>
      <c r="H36" s="28">
        <f>'Паспорт МП'!E56</f>
        <v>0</v>
      </c>
      <c r="I36" s="28" t="str">
        <f>'Паспорт МП'!F56</f>
        <v>не менее 75</v>
      </c>
      <c r="J36" s="28">
        <f>'Паспорт МП'!G56</f>
        <v>0</v>
      </c>
      <c r="K36" s="28" t="str">
        <f>'Паспорт МП'!H56</f>
        <v>не менее 75</v>
      </c>
      <c r="L36" s="28">
        <f>'Паспорт МП'!I56</f>
        <v>0</v>
      </c>
      <c r="M36" s="28" t="str">
        <f>'Паспорт МП'!J56</f>
        <v>не менее 75</v>
      </c>
      <c r="N36" s="28">
        <f>'Паспорт МП'!K56</f>
        <v>0</v>
      </c>
      <c r="O36" s="28" t="str">
        <f>'Паспорт МП'!L56</f>
        <v>не менее 75</v>
      </c>
      <c r="P36" s="28">
        <f>'Паспорт МП'!M56</f>
        <v>0</v>
      </c>
      <c r="Q36" s="28" t="str">
        <f>'Паспорт МП'!N56</f>
        <v>не менее 75</v>
      </c>
      <c r="R36" s="28">
        <f>'Паспорт МП'!O56</f>
        <v>0</v>
      </c>
      <c r="S36" s="28" t="str">
        <f>'Паспорт МП'!P56</f>
        <v>не менее 75</v>
      </c>
      <c r="T36" s="28">
        <f>'Паспорт МП'!Q56</f>
        <v>0</v>
      </c>
    </row>
    <row r="37" spans="1:20" x14ac:dyDescent="0.25">
      <c r="A37" s="250"/>
      <c r="B37" s="547" t="s">
        <v>521</v>
      </c>
      <c r="C37" s="548"/>
      <c r="D37" s="548"/>
      <c r="E37" s="548"/>
      <c r="F37" s="548"/>
      <c r="G37" s="548"/>
      <c r="H37" s="548"/>
      <c r="I37" s="548"/>
      <c r="J37" s="548"/>
      <c r="K37" s="548"/>
      <c r="L37" s="548"/>
      <c r="M37" s="548"/>
      <c r="N37" s="548"/>
      <c r="O37" s="548"/>
      <c r="P37" s="548"/>
      <c r="Q37" s="548"/>
      <c r="R37" s="548"/>
      <c r="S37" s="548"/>
      <c r="T37" s="548"/>
    </row>
    <row r="38" spans="1:20" ht="159.75" customHeight="1" x14ac:dyDescent="0.25">
      <c r="A38" s="47" t="s">
        <v>273</v>
      </c>
      <c r="B38" s="51" t="str">
        <f>'Паспорт МП'!B57:Q57</f>
        <v xml:space="preserve">Задача 6:  эффективная организация предоставления общедоступного и бесплатного дошкольного, начального общего, основного общего, среднего общего образования, дополнительного образования детей по основным образовательным программам в муниципальных образовательных учреждениях. </v>
      </c>
      <c r="C38" s="51" t="str">
        <f>'Паспорт МП'!B58</f>
        <v>Доля мероприятий муниципальной программы, которые выполнены в полном объеме (от общего количества мероприятий муниципальной программы), %</v>
      </c>
      <c r="D38" s="51" t="s">
        <v>96</v>
      </c>
      <c r="E38" s="51" t="s">
        <v>97</v>
      </c>
      <c r="F38" s="28">
        <f>'Паспорт МП'!C58</f>
        <v>90</v>
      </c>
      <c r="G38" s="28">
        <f>'Паспорт МП'!D58</f>
        <v>100</v>
      </c>
      <c r="H38" s="28">
        <f>'Паспорт МП'!E58</f>
        <v>0</v>
      </c>
      <c r="I38" s="28">
        <f>'Паспорт МП'!F58</f>
        <v>100</v>
      </c>
      <c r="J38" s="28">
        <f>'Паспорт МП'!G58</f>
        <v>0</v>
      </c>
      <c r="K38" s="28">
        <f>'Паспорт МП'!H58</f>
        <v>100</v>
      </c>
      <c r="L38" s="28">
        <f>'Паспорт МП'!I58</f>
        <v>0</v>
      </c>
      <c r="M38" s="28">
        <f>'Паспорт МП'!J58</f>
        <v>100</v>
      </c>
      <c r="N38" s="28">
        <f>'Паспорт МП'!K58</f>
        <v>0</v>
      </c>
      <c r="O38" s="28">
        <f>'Паспорт МП'!L58</f>
        <v>100</v>
      </c>
      <c r="P38" s="28">
        <f>'Паспорт МП'!M58</f>
        <v>0</v>
      </c>
      <c r="Q38" s="28">
        <f>'Паспорт МП'!N58</f>
        <v>100</v>
      </c>
      <c r="R38" s="28">
        <f>'Паспорт МП'!O58</f>
        <v>0</v>
      </c>
      <c r="S38" s="28">
        <f>'Паспорт МП'!P58</f>
        <v>100</v>
      </c>
      <c r="T38" s="28">
        <f>'Паспорт МП'!Q58</f>
        <v>0</v>
      </c>
    </row>
    <row r="39" spans="1:20" x14ac:dyDescent="0.25">
      <c r="A39" s="48"/>
      <c r="B39" s="547" t="s">
        <v>526</v>
      </c>
      <c r="C39" s="548"/>
      <c r="D39" s="548"/>
      <c r="E39" s="548"/>
      <c r="F39" s="548"/>
      <c r="G39" s="548"/>
      <c r="H39" s="548"/>
      <c r="I39" s="548"/>
      <c r="J39" s="548"/>
      <c r="K39" s="548"/>
      <c r="L39" s="548"/>
      <c r="M39" s="548"/>
      <c r="N39" s="548"/>
      <c r="O39" s="548"/>
      <c r="P39" s="548"/>
      <c r="Q39" s="548"/>
      <c r="R39" s="548"/>
      <c r="S39" s="548"/>
      <c r="T39" s="548"/>
    </row>
    <row r="40" spans="1:20" ht="114.75" customHeight="1" x14ac:dyDescent="0.25">
      <c r="A40" s="48" t="s">
        <v>504</v>
      </c>
      <c r="B40" s="51" t="str">
        <f>'Паспорт МП'!B59:Q59</f>
        <v>Задача 7: организация предоставления качественного дополнительного образования детям в городе Томске.</v>
      </c>
      <c r="C40" s="51" t="str">
        <f>'Паспорт МП'!B60</f>
        <v>Доля детей в возрасте от 5 до 18 лет, получающих услуги по дополнительному образованию в организациях различной организационно-правовой формы и формы собственности, в общей численности детей этой возрастной группы, %</v>
      </c>
      <c r="D40" s="51" t="str">
        <f>'[3]Прил.13. к проекту прил.1 к ПП7'!D14</f>
        <v xml:space="preserve">периодическая отчетность </v>
      </c>
      <c r="E40" s="28" t="s">
        <v>91</v>
      </c>
      <c r="F40" s="10">
        <f>'Паспорт МП'!C60</f>
        <v>73</v>
      </c>
      <c r="G40" s="28" t="str">
        <f>'Паспорт МП'!D60</f>
        <v>не менее 75</v>
      </c>
      <c r="H40" s="28">
        <f>'Паспорт МП'!E60</f>
        <v>0</v>
      </c>
      <c r="I40" s="28" t="str">
        <f>'Паспорт МП'!F60</f>
        <v>не менее 75</v>
      </c>
      <c r="J40" s="28">
        <f>'Паспорт МП'!G60</f>
        <v>0</v>
      </c>
      <c r="K40" s="28" t="str">
        <f>'Паспорт МП'!H60</f>
        <v>не менее 75</v>
      </c>
      <c r="L40" s="28">
        <f>'Паспорт МП'!I60</f>
        <v>0</v>
      </c>
      <c r="M40" s="28" t="str">
        <f>'Паспорт МП'!J60</f>
        <v>не менее 75</v>
      </c>
      <c r="N40" s="28">
        <f>'Паспорт МП'!K60</f>
        <v>0</v>
      </c>
      <c r="O40" s="28" t="str">
        <f>'Паспорт МП'!L60</f>
        <v>не менее 75</v>
      </c>
      <c r="P40" s="28">
        <f>'Паспорт МП'!M60</f>
        <v>0</v>
      </c>
      <c r="Q40" s="28" t="str">
        <f>'Паспорт МП'!N60</f>
        <v>не менее 75</v>
      </c>
      <c r="R40" s="28">
        <f>'Паспорт МП'!O60</f>
        <v>0</v>
      </c>
      <c r="S40" s="28" t="str">
        <f>'Паспорт МП'!P60</f>
        <v>не менее 75</v>
      </c>
      <c r="T40" s="28">
        <f>'Паспорт МП'!Q60</f>
        <v>0</v>
      </c>
    </row>
    <row r="41" spans="1:20" x14ac:dyDescent="0.25">
      <c r="A41" s="550" t="s">
        <v>680</v>
      </c>
      <c r="B41" s="550"/>
      <c r="C41" s="550"/>
      <c r="D41" s="550"/>
      <c r="E41" s="550"/>
      <c r="F41" s="550"/>
      <c r="G41" s="550"/>
      <c r="H41" s="550"/>
      <c r="I41" s="550"/>
      <c r="J41" s="550"/>
      <c r="K41" s="550"/>
      <c r="L41" s="550"/>
      <c r="M41" s="550"/>
      <c r="N41" s="550"/>
      <c r="O41" s="550"/>
      <c r="P41" s="550"/>
      <c r="Q41" s="550"/>
      <c r="R41" s="550"/>
      <c r="S41" s="550"/>
      <c r="T41" s="550"/>
    </row>
    <row r="42" spans="1:20" s="171" customFormat="1" ht="26.25" customHeight="1" x14ac:dyDescent="0.25">
      <c r="A42" s="551" t="s">
        <v>765</v>
      </c>
      <c r="B42" s="551"/>
      <c r="C42" s="551"/>
      <c r="D42" s="551"/>
      <c r="E42" s="551"/>
      <c r="F42" s="551"/>
      <c r="G42" s="551"/>
      <c r="H42" s="551"/>
      <c r="I42" s="551"/>
      <c r="J42" s="551"/>
      <c r="K42" s="551"/>
      <c r="L42" s="551"/>
      <c r="M42" s="551"/>
      <c r="N42" s="551"/>
      <c r="O42" s="551"/>
      <c r="P42" s="551"/>
      <c r="Q42" s="551"/>
      <c r="R42" s="551"/>
      <c r="S42" s="551"/>
      <c r="T42" s="551"/>
    </row>
    <row r="43" spans="1:20" x14ac:dyDescent="0.25">
      <c r="A43" s="550" t="s">
        <v>675</v>
      </c>
      <c r="B43" s="550"/>
      <c r="C43" s="550"/>
      <c r="D43" s="550"/>
      <c r="E43" s="550"/>
      <c r="F43" s="550"/>
      <c r="G43" s="550"/>
      <c r="H43" s="550"/>
      <c r="I43" s="550"/>
      <c r="J43" s="550"/>
      <c r="K43" s="550"/>
      <c r="L43" s="550"/>
      <c r="M43" s="550"/>
      <c r="N43" s="550"/>
      <c r="O43" s="550"/>
      <c r="P43" s="550"/>
      <c r="Q43" s="550"/>
      <c r="R43" s="550"/>
      <c r="S43" s="550"/>
      <c r="T43" s="550"/>
    </row>
    <row r="44" spans="1:20" x14ac:dyDescent="0.25">
      <c r="C44" s="178"/>
      <c r="D44" s="178"/>
      <c r="K44" s="251"/>
      <c r="L44" s="251"/>
      <c r="M44" s="251"/>
      <c r="N44" s="251"/>
      <c r="O44" s="251"/>
      <c r="P44" s="251"/>
      <c r="Q44" s="251"/>
      <c r="R44" s="251"/>
      <c r="S44" s="251"/>
      <c r="T44" s="251"/>
    </row>
  </sheetData>
  <mergeCells count="38">
    <mergeCell ref="A41:T41"/>
    <mergeCell ref="A42:T42"/>
    <mergeCell ref="A43:T43"/>
    <mergeCell ref="A2:T2"/>
    <mergeCell ref="A3:T3"/>
    <mergeCell ref="A9:A16"/>
    <mergeCell ref="B9:B16"/>
    <mergeCell ref="G6:H6"/>
    <mergeCell ref="I6:J6"/>
    <mergeCell ref="K6:L6"/>
    <mergeCell ref="F5:F7"/>
    <mergeCell ref="G5:T5"/>
    <mergeCell ref="M6:N6"/>
    <mergeCell ref="O6:P6"/>
    <mergeCell ref="Q6:R6"/>
    <mergeCell ref="S6:T6"/>
    <mergeCell ref="A5:A7"/>
    <mergeCell ref="B5:B7"/>
    <mergeCell ref="C5:C7"/>
    <mergeCell ref="D5:D7"/>
    <mergeCell ref="E5:E7"/>
    <mergeCell ref="B26:T26"/>
    <mergeCell ref="B28:T28"/>
    <mergeCell ref="A29:A32"/>
    <mergeCell ref="B17:T17"/>
    <mergeCell ref="A18:A22"/>
    <mergeCell ref="B18:B22"/>
    <mergeCell ref="E18:E22"/>
    <mergeCell ref="B23:T23"/>
    <mergeCell ref="A24:A25"/>
    <mergeCell ref="B24:B25"/>
    <mergeCell ref="E24:E25"/>
    <mergeCell ref="B29:B32"/>
    <mergeCell ref="B33:T33"/>
    <mergeCell ref="A34:A36"/>
    <mergeCell ref="B34:B36"/>
    <mergeCell ref="B37:T37"/>
    <mergeCell ref="B39:T39"/>
  </mergeCells>
  <phoneticPr fontId="21" type="noConversion"/>
  <pageMargins left="0.7" right="0.7" top="0.75" bottom="0.75" header="0.3" footer="0.3"/>
  <pageSetup paperSize="9" scale="34"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AI91"/>
  <sheetViews>
    <sheetView view="pageBreakPreview" topLeftCell="A22" zoomScale="85" zoomScaleNormal="85" zoomScaleSheetLayoutView="85" workbookViewId="0">
      <selection activeCell="A27" sqref="A1:XFD1048576"/>
    </sheetView>
  </sheetViews>
  <sheetFormatPr defaultRowHeight="14.4" x14ac:dyDescent="0.3"/>
  <cols>
    <col min="1" max="1" width="5.88671875" style="2" customWidth="1"/>
    <col min="2" max="2" width="37.5546875" style="2" customWidth="1"/>
    <col min="3" max="3" width="10.6640625" style="2" customWidth="1"/>
    <col min="4" max="4" width="8.5546875" style="2" customWidth="1"/>
    <col min="5" max="10" width="7.109375" style="2" customWidth="1"/>
    <col min="11" max="11" width="7.33203125" style="2" customWidth="1"/>
    <col min="12" max="19" width="7.109375" style="2" customWidth="1"/>
    <col min="20" max="21" width="7.33203125" style="2" customWidth="1"/>
    <col min="22" max="22" width="7.109375" style="2" customWidth="1"/>
    <col min="23" max="25" width="7.33203125" style="2" customWidth="1"/>
    <col min="26" max="26" width="7.109375" style="2" customWidth="1"/>
    <col min="27" max="27" width="5" style="2" customWidth="1"/>
    <col min="28" max="29" width="6.5546875" style="2" customWidth="1"/>
    <col min="30" max="30" width="4.44140625" style="2" customWidth="1"/>
    <col min="31" max="31" width="26.109375" style="2" customWidth="1"/>
    <col min="32" max="236" width="9.109375" style="2"/>
    <col min="237" max="237" width="5.88671875" style="2" customWidth="1"/>
    <col min="238" max="238" width="35" style="2" customWidth="1"/>
    <col min="239" max="239" width="15" style="2" customWidth="1"/>
    <col min="240" max="240" width="5.6640625" style="2" customWidth="1"/>
    <col min="241" max="241" width="4.5546875" style="2" customWidth="1"/>
    <col min="242" max="242" width="4.6640625" style="2" customWidth="1"/>
    <col min="243" max="243" width="4.33203125" style="2" customWidth="1"/>
    <col min="244" max="244" width="4.6640625" style="2" customWidth="1"/>
    <col min="245" max="245" width="4.44140625" style="2" customWidth="1"/>
    <col min="246" max="246" width="4.6640625" style="2" customWidth="1"/>
    <col min="247" max="248" width="4.5546875" style="2" customWidth="1"/>
    <col min="249" max="249" width="4.88671875" style="2" customWidth="1"/>
    <col min="250" max="250" width="4.5546875" style="2" customWidth="1"/>
    <col min="251" max="251" width="4.6640625" style="2" customWidth="1"/>
    <col min="252" max="252" width="4.44140625" style="2" customWidth="1"/>
    <col min="253" max="253" width="4.88671875" style="2" customWidth="1"/>
    <col min="254" max="254" width="5" style="2" customWidth="1"/>
    <col min="255" max="255" width="4.33203125" style="2" customWidth="1"/>
    <col min="256" max="256" width="4.5546875" style="2" customWidth="1"/>
    <col min="257" max="258" width="5" style="2" customWidth="1"/>
    <col min="259" max="259" width="4.44140625" style="2" customWidth="1"/>
    <col min="260" max="260" width="4.6640625" style="2" customWidth="1"/>
    <col min="261" max="261" width="4.44140625" style="2" customWidth="1"/>
    <col min="262" max="262" width="5.109375" style="2" customWidth="1"/>
    <col min="263" max="263" width="5" style="2" customWidth="1"/>
    <col min="264" max="264" width="4.6640625" style="2" customWidth="1"/>
    <col min="265" max="265" width="4.88671875" style="2" customWidth="1"/>
    <col min="266" max="266" width="4.44140625" style="2" customWidth="1"/>
    <col min="267" max="267" width="4.6640625" style="2" customWidth="1"/>
    <col min="268" max="268" width="10.6640625" style="2" customWidth="1"/>
    <col min="269" max="269" width="12.6640625" style="2" customWidth="1"/>
    <col min="270" max="492" width="9.109375" style="2"/>
    <col min="493" max="493" width="5.88671875" style="2" customWidth="1"/>
    <col min="494" max="494" width="35" style="2" customWidth="1"/>
    <col min="495" max="495" width="15" style="2" customWidth="1"/>
    <col min="496" max="496" width="5.6640625" style="2" customWidth="1"/>
    <col min="497" max="497" width="4.5546875" style="2" customWidth="1"/>
    <col min="498" max="498" width="4.6640625" style="2" customWidth="1"/>
    <col min="499" max="499" width="4.33203125" style="2" customWidth="1"/>
    <col min="500" max="500" width="4.6640625" style="2" customWidth="1"/>
    <col min="501" max="501" width="4.44140625" style="2" customWidth="1"/>
    <col min="502" max="502" width="4.6640625" style="2" customWidth="1"/>
    <col min="503" max="504" width="4.5546875" style="2" customWidth="1"/>
    <col min="505" max="505" width="4.88671875" style="2" customWidth="1"/>
    <col min="506" max="506" width="4.5546875" style="2" customWidth="1"/>
    <col min="507" max="507" width="4.6640625" style="2" customWidth="1"/>
    <col min="508" max="508" width="4.44140625" style="2" customWidth="1"/>
    <col min="509" max="509" width="4.88671875" style="2" customWidth="1"/>
    <col min="510" max="510" width="5" style="2" customWidth="1"/>
    <col min="511" max="511" width="4.33203125" style="2" customWidth="1"/>
    <col min="512" max="512" width="4.5546875" style="2" customWidth="1"/>
    <col min="513" max="514" width="5" style="2" customWidth="1"/>
    <col min="515" max="515" width="4.44140625" style="2" customWidth="1"/>
    <col min="516" max="516" width="4.6640625" style="2" customWidth="1"/>
    <col min="517" max="517" width="4.44140625" style="2" customWidth="1"/>
    <col min="518" max="518" width="5.109375" style="2" customWidth="1"/>
    <col min="519" max="519" width="5" style="2" customWidth="1"/>
    <col min="520" max="520" width="4.6640625" style="2" customWidth="1"/>
    <col min="521" max="521" width="4.88671875" style="2" customWidth="1"/>
    <col min="522" max="522" width="4.44140625" style="2" customWidth="1"/>
    <col min="523" max="523" width="4.6640625" style="2" customWidth="1"/>
    <col min="524" max="524" width="10.6640625" style="2" customWidth="1"/>
    <col min="525" max="525" width="12.6640625" style="2" customWidth="1"/>
    <col min="526" max="748" width="9.109375" style="2"/>
    <col min="749" max="749" width="5.88671875" style="2" customWidth="1"/>
    <col min="750" max="750" width="35" style="2" customWidth="1"/>
    <col min="751" max="751" width="15" style="2" customWidth="1"/>
    <col min="752" max="752" width="5.6640625" style="2" customWidth="1"/>
    <col min="753" max="753" width="4.5546875" style="2" customWidth="1"/>
    <col min="754" max="754" width="4.6640625" style="2" customWidth="1"/>
    <col min="755" max="755" width="4.33203125" style="2" customWidth="1"/>
    <col min="756" max="756" width="4.6640625" style="2" customWidth="1"/>
    <col min="757" max="757" width="4.44140625" style="2" customWidth="1"/>
    <col min="758" max="758" width="4.6640625" style="2" customWidth="1"/>
    <col min="759" max="760" width="4.5546875" style="2" customWidth="1"/>
    <col min="761" max="761" width="4.88671875" style="2" customWidth="1"/>
    <col min="762" max="762" width="4.5546875" style="2" customWidth="1"/>
    <col min="763" max="763" width="4.6640625" style="2" customWidth="1"/>
    <col min="764" max="764" width="4.44140625" style="2" customWidth="1"/>
    <col min="765" max="765" width="4.88671875" style="2" customWidth="1"/>
    <col min="766" max="766" width="5" style="2" customWidth="1"/>
    <col min="767" max="767" width="4.33203125" style="2" customWidth="1"/>
    <col min="768" max="768" width="4.5546875" style="2" customWidth="1"/>
    <col min="769" max="770" width="5" style="2" customWidth="1"/>
    <col min="771" max="771" width="4.44140625" style="2" customWidth="1"/>
    <col min="772" max="772" width="4.6640625" style="2" customWidth="1"/>
    <col min="773" max="773" width="4.44140625" style="2" customWidth="1"/>
    <col min="774" max="774" width="5.109375" style="2" customWidth="1"/>
    <col min="775" max="775" width="5" style="2" customWidth="1"/>
    <col min="776" max="776" width="4.6640625" style="2" customWidth="1"/>
    <col min="777" max="777" width="4.88671875" style="2" customWidth="1"/>
    <col min="778" max="778" width="4.44140625" style="2" customWidth="1"/>
    <col min="779" max="779" width="4.6640625" style="2" customWidth="1"/>
    <col min="780" max="780" width="10.6640625" style="2" customWidth="1"/>
    <col min="781" max="781" width="12.6640625" style="2" customWidth="1"/>
    <col min="782" max="1004" width="9.109375" style="2"/>
    <col min="1005" max="1005" width="5.88671875" style="2" customWidth="1"/>
    <col min="1006" max="1006" width="35" style="2" customWidth="1"/>
    <col min="1007" max="1007" width="15" style="2" customWidth="1"/>
    <col min="1008" max="1008" width="5.6640625" style="2" customWidth="1"/>
    <col min="1009" max="1009" width="4.5546875" style="2" customWidth="1"/>
    <col min="1010" max="1010" width="4.6640625" style="2" customWidth="1"/>
    <col min="1011" max="1011" width="4.33203125" style="2" customWidth="1"/>
    <col min="1012" max="1012" width="4.6640625" style="2" customWidth="1"/>
    <col min="1013" max="1013" width="4.44140625" style="2" customWidth="1"/>
    <col min="1014" max="1014" width="4.6640625" style="2" customWidth="1"/>
    <col min="1015" max="1016" width="4.5546875" style="2" customWidth="1"/>
    <col min="1017" max="1017" width="4.88671875" style="2" customWidth="1"/>
    <col min="1018" max="1018" width="4.5546875" style="2" customWidth="1"/>
    <col min="1019" max="1019" width="4.6640625" style="2" customWidth="1"/>
    <col min="1020" max="1020" width="4.44140625" style="2" customWidth="1"/>
    <col min="1021" max="1021" width="4.88671875" style="2" customWidth="1"/>
    <col min="1022" max="1022" width="5" style="2" customWidth="1"/>
    <col min="1023" max="1023" width="4.33203125" style="2" customWidth="1"/>
    <col min="1024" max="1024" width="4.5546875" style="2" customWidth="1"/>
    <col min="1025" max="1026" width="5" style="2" customWidth="1"/>
    <col min="1027" max="1027" width="4.44140625" style="2" customWidth="1"/>
    <col min="1028" max="1028" width="4.6640625" style="2" customWidth="1"/>
    <col min="1029" max="1029" width="4.44140625" style="2" customWidth="1"/>
    <col min="1030" max="1030" width="5.109375" style="2" customWidth="1"/>
    <col min="1031" max="1031" width="5" style="2" customWidth="1"/>
    <col min="1032" max="1032" width="4.6640625" style="2" customWidth="1"/>
    <col min="1033" max="1033" width="4.88671875" style="2" customWidth="1"/>
    <col min="1034" max="1034" width="4.44140625" style="2" customWidth="1"/>
    <col min="1035" max="1035" width="4.6640625" style="2" customWidth="1"/>
    <col min="1036" max="1036" width="10.6640625" style="2" customWidth="1"/>
    <col min="1037" max="1037" width="12.6640625" style="2" customWidth="1"/>
    <col min="1038" max="1260" width="9.109375" style="2"/>
    <col min="1261" max="1261" width="5.88671875" style="2" customWidth="1"/>
    <col min="1262" max="1262" width="35" style="2" customWidth="1"/>
    <col min="1263" max="1263" width="15" style="2" customWidth="1"/>
    <col min="1264" max="1264" width="5.6640625" style="2" customWidth="1"/>
    <col min="1265" max="1265" width="4.5546875" style="2" customWidth="1"/>
    <col min="1266" max="1266" width="4.6640625" style="2" customWidth="1"/>
    <col min="1267" max="1267" width="4.33203125" style="2" customWidth="1"/>
    <col min="1268" max="1268" width="4.6640625" style="2" customWidth="1"/>
    <col min="1269" max="1269" width="4.44140625" style="2" customWidth="1"/>
    <col min="1270" max="1270" width="4.6640625" style="2" customWidth="1"/>
    <col min="1271" max="1272" width="4.5546875" style="2" customWidth="1"/>
    <col min="1273" max="1273" width="4.88671875" style="2" customWidth="1"/>
    <col min="1274" max="1274" width="4.5546875" style="2" customWidth="1"/>
    <col min="1275" max="1275" width="4.6640625" style="2" customWidth="1"/>
    <col min="1276" max="1276" width="4.44140625" style="2" customWidth="1"/>
    <col min="1277" max="1277" width="4.88671875" style="2" customWidth="1"/>
    <col min="1278" max="1278" width="5" style="2" customWidth="1"/>
    <col min="1279" max="1279" width="4.33203125" style="2" customWidth="1"/>
    <col min="1280" max="1280" width="4.5546875" style="2" customWidth="1"/>
    <col min="1281" max="1282" width="5" style="2" customWidth="1"/>
    <col min="1283" max="1283" width="4.44140625" style="2" customWidth="1"/>
    <col min="1284" max="1284" width="4.6640625" style="2" customWidth="1"/>
    <col min="1285" max="1285" width="4.44140625" style="2" customWidth="1"/>
    <col min="1286" max="1286" width="5.109375" style="2" customWidth="1"/>
    <col min="1287" max="1287" width="5" style="2" customWidth="1"/>
    <col min="1288" max="1288" width="4.6640625" style="2" customWidth="1"/>
    <col min="1289" max="1289" width="4.88671875" style="2" customWidth="1"/>
    <col min="1290" max="1290" width="4.44140625" style="2" customWidth="1"/>
    <col min="1291" max="1291" width="4.6640625" style="2" customWidth="1"/>
    <col min="1292" max="1292" width="10.6640625" style="2" customWidth="1"/>
    <col min="1293" max="1293" width="12.6640625" style="2" customWidth="1"/>
    <col min="1294" max="1516" width="9.109375" style="2"/>
    <col min="1517" max="1517" width="5.88671875" style="2" customWidth="1"/>
    <col min="1518" max="1518" width="35" style="2" customWidth="1"/>
    <col min="1519" max="1519" width="15" style="2" customWidth="1"/>
    <col min="1520" max="1520" width="5.6640625" style="2" customWidth="1"/>
    <col min="1521" max="1521" width="4.5546875" style="2" customWidth="1"/>
    <col min="1522" max="1522" width="4.6640625" style="2" customWidth="1"/>
    <col min="1523" max="1523" width="4.33203125" style="2" customWidth="1"/>
    <col min="1524" max="1524" width="4.6640625" style="2" customWidth="1"/>
    <col min="1525" max="1525" width="4.44140625" style="2" customWidth="1"/>
    <col min="1526" max="1526" width="4.6640625" style="2" customWidth="1"/>
    <col min="1527" max="1528" width="4.5546875" style="2" customWidth="1"/>
    <col min="1529" max="1529" width="4.88671875" style="2" customWidth="1"/>
    <col min="1530" max="1530" width="4.5546875" style="2" customWidth="1"/>
    <col min="1531" max="1531" width="4.6640625" style="2" customWidth="1"/>
    <col min="1532" max="1532" width="4.44140625" style="2" customWidth="1"/>
    <col min="1533" max="1533" width="4.88671875" style="2" customWidth="1"/>
    <col min="1534" max="1534" width="5" style="2" customWidth="1"/>
    <col min="1535" max="1535" width="4.33203125" style="2" customWidth="1"/>
    <col min="1536" max="1536" width="4.5546875" style="2" customWidth="1"/>
    <col min="1537" max="1538" width="5" style="2" customWidth="1"/>
    <col min="1539" max="1539" width="4.44140625" style="2" customWidth="1"/>
    <col min="1540" max="1540" width="4.6640625" style="2" customWidth="1"/>
    <col min="1541" max="1541" width="4.44140625" style="2" customWidth="1"/>
    <col min="1542" max="1542" width="5.109375" style="2" customWidth="1"/>
    <col min="1543" max="1543" width="5" style="2" customWidth="1"/>
    <col min="1544" max="1544" width="4.6640625" style="2" customWidth="1"/>
    <col min="1545" max="1545" width="4.88671875" style="2" customWidth="1"/>
    <col min="1546" max="1546" width="4.44140625" style="2" customWidth="1"/>
    <col min="1547" max="1547" width="4.6640625" style="2" customWidth="1"/>
    <col min="1548" max="1548" width="10.6640625" style="2" customWidth="1"/>
    <col min="1549" max="1549" width="12.6640625" style="2" customWidth="1"/>
    <col min="1550" max="1772" width="9.109375" style="2"/>
    <col min="1773" max="1773" width="5.88671875" style="2" customWidth="1"/>
    <col min="1774" max="1774" width="35" style="2" customWidth="1"/>
    <col min="1775" max="1775" width="15" style="2" customWidth="1"/>
    <col min="1776" max="1776" width="5.6640625" style="2" customWidth="1"/>
    <col min="1777" max="1777" width="4.5546875" style="2" customWidth="1"/>
    <col min="1778" max="1778" width="4.6640625" style="2" customWidth="1"/>
    <col min="1779" max="1779" width="4.33203125" style="2" customWidth="1"/>
    <col min="1780" max="1780" width="4.6640625" style="2" customWidth="1"/>
    <col min="1781" max="1781" width="4.44140625" style="2" customWidth="1"/>
    <col min="1782" max="1782" width="4.6640625" style="2" customWidth="1"/>
    <col min="1783" max="1784" width="4.5546875" style="2" customWidth="1"/>
    <col min="1785" max="1785" width="4.88671875" style="2" customWidth="1"/>
    <col min="1786" max="1786" width="4.5546875" style="2" customWidth="1"/>
    <col min="1787" max="1787" width="4.6640625" style="2" customWidth="1"/>
    <col min="1788" max="1788" width="4.44140625" style="2" customWidth="1"/>
    <col min="1789" max="1789" width="4.88671875" style="2" customWidth="1"/>
    <col min="1790" max="1790" width="5" style="2" customWidth="1"/>
    <col min="1791" max="1791" width="4.33203125" style="2" customWidth="1"/>
    <col min="1792" max="1792" width="4.5546875" style="2" customWidth="1"/>
    <col min="1793" max="1794" width="5" style="2" customWidth="1"/>
    <col min="1795" max="1795" width="4.44140625" style="2" customWidth="1"/>
    <col min="1796" max="1796" width="4.6640625" style="2" customWidth="1"/>
    <col min="1797" max="1797" width="4.44140625" style="2" customWidth="1"/>
    <col min="1798" max="1798" width="5.109375" style="2" customWidth="1"/>
    <col min="1799" max="1799" width="5" style="2" customWidth="1"/>
    <col min="1800" max="1800" width="4.6640625" style="2" customWidth="1"/>
    <col min="1801" max="1801" width="4.88671875" style="2" customWidth="1"/>
    <col min="1802" max="1802" width="4.44140625" style="2" customWidth="1"/>
    <col min="1803" max="1803" width="4.6640625" style="2" customWidth="1"/>
    <col min="1804" max="1804" width="10.6640625" style="2" customWidth="1"/>
    <col min="1805" max="1805" width="12.6640625" style="2" customWidth="1"/>
    <col min="1806" max="2028" width="9.109375" style="2"/>
    <col min="2029" max="2029" width="5.88671875" style="2" customWidth="1"/>
    <col min="2030" max="2030" width="35" style="2" customWidth="1"/>
    <col min="2031" max="2031" width="15" style="2" customWidth="1"/>
    <col min="2032" max="2032" width="5.6640625" style="2" customWidth="1"/>
    <col min="2033" max="2033" width="4.5546875" style="2" customWidth="1"/>
    <col min="2034" max="2034" width="4.6640625" style="2" customWidth="1"/>
    <col min="2035" max="2035" width="4.33203125" style="2" customWidth="1"/>
    <col min="2036" max="2036" width="4.6640625" style="2" customWidth="1"/>
    <col min="2037" max="2037" width="4.44140625" style="2" customWidth="1"/>
    <col min="2038" max="2038" width="4.6640625" style="2" customWidth="1"/>
    <col min="2039" max="2040" width="4.5546875" style="2" customWidth="1"/>
    <col min="2041" max="2041" width="4.88671875" style="2" customWidth="1"/>
    <col min="2042" max="2042" width="4.5546875" style="2" customWidth="1"/>
    <col min="2043" max="2043" width="4.6640625" style="2" customWidth="1"/>
    <col min="2044" max="2044" width="4.44140625" style="2" customWidth="1"/>
    <col min="2045" max="2045" width="4.88671875" style="2" customWidth="1"/>
    <col min="2046" max="2046" width="5" style="2" customWidth="1"/>
    <col min="2047" max="2047" width="4.33203125" style="2" customWidth="1"/>
    <col min="2048" max="2048" width="4.5546875" style="2" customWidth="1"/>
    <col min="2049" max="2050" width="5" style="2" customWidth="1"/>
    <col min="2051" max="2051" width="4.44140625" style="2" customWidth="1"/>
    <col min="2052" max="2052" width="4.6640625" style="2" customWidth="1"/>
    <col min="2053" max="2053" width="4.44140625" style="2" customWidth="1"/>
    <col min="2054" max="2054" width="5.109375" style="2" customWidth="1"/>
    <col min="2055" max="2055" width="5" style="2" customWidth="1"/>
    <col min="2056" max="2056" width="4.6640625" style="2" customWidth="1"/>
    <col min="2057" max="2057" width="4.88671875" style="2" customWidth="1"/>
    <col min="2058" max="2058" width="4.44140625" style="2" customWidth="1"/>
    <col min="2059" max="2059" width="4.6640625" style="2" customWidth="1"/>
    <col min="2060" max="2060" width="10.6640625" style="2" customWidth="1"/>
    <col min="2061" max="2061" width="12.6640625" style="2" customWidth="1"/>
    <col min="2062" max="2284" width="9.109375" style="2"/>
    <col min="2285" max="2285" width="5.88671875" style="2" customWidth="1"/>
    <col min="2286" max="2286" width="35" style="2" customWidth="1"/>
    <col min="2287" max="2287" width="15" style="2" customWidth="1"/>
    <col min="2288" max="2288" width="5.6640625" style="2" customWidth="1"/>
    <col min="2289" max="2289" width="4.5546875" style="2" customWidth="1"/>
    <col min="2290" max="2290" width="4.6640625" style="2" customWidth="1"/>
    <col min="2291" max="2291" width="4.33203125" style="2" customWidth="1"/>
    <col min="2292" max="2292" width="4.6640625" style="2" customWidth="1"/>
    <col min="2293" max="2293" width="4.44140625" style="2" customWidth="1"/>
    <col min="2294" max="2294" width="4.6640625" style="2" customWidth="1"/>
    <col min="2295" max="2296" width="4.5546875" style="2" customWidth="1"/>
    <col min="2297" max="2297" width="4.88671875" style="2" customWidth="1"/>
    <col min="2298" max="2298" width="4.5546875" style="2" customWidth="1"/>
    <col min="2299" max="2299" width="4.6640625" style="2" customWidth="1"/>
    <col min="2300" max="2300" width="4.44140625" style="2" customWidth="1"/>
    <col min="2301" max="2301" width="4.88671875" style="2" customWidth="1"/>
    <col min="2302" max="2302" width="5" style="2" customWidth="1"/>
    <col min="2303" max="2303" width="4.33203125" style="2" customWidth="1"/>
    <col min="2304" max="2304" width="4.5546875" style="2" customWidth="1"/>
    <col min="2305" max="2306" width="5" style="2" customWidth="1"/>
    <col min="2307" max="2307" width="4.44140625" style="2" customWidth="1"/>
    <col min="2308" max="2308" width="4.6640625" style="2" customWidth="1"/>
    <col min="2309" max="2309" width="4.44140625" style="2" customWidth="1"/>
    <col min="2310" max="2310" width="5.109375" style="2" customWidth="1"/>
    <col min="2311" max="2311" width="5" style="2" customWidth="1"/>
    <col min="2312" max="2312" width="4.6640625" style="2" customWidth="1"/>
    <col min="2313" max="2313" width="4.88671875" style="2" customWidth="1"/>
    <col min="2314" max="2314" width="4.44140625" style="2" customWidth="1"/>
    <col min="2315" max="2315" width="4.6640625" style="2" customWidth="1"/>
    <col min="2316" max="2316" width="10.6640625" style="2" customWidth="1"/>
    <col min="2317" max="2317" width="12.6640625" style="2" customWidth="1"/>
    <col min="2318" max="2540" width="9.109375" style="2"/>
    <col min="2541" max="2541" width="5.88671875" style="2" customWidth="1"/>
    <col min="2542" max="2542" width="35" style="2" customWidth="1"/>
    <col min="2543" max="2543" width="15" style="2" customWidth="1"/>
    <col min="2544" max="2544" width="5.6640625" style="2" customWidth="1"/>
    <col min="2545" max="2545" width="4.5546875" style="2" customWidth="1"/>
    <col min="2546" max="2546" width="4.6640625" style="2" customWidth="1"/>
    <col min="2547" max="2547" width="4.33203125" style="2" customWidth="1"/>
    <col min="2548" max="2548" width="4.6640625" style="2" customWidth="1"/>
    <col min="2549" max="2549" width="4.44140625" style="2" customWidth="1"/>
    <col min="2550" max="2550" width="4.6640625" style="2" customWidth="1"/>
    <col min="2551" max="2552" width="4.5546875" style="2" customWidth="1"/>
    <col min="2553" max="2553" width="4.88671875" style="2" customWidth="1"/>
    <col min="2554" max="2554" width="4.5546875" style="2" customWidth="1"/>
    <col min="2555" max="2555" width="4.6640625" style="2" customWidth="1"/>
    <col min="2556" max="2556" width="4.44140625" style="2" customWidth="1"/>
    <col min="2557" max="2557" width="4.88671875" style="2" customWidth="1"/>
    <col min="2558" max="2558" width="5" style="2" customWidth="1"/>
    <col min="2559" max="2559" width="4.33203125" style="2" customWidth="1"/>
    <col min="2560" max="2560" width="4.5546875" style="2" customWidth="1"/>
    <col min="2561" max="2562" width="5" style="2" customWidth="1"/>
    <col min="2563" max="2563" width="4.44140625" style="2" customWidth="1"/>
    <col min="2564" max="2564" width="4.6640625" style="2" customWidth="1"/>
    <col min="2565" max="2565" width="4.44140625" style="2" customWidth="1"/>
    <col min="2566" max="2566" width="5.109375" style="2" customWidth="1"/>
    <col min="2567" max="2567" width="5" style="2" customWidth="1"/>
    <col min="2568" max="2568" width="4.6640625" style="2" customWidth="1"/>
    <col min="2569" max="2569" width="4.88671875" style="2" customWidth="1"/>
    <col min="2570" max="2570" width="4.44140625" style="2" customWidth="1"/>
    <col min="2571" max="2571" width="4.6640625" style="2" customWidth="1"/>
    <col min="2572" max="2572" width="10.6640625" style="2" customWidth="1"/>
    <col min="2573" max="2573" width="12.6640625" style="2" customWidth="1"/>
    <col min="2574" max="2796" width="9.109375" style="2"/>
    <col min="2797" max="2797" width="5.88671875" style="2" customWidth="1"/>
    <col min="2798" max="2798" width="35" style="2" customWidth="1"/>
    <col min="2799" max="2799" width="15" style="2" customWidth="1"/>
    <col min="2800" max="2800" width="5.6640625" style="2" customWidth="1"/>
    <col min="2801" max="2801" width="4.5546875" style="2" customWidth="1"/>
    <col min="2802" max="2802" width="4.6640625" style="2" customWidth="1"/>
    <col min="2803" max="2803" width="4.33203125" style="2" customWidth="1"/>
    <col min="2804" max="2804" width="4.6640625" style="2" customWidth="1"/>
    <col min="2805" max="2805" width="4.44140625" style="2" customWidth="1"/>
    <col min="2806" max="2806" width="4.6640625" style="2" customWidth="1"/>
    <col min="2807" max="2808" width="4.5546875" style="2" customWidth="1"/>
    <col min="2809" max="2809" width="4.88671875" style="2" customWidth="1"/>
    <col min="2810" max="2810" width="4.5546875" style="2" customWidth="1"/>
    <col min="2811" max="2811" width="4.6640625" style="2" customWidth="1"/>
    <col min="2812" max="2812" width="4.44140625" style="2" customWidth="1"/>
    <col min="2813" max="2813" width="4.88671875" style="2" customWidth="1"/>
    <col min="2814" max="2814" width="5" style="2" customWidth="1"/>
    <col min="2815" max="2815" width="4.33203125" style="2" customWidth="1"/>
    <col min="2816" max="2816" width="4.5546875" style="2" customWidth="1"/>
    <col min="2817" max="2818" width="5" style="2" customWidth="1"/>
    <col min="2819" max="2819" width="4.44140625" style="2" customWidth="1"/>
    <col min="2820" max="2820" width="4.6640625" style="2" customWidth="1"/>
    <col min="2821" max="2821" width="4.44140625" style="2" customWidth="1"/>
    <col min="2822" max="2822" width="5.109375" style="2" customWidth="1"/>
    <col min="2823" max="2823" width="5" style="2" customWidth="1"/>
    <col min="2824" max="2824" width="4.6640625" style="2" customWidth="1"/>
    <col min="2825" max="2825" width="4.88671875" style="2" customWidth="1"/>
    <col min="2826" max="2826" width="4.44140625" style="2" customWidth="1"/>
    <col min="2827" max="2827" width="4.6640625" style="2" customWidth="1"/>
    <col min="2828" max="2828" width="10.6640625" style="2" customWidth="1"/>
    <col min="2829" max="2829" width="12.6640625" style="2" customWidth="1"/>
    <col min="2830" max="3052" width="9.109375" style="2"/>
    <col min="3053" max="3053" width="5.88671875" style="2" customWidth="1"/>
    <col min="3054" max="3054" width="35" style="2" customWidth="1"/>
    <col min="3055" max="3055" width="15" style="2" customWidth="1"/>
    <col min="3056" max="3056" width="5.6640625" style="2" customWidth="1"/>
    <col min="3057" max="3057" width="4.5546875" style="2" customWidth="1"/>
    <col min="3058" max="3058" width="4.6640625" style="2" customWidth="1"/>
    <col min="3059" max="3059" width="4.33203125" style="2" customWidth="1"/>
    <col min="3060" max="3060" width="4.6640625" style="2" customWidth="1"/>
    <col min="3061" max="3061" width="4.44140625" style="2" customWidth="1"/>
    <col min="3062" max="3062" width="4.6640625" style="2" customWidth="1"/>
    <col min="3063" max="3064" width="4.5546875" style="2" customWidth="1"/>
    <col min="3065" max="3065" width="4.88671875" style="2" customWidth="1"/>
    <col min="3066" max="3066" width="4.5546875" style="2" customWidth="1"/>
    <col min="3067" max="3067" width="4.6640625" style="2" customWidth="1"/>
    <col min="3068" max="3068" width="4.44140625" style="2" customWidth="1"/>
    <col min="3069" max="3069" width="4.88671875" style="2" customWidth="1"/>
    <col min="3070" max="3070" width="5" style="2" customWidth="1"/>
    <col min="3071" max="3071" width="4.33203125" style="2" customWidth="1"/>
    <col min="3072" max="3072" width="4.5546875" style="2" customWidth="1"/>
    <col min="3073" max="3074" width="5" style="2" customWidth="1"/>
    <col min="3075" max="3075" width="4.44140625" style="2" customWidth="1"/>
    <col min="3076" max="3076" width="4.6640625" style="2" customWidth="1"/>
    <col min="3077" max="3077" width="4.44140625" style="2" customWidth="1"/>
    <col min="3078" max="3078" width="5.109375" style="2" customWidth="1"/>
    <col min="3079" max="3079" width="5" style="2" customWidth="1"/>
    <col min="3080" max="3080" width="4.6640625" style="2" customWidth="1"/>
    <col min="3081" max="3081" width="4.88671875" style="2" customWidth="1"/>
    <col min="3082" max="3082" width="4.44140625" style="2" customWidth="1"/>
    <col min="3083" max="3083" width="4.6640625" style="2" customWidth="1"/>
    <col min="3084" max="3084" width="10.6640625" style="2" customWidth="1"/>
    <col min="3085" max="3085" width="12.6640625" style="2" customWidth="1"/>
    <col min="3086" max="3308" width="9.109375" style="2"/>
    <col min="3309" max="3309" width="5.88671875" style="2" customWidth="1"/>
    <col min="3310" max="3310" width="35" style="2" customWidth="1"/>
    <col min="3311" max="3311" width="15" style="2" customWidth="1"/>
    <col min="3312" max="3312" width="5.6640625" style="2" customWidth="1"/>
    <col min="3313" max="3313" width="4.5546875" style="2" customWidth="1"/>
    <col min="3314" max="3314" width="4.6640625" style="2" customWidth="1"/>
    <col min="3315" max="3315" width="4.33203125" style="2" customWidth="1"/>
    <col min="3316" max="3316" width="4.6640625" style="2" customWidth="1"/>
    <col min="3317" max="3317" width="4.44140625" style="2" customWidth="1"/>
    <col min="3318" max="3318" width="4.6640625" style="2" customWidth="1"/>
    <col min="3319" max="3320" width="4.5546875" style="2" customWidth="1"/>
    <col min="3321" max="3321" width="4.88671875" style="2" customWidth="1"/>
    <col min="3322" max="3322" width="4.5546875" style="2" customWidth="1"/>
    <col min="3323" max="3323" width="4.6640625" style="2" customWidth="1"/>
    <col min="3324" max="3324" width="4.44140625" style="2" customWidth="1"/>
    <col min="3325" max="3325" width="4.88671875" style="2" customWidth="1"/>
    <col min="3326" max="3326" width="5" style="2" customWidth="1"/>
    <col min="3327" max="3327" width="4.33203125" style="2" customWidth="1"/>
    <col min="3328" max="3328" width="4.5546875" style="2" customWidth="1"/>
    <col min="3329" max="3330" width="5" style="2" customWidth="1"/>
    <col min="3331" max="3331" width="4.44140625" style="2" customWidth="1"/>
    <col min="3332" max="3332" width="4.6640625" style="2" customWidth="1"/>
    <col min="3333" max="3333" width="4.44140625" style="2" customWidth="1"/>
    <col min="3334" max="3334" width="5.109375" style="2" customWidth="1"/>
    <col min="3335" max="3335" width="5" style="2" customWidth="1"/>
    <col min="3336" max="3336" width="4.6640625" style="2" customWidth="1"/>
    <col min="3337" max="3337" width="4.88671875" style="2" customWidth="1"/>
    <col min="3338" max="3338" width="4.44140625" style="2" customWidth="1"/>
    <col min="3339" max="3339" width="4.6640625" style="2" customWidth="1"/>
    <col min="3340" max="3340" width="10.6640625" style="2" customWidth="1"/>
    <col min="3341" max="3341" width="12.6640625" style="2" customWidth="1"/>
    <col min="3342" max="3564" width="9.109375" style="2"/>
    <col min="3565" max="3565" width="5.88671875" style="2" customWidth="1"/>
    <col min="3566" max="3566" width="35" style="2" customWidth="1"/>
    <col min="3567" max="3567" width="15" style="2" customWidth="1"/>
    <col min="3568" max="3568" width="5.6640625" style="2" customWidth="1"/>
    <col min="3569" max="3569" width="4.5546875" style="2" customWidth="1"/>
    <col min="3570" max="3570" width="4.6640625" style="2" customWidth="1"/>
    <col min="3571" max="3571" width="4.33203125" style="2" customWidth="1"/>
    <col min="3572" max="3572" width="4.6640625" style="2" customWidth="1"/>
    <col min="3573" max="3573" width="4.44140625" style="2" customWidth="1"/>
    <col min="3574" max="3574" width="4.6640625" style="2" customWidth="1"/>
    <col min="3575" max="3576" width="4.5546875" style="2" customWidth="1"/>
    <col min="3577" max="3577" width="4.88671875" style="2" customWidth="1"/>
    <col min="3578" max="3578" width="4.5546875" style="2" customWidth="1"/>
    <col min="3579" max="3579" width="4.6640625" style="2" customWidth="1"/>
    <col min="3580" max="3580" width="4.44140625" style="2" customWidth="1"/>
    <col min="3581" max="3581" width="4.88671875" style="2" customWidth="1"/>
    <col min="3582" max="3582" width="5" style="2" customWidth="1"/>
    <col min="3583" max="3583" width="4.33203125" style="2" customWidth="1"/>
    <col min="3584" max="3584" width="4.5546875" style="2" customWidth="1"/>
    <col min="3585" max="3586" width="5" style="2" customWidth="1"/>
    <col min="3587" max="3587" width="4.44140625" style="2" customWidth="1"/>
    <col min="3588" max="3588" width="4.6640625" style="2" customWidth="1"/>
    <col min="3589" max="3589" width="4.44140625" style="2" customWidth="1"/>
    <col min="3590" max="3590" width="5.109375" style="2" customWidth="1"/>
    <col min="3591" max="3591" width="5" style="2" customWidth="1"/>
    <col min="3592" max="3592" width="4.6640625" style="2" customWidth="1"/>
    <col min="3593" max="3593" width="4.88671875" style="2" customWidth="1"/>
    <col min="3594" max="3594" width="4.44140625" style="2" customWidth="1"/>
    <col min="3595" max="3595" width="4.6640625" style="2" customWidth="1"/>
    <col min="3596" max="3596" width="10.6640625" style="2" customWidth="1"/>
    <col min="3597" max="3597" width="12.6640625" style="2" customWidth="1"/>
    <col min="3598" max="3820" width="9.109375" style="2"/>
    <col min="3821" max="3821" width="5.88671875" style="2" customWidth="1"/>
    <col min="3822" max="3822" width="35" style="2" customWidth="1"/>
    <col min="3823" max="3823" width="15" style="2" customWidth="1"/>
    <col min="3824" max="3824" width="5.6640625" style="2" customWidth="1"/>
    <col min="3825" max="3825" width="4.5546875" style="2" customWidth="1"/>
    <col min="3826" max="3826" width="4.6640625" style="2" customWidth="1"/>
    <col min="3827" max="3827" width="4.33203125" style="2" customWidth="1"/>
    <col min="3828" max="3828" width="4.6640625" style="2" customWidth="1"/>
    <col min="3829" max="3829" width="4.44140625" style="2" customWidth="1"/>
    <col min="3830" max="3830" width="4.6640625" style="2" customWidth="1"/>
    <col min="3831" max="3832" width="4.5546875" style="2" customWidth="1"/>
    <col min="3833" max="3833" width="4.88671875" style="2" customWidth="1"/>
    <col min="3834" max="3834" width="4.5546875" style="2" customWidth="1"/>
    <col min="3835" max="3835" width="4.6640625" style="2" customWidth="1"/>
    <col min="3836" max="3836" width="4.44140625" style="2" customWidth="1"/>
    <col min="3837" max="3837" width="4.88671875" style="2" customWidth="1"/>
    <col min="3838" max="3838" width="5" style="2" customWidth="1"/>
    <col min="3839" max="3839" width="4.33203125" style="2" customWidth="1"/>
    <col min="3840" max="3840" width="4.5546875" style="2" customWidth="1"/>
    <col min="3841" max="3842" width="5" style="2" customWidth="1"/>
    <col min="3843" max="3843" width="4.44140625" style="2" customWidth="1"/>
    <col min="3844" max="3844" width="4.6640625" style="2" customWidth="1"/>
    <col min="3845" max="3845" width="4.44140625" style="2" customWidth="1"/>
    <col min="3846" max="3846" width="5.109375" style="2" customWidth="1"/>
    <col min="3847" max="3847" width="5" style="2" customWidth="1"/>
    <col min="3848" max="3848" width="4.6640625" style="2" customWidth="1"/>
    <col min="3849" max="3849" width="4.88671875" style="2" customWidth="1"/>
    <col min="3850" max="3850" width="4.44140625" style="2" customWidth="1"/>
    <col min="3851" max="3851" width="4.6640625" style="2" customWidth="1"/>
    <col min="3852" max="3852" width="10.6640625" style="2" customWidth="1"/>
    <col min="3853" max="3853" width="12.6640625" style="2" customWidth="1"/>
    <col min="3854" max="4076" width="9.109375" style="2"/>
    <col min="4077" max="4077" width="5.88671875" style="2" customWidth="1"/>
    <col min="4078" max="4078" width="35" style="2" customWidth="1"/>
    <col min="4079" max="4079" width="15" style="2" customWidth="1"/>
    <col min="4080" max="4080" width="5.6640625" style="2" customWidth="1"/>
    <col min="4081" max="4081" width="4.5546875" style="2" customWidth="1"/>
    <col min="4082" max="4082" width="4.6640625" style="2" customWidth="1"/>
    <col min="4083" max="4083" width="4.33203125" style="2" customWidth="1"/>
    <col min="4084" max="4084" width="4.6640625" style="2" customWidth="1"/>
    <col min="4085" max="4085" width="4.44140625" style="2" customWidth="1"/>
    <col min="4086" max="4086" width="4.6640625" style="2" customWidth="1"/>
    <col min="4087" max="4088" width="4.5546875" style="2" customWidth="1"/>
    <col min="4089" max="4089" width="4.88671875" style="2" customWidth="1"/>
    <col min="4090" max="4090" width="4.5546875" style="2" customWidth="1"/>
    <col min="4091" max="4091" width="4.6640625" style="2" customWidth="1"/>
    <col min="4092" max="4092" width="4.44140625" style="2" customWidth="1"/>
    <col min="4093" max="4093" width="4.88671875" style="2" customWidth="1"/>
    <col min="4094" max="4094" width="5" style="2" customWidth="1"/>
    <col min="4095" max="4095" width="4.33203125" style="2" customWidth="1"/>
    <col min="4096" max="4096" width="4.5546875" style="2" customWidth="1"/>
    <col min="4097" max="4098" width="5" style="2" customWidth="1"/>
    <col min="4099" max="4099" width="4.44140625" style="2" customWidth="1"/>
    <col min="4100" max="4100" width="4.6640625" style="2" customWidth="1"/>
    <col min="4101" max="4101" width="4.44140625" style="2" customWidth="1"/>
    <col min="4102" max="4102" width="5.109375" style="2" customWidth="1"/>
    <col min="4103" max="4103" width="5" style="2" customWidth="1"/>
    <col min="4104" max="4104" width="4.6640625" style="2" customWidth="1"/>
    <col min="4105" max="4105" width="4.88671875" style="2" customWidth="1"/>
    <col min="4106" max="4106" width="4.44140625" style="2" customWidth="1"/>
    <col min="4107" max="4107" width="4.6640625" style="2" customWidth="1"/>
    <col min="4108" max="4108" width="10.6640625" style="2" customWidth="1"/>
    <col min="4109" max="4109" width="12.6640625" style="2" customWidth="1"/>
    <col min="4110" max="4332" width="9.109375" style="2"/>
    <col min="4333" max="4333" width="5.88671875" style="2" customWidth="1"/>
    <col min="4334" max="4334" width="35" style="2" customWidth="1"/>
    <col min="4335" max="4335" width="15" style="2" customWidth="1"/>
    <col min="4336" max="4336" width="5.6640625" style="2" customWidth="1"/>
    <col min="4337" max="4337" width="4.5546875" style="2" customWidth="1"/>
    <col min="4338" max="4338" width="4.6640625" style="2" customWidth="1"/>
    <col min="4339" max="4339" width="4.33203125" style="2" customWidth="1"/>
    <col min="4340" max="4340" width="4.6640625" style="2" customWidth="1"/>
    <col min="4341" max="4341" width="4.44140625" style="2" customWidth="1"/>
    <col min="4342" max="4342" width="4.6640625" style="2" customWidth="1"/>
    <col min="4343" max="4344" width="4.5546875" style="2" customWidth="1"/>
    <col min="4345" max="4345" width="4.88671875" style="2" customWidth="1"/>
    <col min="4346" max="4346" width="4.5546875" style="2" customWidth="1"/>
    <col min="4347" max="4347" width="4.6640625" style="2" customWidth="1"/>
    <col min="4348" max="4348" width="4.44140625" style="2" customWidth="1"/>
    <col min="4349" max="4349" width="4.88671875" style="2" customWidth="1"/>
    <col min="4350" max="4350" width="5" style="2" customWidth="1"/>
    <col min="4351" max="4351" width="4.33203125" style="2" customWidth="1"/>
    <col min="4352" max="4352" width="4.5546875" style="2" customWidth="1"/>
    <col min="4353" max="4354" width="5" style="2" customWidth="1"/>
    <col min="4355" max="4355" width="4.44140625" style="2" customWidth="1"/>
    <col min="4356" max="4356" width="4.6640625" style="2" customWidth="1"/>
    <col min="4357" max="4357" width="4.44140625" style="2" customWidth="1"/>
    <col min="4358" max="4358" width="5.109375" style="2" customWidth="1"/>
    <col min="4359" max="4359" width="5" style="2" customWidth="1"/>
    <col min="4360" max="4360" width="4.6640625" style="2" customWidth="1"/>
    <col min="4361" max="4361" width="4.88671875" style="2" customWidth="1"/>
    <col min="4362" max="4362" width="4.44140625" style="2" customWidth="1"/>
    <col min="4363" max="4363" width="4.6640625" style="2" customWidth="1"/>
    <col min="4364" max="4364" width="10.6640625" style="2" customWidth="1"/>
    <col min="4365" max="4365" width="12.6640625" style="2" customWidth="1"/>
    <col min="4366" max="4588" width="9.109375" style="2"/>
    <col min="4589" max="4589" width="5.88671875" style="2" customWidth="1"/>
    <col min="4590" max="4590" width="35" style="2" customWidth="1"/>
    <col min="4591" max="4591" width="15" style="2" customWidth="1"/>
    <col min="4592" max="4592" width="5.6640625" style="2" customWidth="1"/>
    <col min="4593" max="4593" width="4.5546875" style="2" customWidth="1"/>
    <col min="4594" max="4594" width="4.6640625" style="2" customWidth="1"/>
    <col min="4595" max="4595" width="4.33203125" style="2" customWidth="1"/>
    <col min="4596" max="4596" width="4.6640625" style="2" customWidth="1"/>
    <col min="4597" max="4597" width="4.44140625" style="2" customWidth="1"/>
    <col min="4598" max="4598" width="4.6640625" style="2" customWidth="1"/>
    <col min="4599" max="4600" width="4.5546875" style="2" customWidth="1"/>
    <col min="4601" max="4601" width="4.88671875" style="2" customWidth="1"/>
    <col min="4602" max="4602" width="4.5546875" style="2" customWidth="1"/>
    <col min="4603" max="4603" width="4.6640625" style="2" customWidth="1"/>
    <col min="4604" max="4604" width="4.44140625" style="2" customWidth="1"/>
    <col min="4605" max="4605" width="4.88671875" style="2" customWidth="1"/>
    <col min="4606" max="4606" width="5" style="2" customWidth="1"/>
    <col min="4607" max="4607" width="4.33203125" style="2" customWidth="1"/>
    <col min="4608" max="4608" width="4.5546875" style="2" customWidth="1"/>
    <col min="4609" max="4610" width="5" style="2" customWidth="1"/>
    <col min="4611" max="4611" width="4.44140625" style="2" customWidth="1"/>
    <col min="4612" max="4612" width="4.6640625" style="2" customWidth="1"/>
    <col min="4613" max="4613" width="4.44140625" style="2" customWidth="1"/>
    <col min="4614" max="4614" width="5.109375" style="2" customWidth="1"/>
    <col min="4615" max="4615" width="5" style="2" customWidth="1"/>
    <col min="4616" max="4616" width="4.6640625" style="2" customWidth="1"/>
    <col min="4617" max="4617" width="4.88671875" style="2" customWidth="1"/>
    <col min="4618" max="4618" width="4.44140625" style="2" customWidth="1"/>
    <col min="4619" max="4619" width="4.6640625" style="2" customWidth="1"/>
    <col min="4620" max="4620" width="10.6640625" style="2" customWidth="1"/>
    <col min="4621" max="4621" width="12.6640625" style="2" customWidth="1"/>
    <col min="4622" max="4844" width="9.109375" style="2"/>
    <col min="4845" max="4845" width="5.88671875" style="2" customWidth="1"/>
    <col min="4846" max="4846" width="35" style="2" customWidth="1"/>
    <col min="4847" max="4847" width="15" style="2" customWidth="1"/>
    <col min="4848" max="4848" width="5.6640625" style="2" customWidth="1"/>
    <col min="4849" max="4849" width="4.5546875" style="2" customWidth="1"/>
    <col min="4850" max="4850" width="4.6640625" style="2" customWidth="1"/>
    <col min="4851" max="4851" width="4.33203125" style="2" customWidth="1"/>
    <col min="4852" max="4852" width="4.6640625" style="2" customWidth="1"/>
    <col min="4853" max="4853" width="4.44140625" style="2" customWidth="1"/>
    <col min="4854" max="4854" width="4.6640625" style="2" customWidth="1"/>
    <col min="4855" max="4856" width="4.5546875" style="2" customWidth="1"/>
    <col min="4857" max="4857" width="4.88671875" style="2" customWidth="1"/>
    <col min="4858" max="4858" width="4.5546875" style="2" customWidth="1"/>
    <col min="4859" max="4859" width="4.6640625" style="2" customWidth="1"/>
    <col min="4860" max="4860" width="4.44140625" style="2" customWidth="1"/>
    <col min="4861" max="4861" width="4.88671875" style="2" customWidth="1"/>
    <col min="4862" max="4862" width="5" style="2" customWidth="1"/>
    <col min="4863" max="4863" width="4.33203125" style="2" customWidth="1"/>
    <col min="4864" max="4864" width="4.5546875" style="2" customWidth="1"/>
    <col min="4865" max="4866" width="5" style="2" customWidth="1"/>
    <col min="4867" max="4867" width="4.44140625" style="2" customWidth="1"/>
    <col min="4868" max="4868" width="4.6640625" style="2" customWidth="1"/>
    <col min="4869" max="4869" width="4.44140625" style="2" customWidth="1"/>
    <col min="4870" max="4870" width="5.109375" style="2" customWidth="1"/>
    <col min="4871" max="4871" width="5" style="2" customWidth="1"/>
    <col min="4872" max="4872" width="4.6640625" style="2" customWidth="1"/>
    <col min="4873" max="4873" width="4.88671875" style="2" customWidth="1"/>
    <col min="4874" max="4874" width="4.44140625" style="2" customWidth="1"/>
    <col min="4875" max="4875" width="4.6640625" style="2" customWidth="1"/>
    <col min="4876" max="4876" width="10.6640625" style="2" customWidth="1"/>
    <col min="4877" max="4877" width="12.6640625" style="2" customWidth="1"/>
    <col min="4878" max="5100" width="9.109375" style="2"/>
    <col min="5101" max="5101" width="5.88671875" style="2" customWidth="1"/>
    <col min="5102" max="5102" width="35" style="2" customWidth="1"/>
    <col min="5103" max="5103" width="15" style="2" customWidth="1"/>
    <col min="5104" max="5104" width="5.6640625" style="2" customWidth="1"/>
    <col min="5105" max="5105" width="4.5546875" style="2" customWidth="1"/>
    <col min="5106" max="5106" width="4.6640625" style="2" customWidth="1"/>
    <col min="5107" max="5107" width="4.33203125" style="2" customWidth="1"/>
    <col min="5108" max="5108" width="4.6640625" style="2" customWidth="1"/>
    <col min="5109" max="5109" width="4.44140625" style="2" customWidth="1"/>
    <col min="5110" max="5110" width="4.6640625" style="2" customWidth="1"/>
    <col min="5111" max="5112" width="4.5546875" style="2" customWidth="1"/>
    <col min="5113" max="5113" width="4.88671875" style="2" customWidth="1"/>
    <col min="5114" max="5114" width="4.5546875" style="2" customWidth="1"/>
    <col min="5115" max="5115" width="4.6640625" style="2" customWidth="1"/>
    <col min="5116" max="5116" width="4.44140625" style="2" customWidth="1"/>
    <col min="5117" max="5117" width="4.88671875" style="2" customWidth="1"/>
    <col min="5118" max="5118" width="5" style="2" customWidth="1"/>
    <col min="5119" max="5119" width="4.33203125" style="2" customWidth="1"/>
    <col min="5120" max="5120" width="4.5546875" style="2" customWidth="1"/>
    <col min="5121" max="5122" width="5" style="2" customWidth="1"/>
    <col min="5123" max="5123" width="4.44140625" style="2" customWidth="1"/>
    <col min="5124" max="5124" width="4.6640625" style="2" customWidth="1"/>
    <col min="5125" max="5125" width="4.44140625" style="2" customWidth="1"/>
    <col min="5126" max="5126" width="5.109375" style="2" customWidth="1"/>
    <col min="5127" max="5127" width="5" style="2" customWidth="1"/>
    <col min="5128" max="5128" width="4.6640625" style="2" customWidth="1"/>
    <col min="5129" max="5129" width="4.88671875" style="2" customWidth="1"/>
    <col min="5130" max="5130" width="4.44140625" style="2" customWidth="1"/>
    <col min="5131" max="5131" width="4.6640625" style="2" customWidth="1"/>
    <col min="5132" max="5132" width="10.6640625" style="2" customWidth="1"/>
    <col min="5133" max="5133" width="12.6640625" style="2" customWidth="1"/>
    <col min="5134" max="5356" width="9.109375" style="2"/>
    <col min="5357" max="5357" width="5.88671875" style="2" customWidth="1"/>
    <col min="5358" max="5358" width="35" style="2" customWidth="1"/>
    <col min="5359" max="5359" width="15" style="2" customWidth="1"/>
    <col min="5360" max="5360" width="5.6640625" style="2" customWidth="1"/>
    <col min="5361" max="5361" width="4.5546875" style="2" customWidth="1"/>
    <col min="5362" max="5362" width="4.6640625" style="2" customWidth="1"/>
    <col min="5363" max="5363" width="4.33203125" style="2" customWidth="1"/>
    <col min="5364" max="5364" width="4.6640625" style="2" customWidth="1"/>
    <col min="5365" max="5365" width="4.44140625" style="2" customWidth="1"/>
    <col min="5366" max="5366" width="4.6640625" style="2" customWidth="1"/>
    <col min="5367" max="5368" width="4.5546875" style="2" customWidth="1"/>
    <col min="5369" max="5369" width="4.88671875" style="2" customWidth="1"/>
    <col min="5370" max="5370" width="4.5546875" style="2" customWidth="1"/>
    <col min="5371" max="5371" width="4.6640625" style="2" customWidth="1"/>
    <col min="5372" max="5372" width="4.44140625" style="2" customWidth="1"/>
    <col min="5373" max="5373" width="4.88671875" style="2" customWidth="1"/>
    <col min="5374" max="5374" width="5" style="2" customWidth="1"/>
    <col min="5375" max="5375" width="4.33203125" style="2" customWidth="1"/>
    <col min="5376" max="5376" width="4.5546875" style="2" customWidth="1"/>
    <col min="5377" max="5378" width="5" style="2" customWidth="1"/>
    <col min="5379" max="5379" width="4.44140625" style="2" customWidth="1"/>
    <col min="5380" max="5380" width="4.6640625" style="2" customWidth="1"/>
    <col min="5381" max="5381" width="4.44140625" style="2" customWidth="1"/>
    <col min="5382" max="5382" width="5.109375" style="2" customWidth="1"/>
    <col min="5383" max="5383" width="5" style="2" customWidth="1"/>
    <col min="5384" max="5384" width="4.6640625" style="2" customWidth="1"/>
    <col min="5385" max="5385" width="4.88671875" style="2" customWidth="1"/>
    <col min="5386" max="5386" width="4.44140625" style="2" customWidth="1"/>
    <col min="5387" max="5387" width="4.6640625" style="2" customWidth="1"/>
    <col min="5388" max="5388" width="10.6640625" style="2" customWidth="1"/>
    <col min="5389" max="5389" width="12.6640625" style="2" customWidth="1"/>
    <col min="5390" max="5612" width="9.109375" style="2"/>
    <col min="5613" max="5613" width="5.88671875" style="2" customWidth="1"/>
    <col min="5614" max="5614" width="35" style="2" customWidth="1"/>
    <col min="5615" max="5615" width="15" style="2" customWidth="1"/>
    <col min="5616" max="5616" width="5.6640625" style="2" customWidth="1"/>
    <col min="5617" max="5617" width="4.5546875" style="2" customWidth="1"/>
    <col min="5618" max="5618" width="4.6640625" style="2" customWidth="1"/>
    <col min="5619" max="5619" width="4.33203125" style="2" customWidth="1"/>
    <col min="5620" max="5620" width="4.6640625" style="2" customWidth="1"/>
    <col min="5621" max="5621" width="4.44140625" style="2" customWidth="1"/>
    <col min="5622" max="5622" width="4.6640625" style="2" customWidth="1"/>
    <col min="5623" max="5624" width="4.5546875" style="2" customWidth="1"/>
    <col min="5625" max="5625" width="4.88671875" style="2" customWidth="1"/>
    <col min="5626" max="5626" width="4.5546875" style="2" customWidth="1"/>
    <col min="5627" max="5627" width="4.6640625" style="2" customWidth="1"/>
    <col min="5628" max="5628" width="4.44140625" style="2" customWidth="1"/>
    <col min="5629" max="5629" width="4.88671875" style="2" customWidth="1"/>
    <col min="5630" max="5630" width="5" style="2" customWidth="1"/>
    <col min="5631" max="5631" width="4.33203125" style="2" customWidth="1"/>
    <col min="5632" max="5632" width="4.5546875" style="2" customWidth="1"/>
    <col min="5633" max="5634" width="5" style="2" customWidth="1"/>
    <col min="5635" max="5635" width="4.44140625" style="2" customWidth="1"/>
    <col min="5636" max="5636" width="4.6640625" style="2" customWidth="1"/>
    <col min="5637" max="5637" width="4.44140625" style="2" customWidth="1"/>
    <col min="5638" max="5638" width="5.109375" style="2" customWidth="1"/>
    <col min="5639" max="5639" width="5" style="2" customWidth="1"/>
    <col min="5640" max="5640" width="4.6640625" style="2" customWidth="1"/>
    <col min="5641" max="5641" width="4.88671875" style="2" customWidth="1"/>
    <col min="5642" max="5642" width="4.44140625" style="2" customWidth="1"/>
    <col min="5643" max="5643" width="4.6640625" style="2" customWidth="1"/>
    <col min="5644" max="5644" width="10.6640625" style="2" customWidth="1"/>
    <col min="5645" max="5645" width="12.6640625" style="2" customWidth="1"/>
    <col min="5646" max="5868" width="9.109375" style="2"/>
    <col min="5869" max="5869" width="5.88671875" style="2" customWidth="1"/>
    <col min="5870" max="5870" width="35" style="2" customWidth="1"/>
    <col min="5871" max="5871" width="15" style="2" customWidth="1"/>
    <col min="5872" max="5872" width="5.6640625" style="2" customWidth="1"/>
    <col min="5873" max="5873" width="4.5546875" style="2" customWidth="1"/>
    <col min="5874" max="5874" width="4.6640625" style="2" customWidth="1"/>
    <col min="5875" max="5875" width="4.33203125" style="2" customWidth="1"/>
    <col min="5876" max="5876" width="4.6640625" style="2" customWidth="1"/>
    <col min="5877" max="5877" width="4.44140625" style="2" customWidth="1"/>
    <col min="5878" max="5878" width="4.6640625" style="2" customWidth="1"/>
    <col min="5879" max="5880" width="4.5546875" style="2" customWidth="1"/>
    <col min="5881" max="5881" width="4.88671875" style="2" customWidth="1"/>
    <col min="5882" max="5882" width="4.5546875" style="2" customWidth="1"/>
    <col min="5883" max="5883" width="4.6640625" style="2" customWidth="1"/>
    <col min="5884" max="5884" width="4.44140625" style="2" customWidth="1"/>
    <col min="5885" max="5885" width="4.88671875" style="2" customWidth="1"/>
    <col min="5886" max="5886" width="5" style="2" customWidth="1"/>
    <col min="5887" max="5887" width="4.33203125" style="2" customWidth="1"/>
    <col min="5888" max="5888" width="4.5546875" style="2" customWidth="1"/>
    <col min="5889" max="5890" width="5" style="2" customWidth="1"/>
    <col min="5891" max="5891" width="4.44140625" style="2" customWidth="1"/>
    <col min="5892" max="5892" width="4.6640625" style="2" customWidth="1"/>
    <col min="5893" max="5893" width="4.44140625" style="2" customWidth="1"/>
    <col min="5894" max="5894" width="5.109375" style="2" customWidth="1"/>
    <col min="5895" max="5895" width="5" style="2" customWidth="1"/>
    <col min="5896" max="5896" width="4.6640625" style="2" customWidth="1"/>
    <col min="5897" max="5897" width="4.88671875" style="2" customWidth="1"/>
    <col min="5898" max="5898" width="4.44140625" style="2" customWidth="1"/>
    <col min="5899" max="5899" width="4.6640625" style="2" customWidth="1"/>
    <col min="5900" max="5900" width="10.6640625" style="2" customWidth="1"/>
    <col min="5901" max="5901" width="12.6640625" style="2" customWidth="1"/>
    <col min="5902" max="6124" width="9.109375" style="2"/>
    <col min="6125" max="6125" width="5.88671875" style="2" customWidth="1"/>
    <col min="6126" max="6126" width="35" style="2" customWidth="1"/>
    <col min="6127" max="6127" width="15" style="2" customWidth="1"/>
    <col min="6128" max="6128" width="5.6640625" style="2" customWidth="1"/>
    <col min="6129" max="6129" width="4.5546875" style="2" customWidth="1"/>
    <col min="6130" max="6130" width="4.6640625" style="2" customWidth="1"/>
    <col min="6131" max="6131" width="4.33203125" style="2" customWidth="1"/>
    <col min="6132" max="6132" width="4.6640625" style="2" customWidth="1"/>
    <col min="6133" max="6133" width="4.44140625" style="2" customWidth="1"/>
    <col min="6134" max="6134" width="4.6640625" style="2" customWidth="1"/>
    <col min="6135" max="6136" width="4.5546875" style="2" customWidth="1"/>
    <col min="6137" max="6137" width="4.88671875" style="2" customWidth="1"/>
    <col min="6138" max="6138" width="4.5546875" style="2" customWidth="1"/>
    <col min="6139" max="6139" width="4.6640625" style="2" customWidth="1"/>
    <col min="6140" max="6140" width="4.44140625" style="2" customWidth="1"/>
    <col min="6141" max="6141" width="4.88671875" style="2" customWidth="1"/>
    <col min="6142" max="6142" width="5" style="2" customWidth="1"/>
    <col min="6143" max="6143" width="4.33203125" style="2" customWidth="1"/>
    <col min="6144" max="6144" width="4.5546875" style="2" customWidth="1"/>
    <col min="6145" max="6146" width="5" style="2" customWidth="1"/>
    <col min="6147" max="6147" width="4.44140625" style="2" customWidth="1"/>
    <col min="6148" max="6148" width="4.6640625" style="2" customWidth="1"/>
    <col min="6149" max="6149" width="4.44140625" style="2" customWidth="1"/>
    <col min="6150" max="6150" width="5.109375" style="2" customWidth="1"/>
    <col min="6151" max="6151" width="5" style="2" customWidth="1"/>
    <col min="6152" max="6152" width="4.6640625" style="2" customWidth="1"/>
    <col min="6153" max="6153" width="4.88671875" style="2" customWidth="1"/>
    <col min="6154" max="6154" width="4.44140625" style="2" customWidth="1"/>
    <col min="6155" max="6155" width="4.6640625" style="2" customWidth="1"/>
    <col min="6156" max="6156" width="10.6640625" style="2" customWidth="1"/>
    <col min="6157" max="6157" width="12.6640625" style="2" customWidth="1"/>
    <col min="6158" max="6380" width="9.109375" style="2"/>
    <col min="6381" max="6381" width="5.88671875" style="2" customWidth="1"/>
    <col min="6382" max="6382" width="35" style="2" customWidth="1"/>
    <col min="6383" max="6383" width="15" style="2" customWidth="1"/>
    <col min="6384" max="6384" width="5.6640625" style="2" customWidth="1"/>
    <col min="6385" max="6385" width="4.5546875" style="2" customWidth="1"/>
    <col min="6386" max="6386" width="4.6640625" style="2" customWidth="1"/>
    <col min="6387" max="6387" width="4.33203125" style="2" customWidth="1"/>
    <col min="6388" max="6388" width="4.6640625" style="2" customWidth="1"/>
    <col min="6389" max="6389" width="4.44140625" style="2" customWidth="1"/>
    <col min="6390" max="6390" width="4.6640625" style="2" customWidth="1"/>
    <col min="6391" max="6392" width="4.5546875" style="2" customWidth="1"/>
    <col min="6393" max="6393" width="4.88671875" style="2" customWidth="1"/>
    <col min="6394" max="6394" width="4.5546875" style="2" customWidth="1"/>
    <col min="6395" max="6395" width="4.6640625" style="2" customWidth="1"/>
    <col min="6396" max="6396" width="4.44140625" style="2" customWidth="1"/>
    <col min="6397" max="6397" width="4.88671875" style="2" customWidth="1"/>
    <col min="6398" max="6398" width="5" style="2" customWidth="1"/>
    <col min="6399" max="6399" width="4.33203125" style="2" customWidth="1"/>
    <col min="6400" max="6400" width="4.5546875" style="2" customWidth="1"/>
    <col min="6401" max="6402" width="5" style="2" customWidth="1"/>
    <col min="6403" max="6403" width="4.44140625" style="2" customWidth="1"/>
    <col min="6404" max="6404" width="4.6640625" style="2" customWidth="1"/>
    <col min="6405" max="6405" width="4.44140625" style="2" customWidth="1"/>
    <col min="6406" max="6406" width="5.109375" style="2" customWidth="1"/>
    <col min="6407" max="6407" width="5" style="2" customWidth="1"/>
    <col min="6408" max="6408" width="4.6640625" style="2" customWidth="1"/>
    <col min="6409" max="6409" width="4.88671875" style="2" customWidth="1"/>
    <col min="6410" max="6410" width="4.44140625" style="2" customWidth="1"/>
    <col min="6411" max="6411" width="4.6640625" style="2" customWidth="1"/>
    <col min="6412" max="6412" width="10.6640625" style="2" customWidth="1"/>
    <col min="6413" max="6413" width="12.6640625" style="2" customWidth="1"/>
    <col min="6414" max="6636" width="9.109375" style="2"/>
    <col min="6637" max="6637" width="5.88671875" style="2" customWidth="1"/>
    <col min="6638" max="6638" width="35" style="2" customWidth="1"/>
    <col min="6639" max="6639" width="15" style="2" customWidth="1"/>
    <col min="6640" max="6640" width="5.6640625" style="2" customWidth="1"/>
    <col min="6641" max="6641" width="4.5546875" style="2" customWidth="1"/>
    <col min="6642" max="6642" width="4.6640625" style="2" customWidth="1"/>
    <col min="6643" max="6643" width="4.33203125" style="2" customWidth="1"/>
    <col min="6644" max="6644" width="4.6640625" style="2" customWidth="1"/>
    <col min="6645" max="6645" width="4.44140625" style="2" customWidth="1"/>
    <col min="6646" max="6646" width="4.6640625" style="2" customWidth="1"/>
    <col min="6647" max="6648" width="4.5546875" style="2" customWidth="1"/>
    <col min="6649" max="6649" width="4.88671875" style="2" customWidth="1"/>
    <col min="6650" max="6650" width="4.5546875" style="2" customWidth="1"/>
    <col min="6651" max="6651" width="4.6640625" style="2" customWidth="1"/>
    <col min="6652" max="6652" width="4.44140625" style="2" customWidth="1"/>
    <col min="6653" max="6653" width="4.88671875" style="2" customWidth="1"/>
    <col min="6654" max="6654" width="5" style="2" customWidth="1"/>
    <col min="6655" max="6655" width="4.33203125" style="2" customWidth="1"/>
    <col min="6656" max="6656" width="4.5546875" style="2" customWidth="1"/>
    <col min="6657" max="6658" width="5" style="2" customWidth="1"/>
    <col min="6659" max="6659" width="4.44140625" style="2" customWidth="1"/>
    <col min="6660" max="6660" width="4.6640625" style="2" customWidth="1"/>
    <col min="6661" max="6661" width="4.44140625" style="2" customWidth="1"/>
    <col min="6662" max="6662" width="5.109375" style="2" customWidth="1"/>
    <col min="6663" max="6663" width="5" style="2" customWidth="1"/>
    <col min="6664" max="6664" width="4.6640625" style="2" customWidth="1"/>
    <col min="6665" max="6665" width="4.88671875" style="2" customWidth="1"/>
    <col min="6666" max="6666" width="4.44140625" style="2" customWidth="1"/>
    <col min="6667" max="6667" width="4.6640625" style="2" customWidth="1"/>
    <col min="6668" max="6668" width="10.6640625" style="2" customWidth="1"/>
    <col min="6669" max="6669" width="12.6640625" style="2" customWidth="1"/>
    <col min="6670" max="6892" width="9.109375" style="2"/>
    <col min="6893" max="6893" width="5.88671875" style="2" customWidth="1"/>
    <col min="6894" max="6894" width="35" style="2" customWidth="1"/>
    <col min="6895" max="6895" width="15" style="2" customWidth="1"/>
    <col min="6896" max="6896" width="5.6640625" style="2" customWidth="1"/>
    <col min="6897" max="6897" width="4.5546875" style="2" customWidth="1"/>
    <col min="6898" max="6898" width="4.6640625" style="2" customWidth="1"/>
    <col min="6899" max="6899" width="4.33203125" style="2" customWidth="1"/>
    <col min="6900" max="6900" width="4.6640625" style="2" customWidth="1"/>
    <col min="6901" max="6901" width="4.44140625" style="2" customWidth="1"/>
    <col min="6902" max="6902" width="4.6640625" style="2" customWidth="1"/>
    <col min="6903" max="6904" width="4.5546875" style="2" customWidth="1"/>
    <col min="6905" max="6905" width="4.88671875" style="2" customWidth="1"/>
    <col min="6906" max="6906" width="4.5546875" style="2" customWidth="1"/>
    <col min="6907" max="6907" width="4.6640625" style="2" customWidth="1"/>
    <col min="6908" max="6908" width="4.44140625" style="2" customWidth="1"/>
    <col min="6909" max="6909" width="4.88671875" style="2" customWidth="1"/>
    <col min="6910" max="6910" width="5" style="2" customWidth="1"/>
    <col min="6911" max="6911" width="4.33203125" style="2" customWidth="1"/>
    <col min="6912" max="6912" width="4.5546875" style="2" customWidth="1"/>
    <col min="6913" max="6914" width="5" style="2" customWidth="1"/>
    <col min="6915" max="6915" width="4.44140625" style="2" customWidth="1"/>
    <col min="6916" max="6916" width="4.6640625" style="2" customWidth="1"/>
    <col min="6917" max="6917" width="4.44140625" style="2" customWidth="1"/>
    <col min="6918" max="6918" width="5.109375" style="2" customWidth="1"/>
    <col min="6919" max="6919" width="5" style="2" customWidth="1"/>
    <col min="6920" max="6920" width="4.6640625" style="2" customWidth="1"/>
    <col min="6921" max="6921" width="4.88671875" style="2" customWidth="1"/>
    <col min="6922" max="6922" width="4.44140625" style="2" customWidth="1"/>
    <col min="6923" max="6923" width="4.6640625" style="2" customWidth="1"/>
    <col min="6924" max="6924" width="10.6640625" style="2" customWidth="1"/>
    <col min="6925" max="6925" width="12.6640625" style="2" customWidth="1"/>
    <col min="6926" max="7148" width="9.109375" style="2"/>
    <col min="7149" max="7149" width="5.88671875" style="2" customWidth="1"/>
    <col min="7150" max="7150" width="35" style="2" customWidth="1"/>
    <col min="7151" max="7151" width="15" style="2" customWidth="1"/>
    <col min="7152" max="7152" width="5.6640625" style="2" customWidth="1"/>
    <col min="7153" max="7153" width="4.5546875" style="2" customWidth="1"/>
    <col min="7154" max="7154" width="4.6640625" style="2" customWidth="1"/>
    <col min="7155" max="7155" width="4.33203125" style="2" customWidth="1"/>
    <col min="7156" max="7156" width="4.6640625" style="2" customWidth="1"/>
    <col min="7157" max="7157" width="4.44140625" style="2" customWidth="1"/>
    <col min="7158" max="7158" width="4.6640625" style="2" customWidth="1"/>
    <col min="7159" max="7160" width="4.5546875" style="2" customWidth="1"/>
    <col min="7161" max="7161" width="4.88671875" style="2" customWidth="1"/>
    <col min="7162" max="7162" width="4.5546875" style="2" customWidth="1"/>
    <col min="7163" max="7163" width="4.6640625" style="2" customWidth="1"/>
    <col min="7164" max="7164" width="4.44140625" style="2" customWidth="1"/>
    <col min="7165" max="7165" width="4.88671875" style="2" customWidth="1"/>
    <col min="7166" max="7166" width="5" style="2" customWidth="1"/>
    <col min="7167" max="7167" width="4.33203125" style="2" customWidth="1"/>
    <col min="7168" max="7168" width="4.5546875" style="2" customWidth="1"/>
    <col min="7169" max="7170" width="5" style="2" customWidth="1"/>
    <col min="7171" max="7171" width="4.44140625" style="2" customWidth="1"/>
    <col min="7172" max="7172" width="4.6640625" style="2" customWidth="1"/>
    <col min="7173" max="7173" width="4.44140625" style="2" customWidth="1"/>
    <col min="7174" max="7174" width="5.109375" style="2" customWidth="1"/>
    <col min="7175" max="7175" width="5" style="2" customWidth="1"/>
    <col min="7176" max="7176" width="4.6640625" style="2" customWidth="1"/>
    <col min="7177" max="7177" width="4.88671875" style="2" customWidth="1"/>
    <col min="7178" max="7178" width="4.44140625" style="2" customWidth="1"/>
    <col min="7179" max="7179" width="4.6640625" style="2" customWidth="1"/>
    <col min="7180" max="7180" width="10.6640625" style="2" customWidth="1"/>
    <col min="7181" max="7181" width="12.6640625" style="2" customWidth="1"/>
    <col min="7182" max="7404" width="9.109375" style="2"/>
    <col min="7405" max="7405" width="5.88671875" style="2" customWidth="1"/>
    <col min="7406" max="7406" width="35" style="2" customWidth="1"/>
    <col min="7407" max="7407" width="15" style="2" customWidth="1"/>
    <col min="7408" max="7408" width="5.6640625" style="2" customWidth="1"/>
    <col min="7409" max="7409" width="4.5546875" style="2" customWidth="1"/>
    <col min="7410" max="7410" width="4.6640625" style="2" customWidth="1"/>
    <col min="7411" max="7411" width="4.33203125" style="2" customWidth="1"/>
    <col min="7412" max="7412" width="4.6640625" style="2" customWidth="1"/>
    <col min="7413" max="7413" width="4.44140625" style="2" customWidth="1"/>
    <col min="7414" max="7414" width="4.6640625" style="2" customWidth="1"/>
    <col min="7415" max="7416" width="4.5546875" style="2" customWidth="1"/>
    <col min="7417" max="7417" width="4.88671875" style="2" customWidth="1"/>
    <col min="7418" max="7418" width="4.5546875" style="2" customWidth="1"/>
    <col min="7419" max="7419" width="4.6640625" style="2" customWidth="1"/>
    <col min="7420" max="7420" width="4.44140625" style="2" customWidth="1"/>
    <col min="7421" max="7421" width="4.88671875" style="2" customWidth="1"/>
    <col min="7422" max="7422" width="5" style="2" customWidth="1"/>
    <col min="7423" max="7423" width="4.33203125" style="2" customWidth="1"/>
    <col min="7424" max="7424" width="4.5546875" style="2" customWidth="1"/>
    <col min="7425" max="7426" width="5" style="2" customWidth="1"/>
    <col min="7427" max="7427" width="4.44140625" style="2" customWidth="1"/>
    <col min="7428" max="7428" width="4.6640625" style="2" customWidth="1"/>
    <col min="7429" max="7429" width="4.44140625" style="2" customWidth="1"/>
    <col min="7430" max="7430" width="5.109375" style="2" customWidth="1"/>
    <col min="7431" max="7431" width="5" style="2" customWidth="1"/>
    <col min="7432" max="7432" width="4.6640625" style="2" customWidth="1"/>
    <col min="7433" max="7433" width="4.88671875" style="2" customWidth="1"/>
    <col min="7434" max="7434" width="4.44140625" style="2" customWidth="1"/>
    <col min="7435" max="7435" width="4.6640625" style="2" customWidth="1"/>
    <col min="7436" max="7436" width="10.6640625" style="2" customWidth="1"/>
    <col min="7437" max="7437" width="12.6640625" style="2" customWidth="1"/>
    <col min="7438" max="7660" width="9.109375" style="2"/>
    <col min="7661" max="7661" width="5.88671875" style="2" customWidth="1"/>
    <col min="7662" max="7662" width="35" style="2" customWidth="1"/>
    <col min="7663" max="7663" width="15" style="2" customWidth="1"/>
    <col min="7664" max="7664" width="5.6640625" style="2" customWidth="1"/>
    <col min="7665" max="7665" width="4.5546875" style="2" customWidth="1"/>
    <col min="7666" max="7666" width="4.6640625" style="2" customWidth="1"/>
    <col min="7667" max="7667" width="4.33203125" style="2" customWidth="1"/>
    <col min="7668" max="7668" width="4.6640625" style="2" customWidth="1"/>
    <col min="7669" max="7669" width="4.44140625" style="2" customWidth="1"/>
    <col min="7670" max="7670" width="4.6640625" style="2" customWidth="1"/>
    <col min="7671" max="7672" width="4.5546875" style="2" customWidth="1"/>
    <col min="7673" max="7673" width="4.88671875" style="2" customWidth="1"/>
    <col min="7674" max="7674" width="4.5546875" style="2" customWidth="1"/>
    <col min="7675" max="7675" width="4.6640625" style="2" customWidth="1"/>
    <col min="7676" max="7676" width="4.44140625" style="2" customWidth="1"/>
    <col min="7677" max="7677" width="4.88671875" style="2" customWidth="1"/>
    <col min="7678" max="7678" width="5" style="2" customWidth="1"/>
    <col min="7679" max="7679" width="4.33203125" style="2" customWidth="1"/>
    <col min="7680" max="7680" width="4.5546875" style="2" customWidth="1"/>
    <col min="7681" max="7682" width="5" style="2" customWidth="1"/>
    <col min="7683" max="7683" width="4.44140625" style="2" customWidth="1"/>
    <col min="7684" max="7684" width="4.6640625" style="2" customWidth="1"/>
    <col min="7685" max="7685" width="4.44140625" style="2" customWidth="1"/>
    <col min="7686" max="7686" width="5.109375" style="2" customWidth="1"/>
    <col min="7687" max="7687" width="5" style="2" customWidth="1"/>
    <col min="7688" max="7688" width="4.6640625" style="2" customWidth="1"/>
    <col min="7689" max="7689" width="4.88671875" style="2" customWidth="1"/>
    <col min="7690" max="7690" width="4.44140625" style="2" customWidth="1"/>
    <col min="7691" max="7691" width="4.6640625" style="2" customWidth="1"/>
    <col min="7692" max="7692" width="10.6640625" style="2" customWidth="1"/>
    <col min="7693" max="7693" width="12.6640625" style="2" customWidth="1"/>
    <col min="7694" max="7916" width="9.109375" style="2"/>
    <col min="7917" max="7917" width="5.88671875" style="2" customWidth="1"/>
    <col min="7918" max="7918" width="35" style="2" customWidth="1"/>
    <col min="7919" max="7919" width="15" style="2" customWidth="1"/>
    <col min="7920" max="7920" width="5.6640625" style="2" customWidth="1"/>
    <col min="7921" max="7921" width="4.5546875" style="2" customWidth="1"/>
    <col min="7922" max="7922" width="4.6640625" style="2" customWidth="1"/>
    <col min="7923" max="7923" width="4.33203125" style="2" customWidth="1"/>
    <col min="7924" max="7924" width="4.6640625" style="2" customWidth="1"/>
    <col min="7925" max="7925" width="4.44140625" style="2" customWidth="1"/>
    <col min="7926" max="7926" width="4.6640625" style="2" customWidth="1"/>
    <col min="7927" max="7928" width="4.5546875" style="2" customWidth="1"/>
    <col min="7929" max="7929" width="4.88671875" style="2" customWidth="1"/>
    <col min="7930" max="7930" width="4.5546875" style="2" customWidth="1"/>
    <col min="7931" max="7931" width="4.6640625" style="2" customWidth="1"/>
    <col min="7932" max="7932" width="4.44140625" style="2" customWidth="1"/>
    <col min="7933" max="7933" width="4.88671875" style="2" customWidth="1"/>
    <col min="7934" max="7934" width="5" style="2" customWidth="1"/>
    <col min="7935" max="7935" width="4.33203125" style="2" customWidth="1"/>
    <col min="7936" max="7936" width="4.5546875" style="2" customWidth="1"/>
    <col min="7937" max="7938" width="5" style="2" customWidth="1"/>
    <col min="7939" max="7939" width="4.44140625" style="2" customWidth="1"/>
    <col min="7940" max="7940" width="4.6640625" style="2" customWidth="1"/>
    <col min="7941" max="7941" width="4.44140625" style="2" customWidth="1"/>
    <col min="7942" max="7942" width="5.109375" style="2" customWidth="1"/>
    <col min="7943" max="7943" width="5" style="2" customWidth="1"/>
    <col min="7944" max="7944" width="4.6640625" style="2" customWidth="1"/>
    <col min="7945" max="7945" width="4.88671875" style="2" customWidth="1"/>
    <col min="7946" max="7946" width="4.44140625" style="2" customWidth="1"/>
    <col min="7947" max="7947" width="4.6640625" style="2" customWidth="1"/>
    <col min="7948" max="7948" width="10.6640625" style="2" customWidth="1"/>
    <col min="7949" max="7949" width="12.6640625" style="2" customWidth="1"/>
    <col min="7950" max="8172" width="9.109375" style="2"/>
    <col min="8173" max="8173" width="5.88671875" style="2" customWidth="1"/>
    <col min="8174" max="8174" width="35" style="2" customWidth="1"/>
    <col min="8175" max="8175" width="15" style="2" customWidth="1"/>
    <col min="8176" max="8176" width="5.6640625" style="2" customWidth="1"/>
    <col min="8177" max="8177" width="4.5546875" style="2" customWidth="1"/>
    <col min="8178" max="8178" width="4.6640625" style="2" customWidth="1"/>
    <col min="8179" max="8179" width="4.33203125" style="2" customWidth="1"/>
    <col min="8180" max="8180" width="4.6640625" style="2" customWidth="1"/>
    <col min="8181" max="8181" width="4.44140625" style="2" customWidth="1"/>
    <col min="8182" max="8182" width="4.6640625" style="2" customWidth="1"/>
    <col min="8183" max="8184" width="4.5546875" style="2" customWidth="1"/>
    <col min="8185" max="8185" width="4.88671875" style="2" customWidth="1"/>
    <col min="8186" max="8186" width="4.5546875" style="2" customWidth="1"/>
    <col min="8187" max="8187" width="4.6640625" style="2" customWidth="1"/>
    <col min="8188" max="8188" width="4.44140625" style="2" customWidth="1"/>
    <col min="8189" max="8189" width="4.88671875" style="2" customWidth="1"/>
    <col min="8190" max="8190" width="5" style="2" customWidth="1"/>
    <col min="8191" max="8191" width="4.33203125" style="2" customWidth="1"/>
    <col min="8192" max="8192" width="4.5546875" style="2" customWidth="1"/>
    <col min="8193" max="8194" width="5" style="2" customWidth="1"/>
    <col min="8195" max="8195" width="4.44140625" style="2" customWidth="1"/>
    <col min="8196" max="8196" width="4.6640625" style="2" customWidth="1"/>
    <col min="8197" max="8197" width="4.44140625" style="2" customWidth="1"/>
    <col min="8198" max="8198" width="5.109375" style="2" customWidth="1"/>
    <col min="8199" max="8199" width="5" style="2" customWidth="1"/>
    <col min="8200" max="8200" width="4.6640625" style="2" customWidth="1"/>
    <col min="8201" max="8201" width="4.88671875" style="2" customWidth="1"/>
    <col min="8202" max="8202" width="4.44140625" style="2" customWidth="1"/>
    <col min="8203" max="8203" width="4.6640625" style="2" customWidth="1"/>
    <col min="8204" max="8204" width="10.6640625" style="2" customWidth="1"/>
    <col min="8205" max="8205" width="12.6640625" style="2" customWidth="1"/>
    <col min="8206" max="8428" width="9.109375" style="2"/>
    <col min="8429" max="8429" width="5.88671875" style="2" customWidth="1"/>
    <col min="8430" max="8430" width="35" style="2" customWidth="1"/>
    <col min="8431" max="8431" width="15" style="2" customWidth="1"/>
    <col min="8432" max="8432" width="5.6640625" style="2" customWidth="1"/>
    <col min="8433" max="8433" width="4.5546875" style="2" customWidth="1"/>
    <col min="8434" max="8434" width="4.6640625" style="2" customWidth="1"/>
    <col min="8435" max="8435" width="4.33203125" style="2" customWidth="1"/>
    <col min="8436" max="8436" width="4.6640625" style="2" customWidth="1"/>
    <col min="8437" max="8437" width="4.44140625" style="2" customWidth="1"/>
    <col min="8438" max="8438" width="4.6640625" style="2" customWidth="1"/>
    <col min="8439" max="8440" width="4.5546875" style="2" customWidth="1"/>
    <col min="8441" max="8441" width="4.88671875" style="2" customWidth="1"/>
    <col min="8442" max="8442" width="4.5546875" style="2" customWidth="1"/>
    <col min="8443" max="8443" width="4.6640625" style="2" customWidth="1"/>
    <col min="8444" max="8444" width="4.44140625" style="2" customWidth="1"/>
    <col min="8445" max="8445" width="4.88671875" style="2" customWidth="1"/>
    <col min="8446" max="8446" width="5" style="2" customWidth="1"/>
    <col min="8447" max="8447" width="4.33203125" style="2" customWidth="1"/>
    <col min="8448" max="8448" width="4.5546875" style="2" customWidth="1"/>
    <col min="8449" max="8450" width="5" style="2" customWidth="1"/>
    <col min="8451" max="8451" width="4.44140625" style="2" customWidth="1"/>
    <col min="8452" max="8452" width="4.6640625" style="2" customWidth="1"/>
    <col min="8453" max="8453" width="4.44140625" style="2" customWidth="1"/>
    <col min="8454" max="8454" width="5.109375" style="2" customWidth="1"/>
    <col min="8455" max="8455" width="5" style="2" customWidth="1"/>
    <col min="8456" max="8456" width="4.6640625" style="2" customWidth="1"/>
    <col min="8457" max="8457" width="4.88671875" style="2" customWidth="1"/>
    <col min="8458" max="8458" width="4.44140625" style="2" customWidth="1"/>
    <col min="8459" max="8459" width="4.6640625" style="2" customWidth="1"/>
    <col min="8460" max="8460" width="10.6640625" style="2" customWidth="1"/>
    <col min="8461" max="8461" width="12.6640625" style="2" customWidth="1"/>
    <col min="8462" max="8684" width="9.109375" style="2"/>
    <col min="8685" max="8685" width="5.88671875" style="2" customWidth="1"/>
    <col min="8686" max="8686" width="35" style="2" customWidth="1"/>
    <col min="8687" max="8687" width="15" style="2" customWidth="1"/>
    <col min="8688" max="8688" width="5.6640625" style="2" customWidth="1"/>
    <col min="8689" max="8689" width="4.5546875" style="2" customWidth="1"/>
    <col min="8690" max="8690" width="4.6640625" style="2" customWidth="1"/>
    <col min="8691" max="8691" width="4.33203125" style="2" customWidth="1"/>
    <col min="8692" max="8692" width="4.6640625" style="2" customWidth="1"/>
    <col min="8693" max="8693" width="4.44140625" style="2" customWidth="1"/>
    <col min="8694" max="8694" width="4.6640625" style="2" customWidth="1"/>
    <col min="8695" max="8696" width="4.5546875" style="2" customWidth="1"/>
    <col min="8697" max="8697" width="4.88671875" style="2" customWidth="1"/>
    <col min="8698" max="8698" width="4.5546875" style="2" customWidth="1"/>
    <col min="8699" max="8699" width="4.6640625" style="2" customWidth="1"/>
    <col min="8700" max="8700" width="4.44140625" style="2" customWidth="1"/>
    <col min="8701" max="8701" width="4.88671875" style="2" customWidth="1"/>
    <col min="8702" max="8702" width="5" style="2" customWidth="1"/>
    <col min="8703" max="8703" width="4.33203125" style="2" customWidth="1"/>
    <col min="8704" max="8704" width="4.5546875" style="2" customWidth="1"/>
    <col min="8705" max="8706" width="5" style="2" customWidth="1"/>
    <col min="8707" max="8707" width="4.44140625" style="2" customWidth="1"/>
    <col min="8708" max="8708" width="4.6640625" style="2" customWidth="1"/>
    <col min="8709" max="8709" width="4.44140625" style="2" customWidth="1"/>
    <col min="8710" max="8710" width="5.109375" style="2" customWidth="1"/>
    <col min="8711" max="8711" width="5" style="2" customWidth="1"/>
    <col min="8712" max="8712" width="4.6640625" style="2" customWidth="1"/>
    <col min="8713" max="8713" width="4.88671875" style="2" customWidth="1"/>
    <col min="8714" max="8714" width="4.44140625" style="2" customWidth="1"/>
    <col min="8715" max="8715" width="4.6640625" style="2" customWidth="1"/>
    <col min="8716" max="8716" width="10.6640625" style="2" customWidth="1"/>
    <col min="8717" max="8717" width="12.6640625" style="2" customWidth="1"/>
    <col min="8718" max="8940" width="9.109375" style="2"/>
    <col min="8941" max="8941" width="5.88671875" style="2" customWidth="1"/>
    <col min="8942" max="8942" width="35" style="2" customWidth="1"/>
    <col min="8943" max="8943" width="15" style="2" customWidth="1"/>
    <col min="8944" max="8944" width="5.6640625" style="2" customWidth="1"/>
    <col min="8945" max="8945" width="4.5546875" style="2" customWidth="1"/>
    <col min="8946" max="8946" width="4.6640625" style="2" customWidth="1"/>
    <col min="8947" max="8947" width="4.33203125" style="2" customWidth="1"/>
    <col min="8948" max="8948" width="4.6640625" style="2" customWidth="1"/>
    <col min="8949" max="8949" width="4.44140625" style="2" customWidth="1"/>
    <col min="8950" max="8950" width="4.6640625" style="2" customWidth="1"/>
    <col min="8951" max="8952" width="4.5546875" style="2" customWidth="1"/>
    <col min="8953" max="8953" width="4.88671875" style="2" customWidth="1"/>
    <col min="8954" max="8954" width="4.5546875" style="2" customWidth="1"/>
    <col min="8955" max="8955" width="4.6640625" style="2" customWidth="1"/>
    <col min="8956" max="8956" width="4.44140625" style="2" customWidth="1"/>
    <col min="8957" max="8957" width="4.88671875" style="2" customWidth="1"/>
    <col min="8958" max="8958" width="5" style="2" customWidth="1"/>
    <col min="8959" max="8959" width="4.33203125" style="2" customWidth="1"/>
    <col min="8960" max="8960" width="4.5546875" style="2" customWidth="1"/>
    <col min="8961" max="8962" width="5" style="2" customWidth="1"/>
    <col min="8963" max="8963" width="4.44140625" style="2" customWidth="1"/>
    <col min="8964" max="8964" width="4.6640625" style="2" customWidth="1"/>
    <col min="8965" max="8965" width="4.44140625" style="2" customWidth="1"/>
    <col min="8966" max="8966" width="5.109375" style="2" customWidth="1"/>
    <col min="8967" max="8967" width="5" style="2" customWidth="1"/>
    <col min="8968" max="8968" width="4.6640625" style="2" customWidth="1"/>
    <col min="8969" max="8969" width="4.88671875" style="2" customWidth="1"/>
    <col min="8970" max="8970" width="4.44140625" style="2" customWidth="1"/>
    <col min="8971" max="8971" width="4.6640625" style="2" customWidth="1"/>
    <col min="8972" max="8972" width="10.6640625" style="2" customWidth="1"/>
    <col min="8973" max="8973" width="12.6640625" style="2" customWidth="1"/>
    <col min="8974" max="9196" width="9.109375" style="2"/>
    <col min="9197" max="9197" width="5.88671875" style="2" customWidth="1"/>
    <col min="9198" max="9198" width="35" style="2" customWidth="1"/>
    <col min="9199" max="9199" width="15" style="2" customWidth="1"/>
    <col min="9200" max="9200" width="5.6640625" style="2" customWidth="1"/>
    <col min="9201" max="9201" width="4.5546875" style="2" customWidth="1"/>
    <col min="9202" max="9202" width="4.6640625" style="2" customWidth="1"/>
    <col min="9203" max="9203" width="4.33203125" style="2" customWidth="1"/>
    <col min="9204" max="9204" width="4.6640625" style="2" customWidth="1"/>
    <col min="9205" max="9205" width="4.44140625" style="2" customWidth="1"/>
    <col min="9206" max="9206" width="4.6640625" style="2" customWidth="1"/>
    <col min="9207" max="9208" width="4.5546875" style="2" customWidth="1"/>
    <col min="9209" max="9209" width="4.88671875" style="2" customWidth="1"/>
    <col min="9210" max="9210" width="4.5546875" style="2" customWidth="1"/>
    <col min="9211" max="9211" width="4.6640625" style="2" customWidth="1"/>
    <col min="9212" max="9212" width="4.44140625" style="2" customWidth="1"/>
    <col min="9213" max="9213" width="4.88671875" style="2" customWidth="1"/>
    <col min="9214" max="9214" width="5" style="2" customWidth="1"/>
    <col min="9215" max="9215" width="4.33203125" style="2" customWidth="1"/>
    <col min="9216" max="9216" width="4.5546875" style="2" customWidth="1"/>
    <col min="9217" max="9218" width="5" style="2" customWidth="1"/>
    <col min="9219" max="9219" width="4.44140625" style="2" customWidth="1"/>
    <col min="9220" max="9220" width="4.6640625" style="2" customWidth="1"/>
    <col min="9221" max="9221" width="4.44140625" style="2" customWidth="1"/>
    <col min="9222" max="9222" width="5.109375" style="2" customWidth="1"/>
    <col min="9223" max="9223" width="5" style="2" customWidth="1"/>
    <col min="9224" max="9224" width="4.6640625" style="2" customWidth="1"/>
    <col min="9225" max="9225" width="4.88671875" style="2" customWidth="1"/>
    <col min="9226" max="9226" width="4.44140625" style="2" customWidth="1"/>
    <col min="9227" max="9227" width="4.6640625" style="2" customWidth="1"/>
    <col min="9228" max="9228" width="10.6640625" style="2" customWidth="1"/>
    <col min="9229" max="9229" width="12.6640625" style="2" customWidth="1"/>
    <col min="9230" max="9452" width="9.109375" style="2"/>
    <col min="9453" max="9453" width="5.88671875" style="2" customWidth="1"/>
    <col min="9454" max="9454" width="35" style="2" customWidth="1"/>
    <col min="9455" max="9455" width="15" style="2" customWidth="1"/>
    <col min="9456" max="9456" width="5.6640625" style="2" customWidth="1"/>
    <col min="9457" max="9457" width="4.5546875" style="2" customWidth="1"/>
    <col min="9458" max="9458" width="4.6640625" style="2" customWidth="1"/>
    <col min="9459" max="9459" width="4.33203125" style="2" customWidth="1"/>
    <col min="9460" max="9460" width="4.6640625" style="2" customWidth="1"/>
    <col min="9461" max="9461" width="4.44140625" style="2" customWidth="1"/>
    <col min="9462" max="9462" width="4.6640625" style="2" customWidth="1"/>
    <col min="9463" max="9464" width="4.5546875" style="2" customWidth="1"/>
    <col min="9465" max="9465" width="4.88671875" style="2" customWidth="1"/>
    <col min="9466" max="9466" width="4.5546875" style="2" customWidth="1"/>
    <col min="9467" max="9467" width="4.6640625" style="2" customWidth="1"/>
    <col min="9468" max="9468" width="4.44140625" style="2" customWidth="1"/>
    <col min="9469" max="9469" width="4.88671875" style="2" customWidth="1"/>
    <col min="9470" max="9470" width="5" style="2" customWidth="1"/>
    <col min="9471" max="9471" width="4.33203125" style="2" customWidth="1"/>
    <col min="9472" max="9472" width="4.5546875" style="2" customWidth="1"/>
    <col min="9473" max="9474" width="5" style="2" customWidth="1"/>
    <col min="9475" max="9475" width="4.44140625" style="2" customWidth="1"/>
    <col min="9476" max="9476" width="4.6640625" style="2" customWidth="1"/>
    <col min="9477" max="9477" width="4.44140625" style="2" customWidth="1"/>
    <col min="9478" max="9478" width="5.109375" style="2" customWidth="1"/>
    <col min="9479" max="9479" width="5" style="2" customWidth="1"/>
    <col min="9480" max="9480" width="4.6640625" style="2" customWidth="1"/>
    <col min="9481" max="9481" width="4.88671875" style="2" customWidth="1"/>
    <col min="9482" max="9482" width="4.44140625" style="2" customWidth="1"/>
    <col min="9483" max="9483" width="4.6640625" style="2" customWidth="1"/>
    <col min="9484" max="9484" width="10.6640625" style="2" customWidth="1"/>
    <col min="9485" max="9485" width="12.6640625" style="2" customWidth="1"/>
    <col min="9486" max="9708" width="9.109375" style="2"/>
    <col min="9709" max="9709" width="5.88671875" style="2" customWidth="1"/>
    <col min="9710" max="9710" width="35" style="2" customWidth="1"/>
    <col min="9711" max="9711" width="15" style="2" customWidth="1"/>
    <col min="9712" max="9712" width="5.6640625" style="2" customWidth="1"/>
    <col min="9713" max="9713" width="4.5546875" style="2" customWidth="1"/>
    <col min="9714" max="9714" width="4.6640625" style="2" customWidth="1"/>
    <col min="9715" max="9715" width="4.33203125" style="2" customWidth="1"/>
    <col min="9716" max="9716" width="4.6640625" style="2" customWidth="1"/>
    <col min="9717" max="9717" width="4.44140625" style="2" customWidth="1"/>
    <col min="9718" max="9718" width="4.6640625" style="2" customWidth="1"/>
    <col min="9719" max="9720" width="4.5546875" style="2" customWidth="1"/>
    <col min="9721" max="9721" width="4.88671875" style="2" customWidth="1"/>
    <col min="9722" max="9722" width="4.5546875" style="2" customWidth="1"/>
    <col min="9723" max="9723" width="4.6640625" style="2" customWidth="1"/>
    <col min="9724" max="9724" width="4.44140625" style="2" customWidth="1"/>
    <col min="9725" max="9725" width="4.88671875" style="2" customWidth="1"/>
    <col min="9726" max="9726" width="5" style="2" customWidth="1"/>
    <col min="9727" max="9727" width="4.33203125" style="2" customWidth="1"/>
    <col min="9728" max="9728" width="4.5546875" style="2" customWidth="1"/>
    <col min="9729" max="9730" width="5" style="2" customWidth="1"/>
    <col min="9731" max="9731" width="4.44140625" style="2" customWidth="1"/>
    <col min="9732" max="9732" width="4.6640625" style="2" customWidth="1"/>
    <col min="9733" max="9733" width="4.44140625" style="2" customWidth="1"/>
    <col min="9734" max="9734" width="5.109375" style="2" customWidth="1"/>
    <col min="9735" max="9735" width="5" style="2" customWidth="1"/>
    <col min="9736" max="9736" width="4.6640625" style="2" customWidth="1"/>
    <col min="9737" max="9737" width="4.88671875" style="2" customWidth="1"/>
    <col min="9738" max="9738" width="4.44140625" style="2" customWidth="1"/>
    <col min="9739" max="9739" width="4.6640625" style="2" customWidth="1"/>
    <col min="9740" max="9740" width="10.6640625" style="2" customWidth="1"/>
    <col min="9741" max="9741" width="12.6640625" style="2" customWidth="1"/>
    <col min="9742" max="9964" width="9.109375" style="2"/>
    <col min="9965" max="9965" width="5.88671875" style="2" customWidth="1"/>
    <col min="9966" max="9966" width="35" style="2" customWidth="1"/>
    <col min="9967" max="9967" width="15" style="2" customWidth="1"/>
    <col min="9968" max="9968" width="5.6640625" style="2" customWidth="1"/>
    <col min="9969" max="9969" width="4.5546875" style="2" customWidth="1"/>
    <col min="9970" max="9970" width="4.6640625" style="2" customWidth="1"/>
    <col min="9971" max="9971" width="4.33203125" style="2" customWidth="1"/>
    <col min="9972" max="9972" width="4.6640625" style="2" customWidth="1"/>
    <col min="9973" max="9973" width="4.44140625" style="2" customWidth="1"/>
    <col min="9974" max="9974" width="4.6640625" style="2" customWidth="1"/>
    <col min="9975" max="9976" width="4.5546875" style="2" customWidth="1"/>
    <col min="9977" max="9977" width="4.88671875" style="2" customWidth="1"/>
    <col min="9978" max="9978" width="4.5546875" style="2" customWidth="1"/>
    <col min="9979" max="9979" width="4.6640625" style="2" customWidth="1"/>
    <col min="9980" max="9980" width="4.44140625" style="2" customWidth="1"/>
    <col min="9981" max="9981" width="4.88671875" style="2" customWidth="1"/>
    <col min="9982" max="9982" width="5" style="2" customWidth="1"/>
    <col min="9983" max="9983" width="4.33203125" style="2" customWidth="1"/>
    <col min="9984" max="9984" width="4.5546875" style="2" customWidth="1"/>
    <col min="9985" max="9986" width="5" style="2" customWidth="1"/>
    <col min="9987" max="9987" width="4.44140625" style="2" customWidth="1"/>
    <col min="9988" max="9988" width="4.6640625" style="2" customWidth="1"/>
    <col min="9989" max="9989" width="4.44140625" style="2" customWidth="1"/>
    <col min="9990" max="9990" width="5.109375" style="2" customWidth="1"/>
    <col min="9991" max="9991" width="5" style="2" customWidth="1"/>
    <col min="9992" max="9992" width="4.6640625" style="2" customWidth="1"/>
    <col min="9993" max="9993" width="4.88671875" style="2" customWidth="1"/>
    <col min="9994" max="9994" width="4.44140625" style="2" customWidth="1"/>
    <col min="9995" max="9995" width="4.6640625" style="2" customWidth="1"/>
    <col min="9996" max="9996" width="10.6640625" style="2" customWidth="1"/>
    <col min="9997" max="9997" width="12.6640625" style="2" customWidth="1"/>
    <col min="9998" max="10220" width="9.109375" style="2"/>
    <col min="10221" max="10221" width="5.88671875" style="2" customWidth="1"/>
    <col min="10222" max="10222" width="35" style="2" customWidth="1"/>
    <col min="10223" max="10223" width="15" style="2" customWidth="1"/>
    <col min="10224" max="10224" width="5.6640625" style="2" customWidth="1"/>
    <col min="10225" max="10225" width="4.5546875" style="2" customWidth="1"/>
    <col min="10226" max="10226" width="4.6640625" style="2" customWidth="1"/>
    <col min="10227" max="10227" width="4.33203125" style="2" customWidth="1"/>
    <col min="10228" max="10228" width="4.6640625" style="2" customWidth="1"/>
    <col min="10229" max="10229" width="4.44140625" style="2" customWidth="1"/>
    <col min="10230" max="10230" width="4.6640625" style="2" customWidth="1"/>
    <col min="10231" max="10232" width="4.5546875" style="2" customWidth="1"/>
    <col min="10233" max="10233" width="4.88671875" style="2" customWidth="1"/>
    <col min="10234" max="10234" width="4.5546875" style="2" customWidth="1"/>
    <col min="10235" max="10235" width="4.6640625" style="2" customWidth="1"/>
    <col min="10236" max="10236" width="4.44140625" style="2" customWidth="1"/>
    <col min="10237" max="10237" width="4.88671875" style="2" customWidth="1"/>
    <col min="10238" max="10238" width="5" style="2" customWidth="1"/>
    <col min="10239" max="10239" width="4.33203125" style="2" customWidth="1"/>
    <col min="10240" max="10240" width="4.5546875" style="2" customWidth="1"/>
    <col min="10241" max="10242" width="5" style="2" customWidth="1"/>
    <col min="10243" max="10243" width="4.44140625" style="2" customWidth="1"/>
    <col min="10244" max="10244" width="4.6640625" style="2" customWidth="1"/>
    <col min="10245" max="10245" width="4.44140625" style="2" customWidth="1"/>
    <col min="10246" max="10246" width="5.109375" style="2" customWidth="1"/>
    <col min="10247" max="10247" width="5" style="2" customWidth="1"/>
    <col min="10248" max="10248" width="4.6640625" style="2" customWidth="1"/>
    <col min="10249" max="10249" width="4.88671875" style="2" customWidth="1"/>
    <col min="10250" max="10250" width="4.44140625" style="2" customWidth="1"/>
    <col min="10251" max="10251" width="4.6640625" style="2" customWidth="1"/>
    <col min="10252" max="10252" width="10.6640625" style="2" customWidth="1"/>
    <col min="10253" max="10253" width="12.6640625" style="2" customWidth="1"/>
    <col min="10254" max="10476" width="9.109375" style="2"/>
    <col min="10477" max="10477" width="5.88671875" style="2" customWidth="1"/>
    <col min="10478" max="10478" width="35" style="2" customWidth="1"/>
    <col min="10479" max="10479" width="15" style="2" customWidth="1"/>
    <col min="10480" max="10480" width="5.6640625" style="2" customWidth="1"/>
    <col min="10481" max="10481" width="4.5546875" style="2" customWidth="1"/>
    <col min="10482" max="10482" width="4.6640625" style="2" customWidth="1"/>
    <col min="10483" max="10483" width="4.33203125" style="2" customWidth="1"/>
    <col min="10484" max="10484" width="4.6640625" style="2" customWidth="1"/>
    <col min="10485" max="10485" width="4.44140625" style="2" customWidth="1"/>
    <col min="10486" max="10486" width="4.6640625" style="2" customWidth="1"/>
    <col min="10487" max="10488" width="4.5546875" style="2" customWidth="1"/>
    <col min="10489" max="10489" width="4.88671875" style="2" customWidth="1"/>
    <col min="10490" max="10490" width="4.5546875" style="2" customWidth="1"/>
    <col min="10491" max="10491" width="4.6640625" style="2" customWidth="1"/>
    <col min="10492" max="10492" width="4.44140625" style="2" customWidth="1"/>
    <col min="10493" max="10493" width="4.88671875" style="2" customWidth="1"/>
    <col min="10494" max="10494" width="5" style="2" customWidth="1"/>
    <col min="10495" max="10495" width="4.33203125" style="2" customWidth="1"/>
    <col min="10496" max="10496" width="4.5546875" style="2" customWidth="1"/>
    <col min="10497" max="10498" width="5" style="2" customWidth="1"/>
    <col min="10499" max="10499" width="4.44140625" style="2" customWidth="1"/>
    <col min="10500" max="10500" width="4.6640625" style="2" customWidth="1"/>
    <col min="10501" max="10501" width="4.44140625" style="2" customWidth="1"/>
    <col min="10502" max="10502" width="5.109375" style="2" customWidth="1"/>
    <col min="10503" max="10503" width="5" style="2" customWidth="1"/>
    <col min="10504" max="10504" width="4.6640625" style="2" customWidth="1"/>
    <col min="10505" max="10505" width="4.88671875" style="2" customWidth="1"/>
    <col min="10506" max="10506" width="4.44140625" style="2" customWidth="1"/>
    <col min="10507" max="10507" width="4.6640625" style="2" customWidth="1"/>
    <col min="10508" max="10508" width="10.6640625" style="2" customWidth="1"/>
    <col min="10509" max="10509" width="12.6640625" style="2" customWidth="1"/>
    <col min="10510" max="10732" width="9.109375" style="2"/>
    <col min="10733" max="10733" width="5.88671875" style="2" customWidth="1"/>
    <col min="10734" max="10734" width="35" style="2" customWidth="1"/>
    <col min="10735" max="10735" width="15" style="2" customWidth="1"/>
    <col min="10736" max="10736" width="5.6640625" style="2" customWidth="1"/>
    <col min="10737" max="10737" width="4.5546875" style="2" customWidth="1"/>
    <col min="10738" max="10738" width="4.6640625" style="2" customWidth="1"/>
    <col min="10739" max="10739" width="4.33203125" style="2" customWidth="1"/>
    <col min="10740" max="10740" width="4.6640625" style="2" customWidth="1"/>
    <col min="10741" max="10741" width="4.44140625" style="2" customWidth="1"/>
    <col min="10742" max="10742" width="4.6640625" style="2" customWidth="1"/>
    <col min="10743" max="10744" width="4.5546875" style="2" customWidth="1"/>
    <col min="10745" max="10745" width="4.88671875" style="2" customWidth="1"/>
    <col min="10746" max="10746" width="4.5546875" style="2" customWidth="1"/>
    <col min="10747" max="10747" width="4.6640625" style="2" customWidth="1"/>
    <col min="10748" max="10748" width="4.44140625" style="2" customWidth="1"/>
    <col min="10749" max="10749" width="4.88671875" style="2" customWidth="1"/>
    <col min="10750" max="10750" width="5" style="2" customWidth="1"/>
    <col min="10751" max="10751" width="4.33203125" style="2" customWidth="1"/>
    <col min="10752" max="10752" width="4.5546875" style="2" customWidth="1"/>
    <col min="10753" max="10754" width="5" style="2" customWidth="1"/>
    <col min="10755" max="10755" width="4.44140625" style="2" customWidth="1"/>
    <col min="10756" max="10756" width="4.6640625" style="2" customWidth="1"/>
    <col min="10757" max="10757" width="4.44140625" style="2" customWidth="1"/>
    <col min="10758" max="10758" width="5.109375" style="2" customWidth="1"/>
    <col min="10759" max="10759" width="5" style="2" customWidth="1"/>
    <col min="10760" max="10760" width="4.6640625" style="2" customWidth="1"/>
    <col min="10761" max="10761" width="4.88671875" style="2" customWidth="1"/>
    <col min="10762" max="10762" width="4.44140625" style="2" customWidth="1"/>
    <col min="10763" max="10763" width="4.6640625" style="2" customWidth="1"/>
    <col min="10764" max="10764" width="10.6640625" style="2" customWidth="1"/>
    <col min="10765" max="10765" width="12.6640625" style="2" customWidth="1"/>
    <col min="10766" max="10988" width="9.109375" style="2"/>
    <col min="10989" max="10989" width="5.88671875" style="2" customWidth="1"/>
    <col min="10990" max="10990" width="35" style="2" customWidth="1"/>
    <col min="10991" max="10991" width="15" style="2" customWidth="1"/>
    <col min="10992" max="10992" width="5.6640625" style="2" customWidth="1"/>
    <col min="10993" max="10993" width="4.5546875" style="2" customWidth="1"/>
    <col min="10994" max="10994" width="4.6640625" style="2" customWidth="1"/>
    <col min="10995" max="10995" width="4.33203125" style="2" customWidth="1"/>
    <col min="10996" max="10996" width="4.6640625" style="2" customWidth="1"/>
    <col min="10997" max="10997" width="4.44140625" style="2" customWidth="1"/>
    <col min="10998" max="10998" width="4.6640625" style="2" customWidth="1"/>
    <col min="10999" max="11000" width="4.5546875" style="2" customWidth="1"/>
    <col min="11001" max="11001" width="4.88671875" style="2" customWidth="1"/>
    <col min="11002" max="11002" width="4.5546875" style="2" customWidth="1"/>
    <col min="11003" max="11003" width="4.6640625" style="2" customWidth="1"/>
    <col min="11004" max="11004" width="4.44140625" style="2" customWidth="1"/>
    <col min="11005" max="11005" width="4.88671875" style="2" customWidth="1"/>
    <col min="11006" max="11006" width="5" style="2" customWidth="1"/>
    <col min="11007" max="11007" width="4.33203125" style="2" customWidth="1"/>
    <col min="11008" max="11008" width="4.5546875" style="2" customWidth="1"/>
    <col min="11009" max="11010" width="5" style="2" customWidth="1"/>
    <col min="11011" max="11011" width="4.44140625" style="2" customWidth="1"/>
    <col min="11012" max="11012" width="4.6640625" style="2" customWidth="1"/>
    <col min="11013" max="11013" width="4.44140625" style="2" customWidth="1"/>
    <col min="11014" max="11014" width="5.109375" style="2" customWidth="1"/>
    <col min="11015" max="11015" width="5" style="2" customWidth="1"/>
    <col min="11016" max="11016" width="4.6640625" style="2" customWidth="1"/>
    <col min="11017" max="11017" width="4.88671875" style="2" customWidth="1"/>
    <col min="11018" max="11018" width="4.44140625" style="2" customWidth="1"/>
    <col min="11019" max="11019" width="4.6640625" style="2" customWidth="1"/>
    <col min="11020" max="11020" width="10.6640625" style="2" customWidth="1"/>
    <col min="11021" max="11021" width="12.6640625" style="2" customWidth="1"/>
    <col min="11022" max="11244" width="9.109375" style="2"/>
    <col min="11245" max="11245" width="5.88671875" style="2" customWidth="1"/>
    <col min="11246" max="11246" width="35" style="2" customWidth="1"/>
    <col min="11247" max="11247" width="15" style="2" customWidth="1"/>
    <col min="11248" max="11248" width="5.6640625" style="2" customWidth="1"/>
    <col min="11249" max="11249" width="4.5546875" style="2" customWidth="1"/>
    <col min="11250" max="11250" width="4.6640625" style="2" customWidth="1"/>
    <col min="11251" max="11251" width="4.33203125" style="2" customWidth="1"/>
    <col min="11252" max="11252" width="4.6640625" style="2" customWidth="1"/>
    <col min="11253" max="11253" width="4.44140625" style="2" customWidth="1"/>
    <col min="11254" max="11254" width="4.6640625" style="2" customWidth="1"/>
    <col min="11255" max="11256" width="4.5546875" style="2" customWidth="1"/>
    <col min="11257" max="11257" width="4.88671875" style="2" customWidth="1"/>
    <col min="11258" max="11258" width="4.5546875" style="2" customWidth="1"/>
    <col min="11259" max="11259" width="4.6640625" style="2" customWidth="1"/>
    <col min="11260" max="11260" width="4.44140625" style="2" customWidth="1"/>
    <col min="11261" max="11261" width="4.88671875" style="2" customWidth="1"/>
    <col min="11262" max="11262" width="5" style="2" customWidth="1"/>
    <col min="11263" max="11263" width="4.33203125" style="2" customWidth="1"/>
    <col min="11264" max="11264" width="4.5546875" style="2" customWidth="1"/>
    <col min="11265" max="11266" width="5" style="2" customWidth="1"/>
    <col min="11267" max="11267" width="4.44140625" style="2" customWidth="1"/>
    <col min="11268" max="11268" width="4.6640625" style="2" customWidth="1"/>
    <col min="11269" max="11269" width="4.44140625" style="2" customWidth="1"/>
    <col min="11270" max="11270" width="5.109375" style="2" customWidth="1"/>
    <col min="11271" max="11271" width="5" style="2" customWidth="1"/>
    <col min="11272" max="11272" width="4.6640625" style="2" customWidth="1"/>
    <col min="11273" max="11273" width="4.88671875" style="2" customWidth="1"/>
    <col min="11274" max="11274" width="4.44140625" style="2" customWidth="1"/>
    <col min="11275" max="11275" width="4.6640625" style="2" customWidth="1"/>
    <col min="11276" max="11276" width="10.6640625" style="2" customWidth="1"/>
    <col min="11277" max="11277" width="12.6640625" style="2" customWidth="1"/>
    <col min="11278" max="11500" width="9.109375" style="2"/>
    <col min="11501" max="11501" width="5.88671875" style="2" customWidth="1"/>
    <col min="11502" max="11502" width="35" style="2" customWidth="1"/>
    <col min="11503" max="11503" width="15" style="2" customWidth="1"/>
    <col min="11504" max="11504" width="5.6640625" style="2" customWidth="1"/>
    <col min="11505" max="11505" width="4.5546875" style="2" customWidth="1"/>
    <col min="11506" max="11506" width="4.6640625" style="2" customWidth="1"/>
    <col min="11507" max="11507" width="4.33203125" style="2" customWidth="1"/>
    <col min="11508" max="11508" width="4.6640625" style="2" customWidth="1"/>
    <col min="11509" max="11509" width="4.44140625" style="2" customWidth="1"/>
    <col min="11510" max="11510" width="4.6640625" style="2" customWidth="1"/>
    <col min="11511" max="11512" width="4.5546875" style="2" customWidth="1"/>
    <col min="11513" max="11513" width="4.88671875" style="2" customWidth="1"/>
    <col min="11514" max="11514" width="4.5546875" style="2" customWidth="1"/>
    <col min="11515" max="11515" width="4.6640625" style="2" customWidth="1"/>
    <col min="11516" max="11516" width="4.44140625" style="2" customWidth="1"/>
    <col min="11517" max="11517" width="4.88671875" style="2" customWidth="1"/>
    <col min="11518" max="11518" width="5" style="2" customWidth="1"/>
    <col min="11519" max="11519" width="4.33203125" style="2" customWidth="1"/>
    <col min="11520" max="11520" width="4.5546875" style="2" customWidth="1"/>
    <col min="11521" max="11522" width="5" style="2" customWidth="1"/>
    <col min="11523" max="11523" width="4.44140625" style="2" customWidth="1"/>
    <col min="11524" max="11524" width="4.6640625" style="2" customWidth="1"/>
    <col min="11525" max="11525" width="4.44140625" style="2" customWidth="1"/>
    <col min="11526" max="11526" width="5.109375" style="2" customWidth="1"/>
    <col min="11527" max="11527" width="5" style="2" customWidth="1"/>
    <col min="11528" max="11528" width="4.6640625" style="2" customWidth="1"/>
    <col min="11529" max="11529" width="4.88671875" style="2" customWidth="1"/>
    <col min="11530" max="11530" width="4.44140625" style="2" customWidth="1"/>
    <col min="11531" max="11531" width="4.6640625" style="2" customWidth="1"/>
    <col min="11532" max="11532" width="10.6640625" style="2" customWidth="1"/>
    <col min="11533" max="11533" width="12.6640625" style="2" customWidth="1"/>
    <col min="11534" max="11756" width="9.109375" style="2"/>
    <col min="11757" max="11757" width="5.88671875" style="2" customWidth="1"/>
    <col min="11758" max="11758" width="35" style="2" customWidth="1"/>
    <col min="11759" max="11759" width="15" style="2" customWidth="1"/>
    <col min="11760" max="11760" width="5.6640625" style="2" customWidth="1"/>
    <col min="11761" max="11761" width="4.5546875" style="2" customWidth="1"/>
    <col min="11762" max="11762" width="4.6640625" style="2" customWidth="1"/>
    <col min="11763" max="11763" width="4.33203125" style="2" customWidth="1"/>
    <col min="11764" max="11764" width="4.6640625" style="2" customWidth="1"/>
    <col min="11765" max="11765" width="4.44140625" style="2" customWidth="1"/>
    <col min="11766" max="11766" width="4.6640625" style="2" customWidth="1"/>
    <col min="11767" max="11768" width="4.5546875" style="2" customWidth="1"/>
    <col min="11769" max="11769" width="4.88671875" style="2" customWidth="1"/>
    <col min="11770" max="11770" width="4.5546875" style="2" customWidth="1"/>
    <col min="11771" max="11771" width="4.6640625" style="2" customWidth="1"/>
    <col min="11772" max="11772" width="4.44140625" style="2" customWidth="1"/>
    <col min="11773" max="11773" width="4.88671875" style="2" customWidth="1"/>
    <col min="11774" max="11774" width="5" style="2" customWidth="1"/>
    <col min="11775" max="11775" width="4.33203125" style="2" customWidth="1"/>
    <col min="11776" max="11776" width="4.5546875" style="2" customWidth="1"/>
    <col min="11777" max="11778" width="5" style="2" customWidth="1"/>
    <col min="11779" max="11779" width="4.44140625" style="2" customWidth="1"/>
    <col min="11780" max="11780" width="4.6640625" style="2" customWidth="1"/>
    <col min="11781" max="11781" width="4.44140625" style="2" customWidth="1"/>
    <col min="11782" max="11782" width="5.109375" style="2" customWidth="1"/>
    <col min="11783" max="11783" width="5" style="2" customWidth="1"/>
    <col min="11784" max="11784" width="4.6640625" style="2" customWidth="1"/>
    <col min="11785" max="11785" width="4.88671875" style="2" customWidth="1"/>
    <col min="11786" max="11786" width="4.44140625" style="2" customWidth="1"/>
    <col min="11787" max="11787" width="4.6640625" style="2" customWidth="1"/>
    <col min="11788" max="11788" width="10.6640625" style="2" customWidth="1"/>
    <col min="11789" max="11789" width="12.6640625" style="2" customWidth="1"/>
    <col min="11790" max="12012" width="9.109375" style="2"/>
    <col min="12013" max="12013" width="5.88671875" style="2" customWidth="1"/>
    <col min="12014" max="12014" width="35" style="2" customWidth="1"/>
    <col min="12015" max="12015" width="15" style="2" customWidth="1"/>
    <col min="12016" max="12016" width="5.6640625" style="2" customWidth="1"/>
    <col min="12017" max="12017" width="4.5546875" style="2" customWidth="1"/>
    <col min="12018" max="12018" width="4.6640625" style="2" customWidth="1"/>
    <col min="12019" max="12019" width="4.33203125" style="2" customWidth="1"/>
    <col min="12020" max="12020" width="4.6640625" style="2" customWidth="1"/>
    <col min="12021" max="12021" width="4.44140625" style="2" customWidth="1"/>
    <col min="12022" max="12022" width="4.6640625" style="2" customWidth="1"/>
    <col min="12023" max="12024" width="4.5546875" style="2" customWidth="1"/>
    <col min="12025" max="12025" width="4.88671875" style="2" customWidth="1"/>
    <col min="12026" max="12026" width="4.5546875" style="2" customWidth="1"/>
    <col min="12027" max="12027" width="4.6640625" style="2" customWidth="1"/>
    <col min="12028" max="12028" width="4.44140625" style="2" customWidth="1"/>
    <col min="12029" max="12029" width="4.88671875" style="2" customWidth="1"/>
    <col min="12030" max="12030" width="5" style="2" customWidth="1"/>
    <col min="12031" max="12031" width="4.33203125" style="2" customWidth="1"/>
    <col min="12032" max="12032" width="4.5546875" style="2" customWidth="1"/>
    <col min="12033" max="12034" width="5" style="2" customWidth="1"/>
    <col min="12035" max="12035" width="4.44140625" style="2" customWidth="1"/>
    <col min="12036" max="12036" width="4.6640625" style="2" customWidth="1"/>
    <col min="12037" max="12037" width="4.44140625" style="2" customWidth="1"/>
    <col min="12038" max="12038" width="5.109375" style="2" customWidth="1"/>
    <col min="12039" max="12039" width="5" style="2" customWidth="1"/>
    <col min="12040" max="12040" width="4.6640625" style="2" customWidth="1"/>
    <col min="12041" max="12041" width="4.88671875" style="2" customWidth="1"/>
    <col min="12042" max="12042" width="4.44140625" style="2" customWidth="1"/>
    <col min="12043" max="12043" width="4.6640625" style="2" customWidth="1"/>
    <col min="12044" max="12044" width="10.6640625" style="2" customWidth="1"/>
    <col min="12045" max="12045" width="12.6640625" style="2" customWidth="1"/>
    <col min="12046" max="12268" width="9.109375" style="2"/>
    <col min="12269" max="12269" width="5.88671875" style="2" customWidth="1"/>
    <col min="12270" max="12270" width="35" style="2" customWidth="1"/>
    <col min="12271" max="12271" width="15" style="2" customWidth="1"/>
    <col min="12272" max="12272" width="5.6640625" style="2" customWidth="1"/>
    <col min="12273" max="12273" width="4.5546875" style="2" customWidth="1"/>
    <col min="12274" max="12274" width="4.6640625" style="2" customWidth="1"/>
    <col min="12275" max="12275" width="4.33203125" style="2" customWidth="1"/>
    <col min="12276" max="12276" width="4.6640625" style="2" customWidth="1"/>
    <col min="12277" max="12277" width="4.44140625" style="2" customWidth="1"/>
    <col min="12278" max="12278" width="4.6640625" style="2" customWidth="1"/>
    <col min="12279" max="12280" width="4.5546875" style="2" customWidth="1"/>
    <col min="12281" max="12281" width="4.88671875" style="2" customWidth="1"/>
    <col min="12282" max="12282" width="4.5546875" style="2" customWidth="1"/>
    <col min="12283" max="12283" width="4.6640625" style="2" customWidth="1"/>
    <col min="12284" max="12284" width="4.44140625" style="2" customWidth="1"/>
    <col min="12285" max="12285" width="4.88671875" style="2" customWidth="1"/>
    <col min="12286" max="12286" width="5" style="2" customWidth="1"/>
    <col min="12287" max="12287" width="4.33203125" style="2" customWidth="1"/>
    <col min="12288" max="12288" width="4.5546875" style="2" customWidth="1"/>
    <col min="12289" max="12290" width="5" style="2" customWidth="1"/>
    <col min="12291" max="12291" width="4.44140625" style="2" customWidth="1"/>
    <col min="12292" max="12292" width="4.6640625" style="2" customWidth="1"/>
    <col min="12293" max="12293" width="4.44140625" style="2" customWidth="1"/>
    <col min="12294" max="12294" width="5.109375" style="2" customWidth="1"/>
    <col min="12295" max="12295" width="5" style="2" customWidth="1"/>
    <col min="12296" max="12296" width="4.6640625" style="2" customWidth="1"/>
    <col min="12297" max="12297" width="4.88671875" style="2" customWidth="1"/>
    <col min="12298" max="12298" width="4.44140625" style="2" customWidth="1"/>
    <col min="12299" max="12299" width="4.6640625" style="2" customWidth="1"/>
    <col min="12300" max="12300" width="10.6640625" style="2" customWidth="1"/>
    <col min="12301" max="12301" width="12.6640625" style="2" customWidth="1"/>
    <col min="12302" max="12524" width="9.109375" style="2"/>
    <col min="12525" max="12525" width="5.88671875" style="2" customWidth="1"/>
    <col min="12526" max="12526" width="35" style="2" customWidth="1"/>
    <col min="12527" max="12527" width="15" style="2" customWidth="1"/>
    <col min="12528" max="12528" width="5.6640625" style="2" customWidth="1"/>
    <col min="12529" max="12529" width="4.5546875" style="2" customWidth="1"/>
    <col min="12530" max="12530" width="4.6640625" style="2" customWidth="1"/>
    <col min="12531" max="12531" width="4.33203125" style="2" customWidth="1"/>
    <col min="12532" max="12532" width="4.6640625" style="2" customWidth="1"/>
    <col min="12533" max="12533" width="4.44140625" style="2" customWidth="1"/>
    <col min="12534" max="12534" width="4.6640625" style="2" customWidth="1"/>
    <col min="12535" max="12536" width="4.5546875" style="2" customWidth="1"/>
    <col min="12537" max="12537" width="4.88671875" style="2" customWidth="1"/>
    <col min="12538" max="12538" width="4.5546875" style="2" customWidth="1"/>
    <col min="12539" max="12539" width="4.6640625" style="2" customWidth="1"/>
    <col min="12540" max="12540" width="4.44140625" style="2" customWidth="1"/>
    <col min="12541" max="12541" width="4.88671875" style="2" customWidth="1"/>
    <col min="12542" max="12542" width="5" style="2" customWidth="1"/>
    <col min="12543" max="12543" width="4.33203125" style="2" customWidth="1"/>
    <col min="12544" max="12544" width="4.5546875" style="2" customWidth="1"/>
    <col min="12545" max="12546" width="5" style="2" customWidth="1"/>
    <col min="12547" max="12547" width="4.44140625" style="2" customWidth="1"/>
    <col min="12548" max="12548" width="4.6640625" style="2" customWidth="1"/>
    <col min="12549" max="12549" width="4.44140625" style="2" customWidth="1"/>
    <col min="12550" max="12550" width="5.109375" style="2" customWidth="1"/>
    <col min="12551" max="12551" width="5" style="2" customWidth="1"/>
    <col min="12552" max="12552" width="4.6640625" style="2" customWidth="1"/>
    <col min="12553" max="12553" width="4.88671875" style="2" customWidth="1"/>
    <col min="12554" max="12554" width="4.44140625" style="2" customWidth="1"/>
    <col min="12555" max="12555" width="4.6640625" style="2" customWidth="1"/>
    <col min="12556" max="12556" width="10.6640625" style="2" customWidth="1"/>
    <col min="12557" max="12557" width="12.6640625" style="2" customWidth="1"/>
    <col min="12558" max="12780" width="9.109375" style="2"/>
    <col min="12781" max="12781" width="5.88671875" style="2" customWidth="1"/>
    <col min="12782" max="12782" width="35" style="2" customWidth="1"/>
    <col min="12783" max="12783" width="15" style="2" customWidth="1"/>
    <col min="12784" max="12784" width="5.6640625" style="2" customWidth="1"/>
    <col min="12785" max="12785" width="4.5546875" style="2" customWidth="1"/>
    <col min="12786" max="12786" width="4.6640625" style="2" customWidth="1"/>
    <col min="12787" max="12787" width="4.33203125" style="2" customWidth="1"/>
    <col min="12788" max="12788" width="4.6640625" style="2" customWidth="1"/>
    <col min="12789" max="12789" width="4.44140625" style="2" customWidth="1"/>
    <col min="12790" max="12790" width="4.6640625" style="2" customWidth="1"/>
    <col min="12791" max="12792" width="4.5546875" style="2" customWidth="1"/>
    <col min="12793" max="12793" width="4.88671875" style="2" customWidth="1"/>
    <col min="12794" max="12794" width="4.5546875" style="2" customWidth="1"/>
    <col min="12795" max="12795" width="4.6640625" style="2" customWidth="1"/>
    <col min="12796" max="12796" width="4.44140625" style="2" customWidth="1"/>
    <col min="12797" max="12797" width="4.88671875" style="2" customWidth="1"/>
    <col min="12798" max="12798" width="5" style="2" customWidth="1"/>
    <col min="12799" max="12799" width="4.33203125" style="2" customWidth="1"/>
    <col min="12800" max="12800" width="4.5546875" style="2" customWidth="1"/>
    <col min="12801" max="12802" width="5" style="2" customWidth="1"/>
    <col min="12803" max="12803" width="4.44140625" style="2" customWidth="1"/>
    <col min="12804" max="12804" width="4.6640625" style="2" customWidth="1"/>
    <col min="12805" max="12805" width="4.44140625" style="2" customWidth="1"/>
    <col min="12806" max="12806" width="5.109375" style="2" customWidth="1"/>
    <col min="12807" max="12807" width="5" style="2" customWidth="1"/>
    <col min="12808" max="12808" width="4.6640625" style="2" customWidth="1"/>
    <col min="12809" max="12809" width="4.88671875" style="2" customWidth="1"/>
    <col min="12810" max="12810" width="4.44140625" style="2" customWidth="1"/>
    <col min="12811" max="12811" width="4.6640625" style="2" customWidth="1"/>
    <col min="12812" max="12812" width="10.6640625" style="2" customWidth="1"/>
    <col min="12813" max="12813" width="12.6640625" style="2" customWidth="1"/>
    <col min="12814" max="13036" width="9.109375" style="2"/>
    <col min="13037" max="13037" width="5.88671875" style="2" customWidth="1"/>
    <col min="13038" max="13038" width="35" style="2" customWidth="1"/>
    <col min="13039" max="13039" width="15" style="2" customWidth="1"/>
    <col min="13040" max="13040" width="5.6640625" style="2" customWidth="1"/>
    <col min="13041" max="13041" width="4.5546875" style="2" customWidth="1"/>
    <col min="13042" max="13042" width="4.6640625" style="2" customWidth="1"/>
    <col min="13043" max="13043" width="4.33203125" style="2" customWidth="1"/>
    <col min="13044" max="13044" width="4.6640625" style="2" customWidth="1"/>
    <col min="13045" max="13045" width="4.44140625" style="2" customWidth="1"/>
    <col min="13046" max="13046" width="4.6640625" style="2" customWidth="1"/>
    <col min="13047" max="13048" width="4.5546875" style="2" customWidth="1"/>
    <col min="13049" max="13049" width="4.88671875" style="2" customWidth="1"/>
    <col min="13050" max="13050" width="4.5546875" style="2" customWidth="1"/>
    <col min="13051" max="13051" width="4.6640625" style="2" customWidth="1"/>
    <col min="13052" max="13052" width="4.44140625" style="2" customWidth="1"/>
    <col min="13053" max="13053" width="4.88671875" style="2" customWidth="1"/>
    <col min="13054" max="13054" width="5" style="2" customWidth="1"/>
    <col min="13055" max="13055" width="4.33203125" style="2" customWidth="1"/>
    <col min="13056" max="13056" width="4.5546875" style="2" customWidth="1"/>
    <col min="13057" max="13058" width="5" style="2" customWidth="1"/>
    <col min="13059" max="13059" width="4.44140625" style="2" customWidth="1"/>
    <col min="13060" max="13060" width="4.6640625" style="2" customWidth="1"/>
    <col min="13061" max="13061" width="4.44140625" style="2" customWidth="1"/>
    <col min="13062" max="13062" width="5.109375" style="2" customWidth="1"/>
    <col min="13063" max="13063" width="5" style="2" customWidth="1"/>
    <col min="13064" max="13064" width="4.6640625" style="2" customWidth="1"/>
    <col min="13065" max="13065" width="4.88671875" style="2" customWidth="1"/>
    <col min="13066" max="13066" width="4.44140625" style="2" customWidth="1"/>
    <col min="13067" max="13067" width="4.6640625" style="2" customWidth="1"/>
    <col min="13068" max="13068" width="10.6640625" style="2" customWidth="1"/>
    <col min="13069" max="13069" width="12.6640625" style="2" customWidth="1"/>
    <col min="13070" max="13292" width="9.109375" style="2"/>
    <col min="13293" max="13293" width="5.88671875" style="2" customWidth="1"/>
    <col min="13294" max="13294" width="35" style="2" customWidth="1"/>
    <col min="13295" max="13295" width="15" style="2" customWidth="1"/>
    <col min="13296" max="13296" width="5.6640625" style="2" customWidth="1"/>
    <col min="13297" max="13297" width="4.5546875" style="2" customWidth="1"/>
    <col min="13298" max="13298" width="4.6640625" style="2" customWidth="1"/>
    <col min="13299" max="13299" width="4.33203125" style="2" customWidth="1"/>
    <col min="13300" max="13300" width="4.6640625" style="2" customWidth="1"/>
    <col min="13301" max="13301" width="4.44140625" style="2" customWidth="1"/>
    <col min="13302" max="13302" width="4.6640625" style="2" customWidth="1"/>
    <col min="13303" max="13304" width="4.5546875" style="2" customWidth="1"/>
    <col min="13305" max="13305" width="4.88671875" style="2" customWidth="1"/>
    <col min="13306" max="13306" width="4.5546875" style="2" customWidth="1"/>
    <col min="13307" max="13307" width="4.6640625" style="2" customWidth="1"/>
    <col min="13308" max="13308" width="4.44140625" style="2" customWidth="1"/>
    <col min="13309" max="13309" width="4.88671875" style="2" customWidth="1"/>
    <col min="13310" max="13310" width="5" style="2" customWidth="1"/>
    <col min="13311" max="13311" width="4.33203125" style="2" customWidth="1"/>
    <col min="13312" max="13312" width="4.5546875" style="2" customWidth="1"/>
    <col min="13313" max="13314" width="5" style="2" customWidth="1"/>
    <col min="13315" max="13315" width="4.44140625" style="2" customWidth="1"/>
    <col min="13316" max="13316" width="4.6640625" style="2" customWidth="1"/>
    <col min="13317" max="13317" width="4.44140625" style="2" customWidth="1"/>
    <col min="13318" max="13318" width="5.109375" style="2" customWidth="1"/>
    <col min="13319" max="13319" width="5" style="2" customWidth="1"/>
    <col min="13320" max="13320" width="4.6640625" style="2" customWidth="1"/>
    <col min="13321" max="13321" width="4.88671875" style="2" customWidth="1"/>
    <col min="13322" max="13322" width="4.44140625" style="2" customWidth="1"/>
    <col min="13323" max="13323" width="4.6640625" style="2" customWidth="1"/>
    <col min="13324" max="13324" width="10.6640625" style="2" customWidth="1"/>
    <col min="13325" max="13325" width="12.6640625" style="2" customWidth="1"/>
    <col min="13326" max="13548" width="9.109375" style="2"/>
    <col min="13549" max="13549" width="5.88671875" style="2" customWidth="1"/>
    <col min="13550" max="13550" width="35" style="2" customWidth="1"/>
    <col min="13551" max="13551" width="15" style="2" customWidth="1"/>
    <col min="13552" max="13552" width="5.6640625" style="2" customWidth="1"/>
    <col min="13553" max="13553" width="4.5546875" style="2" customWidth="1"/>
    <col min="13554" max="13554" width="4.6640625" style="2" customWidth="1"/>
    <col min="13555" max="13555" width="4.33203125" style="2" customWidth="1"/>
    <col min="13556" max="13556" width="4.6640625" style="2" customWidth="1"/>
    <col min="13557" max="13557" width="4.44140625" style="2" customWidth="1"/>
    <col min="13558" max="13558" width="4.6640625" style="2" customWidth="1"/>
    <col min="13559" max="13560" width="4.5546875" style="2" customWidth="1"/>
    <col min="13561" max="13561" width="4.88671875" style="2" customWidth="1"/>
    <col min="13562" max="13562" width="4.5546875" style="2" customWidth="1"/>
    <col min="13563" max="13563" width="4.6640625" style="2" customWidth="1"/>
    <col min="13564" max="13564" width="4.44140625" style="2" customWidth="1"/>
    <col min="13565" max="13565" width="4.88671875" style="2" customWidth="1"/>
    <col min="13566" max="13566" width="5" style="2" customWidth="1"/>
    <col min="13567" max="13567" width="4.33203125" style="2" customWidth="1"/>
    <col min="13568" max="13568" width="4.5546875" style="2" customWidth="1"/>
    <col min="13569" max="13570" width="5" style="2" customWidth="1"/>
    <col min="13571" max="13571" width="4.44140625" style="2" customWidth="1"/>
    <col min="13572" max="13572" width="4.6640625" style="2" customWidth="1"/>
    <col min="13573" max="13573" width="4.44140625" style="2" customWidth="1"/>
    <col min="13574" max="13574" width="5.109375" style="2" customWidth="1"/>
    <col min="13575" max="13575" width="5" style="2" customWidth="1"/>
    <col min="13576" max="13576" width="4.6640625" style="2" customWidth="1"/>
    <col min="13577" max="13577" width="4.88671875" style="2" customWidth="1"/>
    <col min="13578" max="13578" width="4.44140625" style="2" customWidth="1"/>
    <col min="13579" max="13579" width="4.6640625" style="2" customWidth="1"/>
    <col min="13580" max="13580" width="10.6640625" style="2" customWidth="1"/>
    <col min="13581" max="13581" width="12.6640625" style="2" customWidth="1"/>
    <col min="13582" max="13804" width="9.109375" style="2"/>
    <col min="13805" max="13805" width="5.88671875" style="2" customWidth="1"/>
    <col min="13806" max="13806" width="35" style="2" customWidth="1"/>
    <col min="13807" max="13807" width="15" style="2" customWidth="1"/>
    <col min="13808" max="13808" width="5.6640625" style="2" customWidth="1"/>
    <col min="13809" max="13809" width="4.5546875" style="2" customWidth="1"/>
    <col min="13810" max="13810" width="4.6640625" style="2" customWidth="1"/>
    <col min="13811" max="13811" width="4.33203125" style="2" customWidth="1"/>
    <col min="13812" max="13812" width="4.6640625" style="2" customWidth="1"/>
    <col min="13813" max="13813" width="4.44140625" style="2" customWidth="1"/>
    <col min="13814" max="13814" width="4.6640625" style="2" customWidth="1"/>
    <col min="13815" max="13816" width="4.5546875" style="2" customWidth="1"/>
    <col min="13817" max="13817" width="4.88671875" style="2" customWidth="1"/>
    <col min="13818" max="13818" width="4.5546875" style="2" customWidth="1"/>
    <col min="13819" max="13819" width="4.6640625" style="2" customWidth="1"/>
    <col min="13820" max="13820" width="4.44140625" style="2" customWidth="1"/>
    <col min="13821" max="13821" width="4.88671875" style="2" customWidth="1"/>
    <col min="13822" max="13822" width="5" style="2" customWidth="1"/>
    <col min="13823" max="13823" width="4.33203125" style="2" customWidth="1"/>
    <col min="13824" max="13824" width="4.5546875" style="2" customWidth="1"/>
    <col min="13825" max="13826" width="5" style="2" customWidth="1"/>
    <col min="13827" max="13827" width="4.44140625" style="2" customWidth="1"/>
    <col min="13828" max="13828" width="4.6640625" style="2" customWidth="1"/>
    <col min="13829" max="13829" width="4.44140625" style="2" customWidth="1"/>
    <col min="13830" max="13830" width="5.109375" style="2" customWidth="1"/>
    <col min="13831" max="13831" width="5" style="2" customWidth="1"/>
    <col min="13832" max="13832" width="4.6640625" style="2" customWidth="1"/>
    <col min="13833" max="13833" width="4.88671875" style="2" customWidth="1"/>
    <col min="13834" max="13834" width="4.44140625" style="2" customWidth="1"/>
    <col min="13835" max="13835" width="4.6640625" style="2" customWidth="1"/>
    <col min="13836" max="13836" width="10.6640625" style="2" customWidth="1"/>
    <col min="13837" max="13837" width="12.6640625" style="2" customWidth="1"/>
    <col min="13838" max="14060" width="9.109375" style="2"/>
    <col min="14061" max="14061" width="5.88671875" style="2" customWidth="1"/>
    <col min="14062" max="14062" width="35" style="2" customWidth="1"/>
    <col min="14063" max="14063" width="15" style="2" customWidth="1"/>
    <col min="14064" max="14064" width="5.6640625" style="2" customWidth="1"/>
    <col min="14065" max="14065" width="4.5546875" style="2" customWidth="1"/>
    <col min="14066" max="14066" width="4.6640625" style="2" customWidth="1"/>
    <col min="14067" max="14067" width="4.33203125" style="2" customWidth="1"/>
    <col min="14068" max="14068" width="4.6640625" style="2" customWidth="1"/>
    <col min="14069" max="14069" width="4.44140625" style="2" customWidth="1"/>
    <col min="14070" max="14070" width="4.6640625" style="2" customWidth="1"/>
    <col min="14071" max="14072" width="4.5546875" style="2" customWidth="1"/>
    <col min="14073" max="14073" width="4.88671875" style="2" customWidth="1"/>
    <col min="14074" max="14074" width="4.5546875" style="2" customWidth="1"/>
    <col min="14075" max="14075" width="4.6640625" style="2" customWidth="1"/>
    <col min="14076" max="14076" width="4.44140625" style="2" customWidth="1"/>
    <col min="14077" max="14077" width="4.88671875" style="2" customWidth="1"/>
    <col min="14078" max="14078" width="5" style="2" customWidth="1"/>
    <col min="14079" max="14079" width="4.33203125" style="2" customWidth="1"/>
    <col min="14080" max="14080" width="4.5546875" style="2" customWidth="1"/>
    <col min="14081" max="14082" width="5" style="2" customWidth="1"/>
    <col min="14083" max="14083" width="4.44140625" style="2" customWidth="1"/>
    <col min="14084" max="14084" width="4.6640625" style="2" customWidth="1"/>
    <col min="14085" max="14085" width="4.44140625" style="2" customWidth="1"/>
    <col min="14086" max="14086" width="5.109375" style="2" customWidth="1"/>
    <col min="14087" max="14087" width="5" style="2" customWidth="1"/>
    <col min="14088" max="14088" width="4.6640625" style="2" customWidth="1"/>
    <col min="14089" max="14089" width="4.88671875" style="2" customWidth="1"/>
    <col min="14090" max="14090" width="4.44140625" style="2" customWidth="1"/>
    <col min="14091" max="14091" width="4.6640625" style="2" customWidth="1"/>
    <col min="14092" max="14092" width="10.6640625" style="2" customWidth="1"/>
    <col min="14093" max="14093" width="12.6640625" style="2" customWidth="1"/>
    <col min="14094" max="14316" width="9.109375" style="2"/>
    <col min="14317" max="14317" width="5.88671875" style="2" customWidth="1"/>
    <col min="14318" max="14318" width="35" style="2" customWidth="1"/>
    <col min="14319" max="14319" width="15" style="2" customWidth="1"/>
    <col min="14320" max="14320" width="5.6640625" style="2" customWidth="1"/>
    <col min="14321" max="14321" width="4.5546875" style="2" customWidth="1"/>
    <col min="14322" max="14322" width="4.6640625" style="2" customWidth="1"/>
    <col min="14323" max="14323" width="4.33203125" style="2" customWidth="1"/>
    <col min="14324" max="14324" width="4.6640625" style="2" customWidth="1"/>
    <col min="14325" max="14325" width="4.44140625" style="2" customWidth="1"/>
    <col min="14326" max="14326" width="4.6640625" style="2" customWidth="1"/>
    <col min="14327" max="14328" width="4.5546875" style="2" customWidth="1"/>
    <col min="14329" max="14329" width="4.88671875" style="2" customWidth="1"/>
    <col min="14330" max="14330" width="4.5546875" style="2" customWidth="1"/>
    <col min="14331" max="14331" width="4.6640625" style="2" customWidth="1"/>
    <col min="14332" max="14332" width="4.44140625" style="2" customWidth="1"/>
    <col min="14333" max="14333" width="4.88671875" style="2" customWidth="1"/>
    <col min="14334" max="14334" width="5" style="2" customWidth="1"/>
    <col min="14335" max="14335" width="4.33203125" style="2" customWidth="1"/>
    <col min="14336" max="14336" width="4.5546875" style="2" customWidth="1"/>
    <col min="14337" max="14338" width="5" style="2" customWidth="1"/>
    <col min="14339" max="14339" width="4.44140625" style="2" customWidth="1"/>
    <col min="14340" max="14340" width="4.6640625" style="2" customWidth="1"/>
    <col min="14341" max="14341" width="4.44140625" style="2" customWidth="1"/>
    <col min="14342" max="14342" width="5.109375" style="2" customWidth="1"/>
    <col min="14343" max="14343" width="5" style="2" customWidth="1"/>
    <col min="14344" max="14344" width="4.6640625" style="2" customWidth="1"/>
    <col min="14345" max="14345" width="4.88671875" style="2" customWidth="1"/>
    <col min="14346" max="14346" width="4.44140625" style="2" customWidth="1"/>
    <col min="14347" max="14347" width="4.6640625" style="2" customWidth="1"/>
    <col min="14348" max="14348" width="10.6640625" style="2" customWidth="1"/>
    <col min="14349" max="14349" width="12.6640625" style="2" customWidth="1"/>
    <col min="14350" max="14572" width="9.109375" style="2"/>
    <col min="14573" max="14573" width="5.88671875" style="2" customWidth="1"/>
    <col min="14574" max="14574" width="35" style="2" customWidth="1"/>
    <col min="14575" max="14575" width="15" style="2" customWidth="1"/>
    <col min="14576" max="14576" width="5.6640625" style="2" customWidth="1"/>
    <col min="14577" max="14577" width="4.5546875" style="2" customWidth="1"/>
    <col min="14578" max="14578" width="4.6640625" style="2" customWidth="1"/>
    <col min="14579" max="14579" width="4.33203125" style="2" customWidth="1"/>
    <col min="14580" max="14580" width="4.6640625" style="2" customWidth="1"/>
    <col min="14581" max="14581" width="4.44140625" style="2" customWidth="1"/>
    <col min="14582" max="14582" width="4.6640625" style="2" customWidth="1"/>
    <col min="14583" max="14584" width="4.5546875" style="2" customWidth="1"/>
    <col min="14585" max="14585" width="4.88671875" style="2" customWidth="1"/>
    <col min="14586" max="14586" width="4.5546875" style="2" customWidth="1"/>
    <col min="14587" max="14587" width="4.6640625" style="2" customWidth="1"/>
    <col min="14588" max="14588" width="4.44140625" style="2" customWidth="1"/>
    <col min="14589" max="14589" width="4.88671875" style="2" customWidth="1"/>
    <col min="14590" max="14590" width="5" style="2" customWidth="1"/>
    <col min="14591" max="14591" width="4.33203125" style="2" customWidth="1"/>
    <col min="14592" max="14592" width="4.5546875" style="2" customWidth="1"/>
    <col min="14593" max="14594" width="5" style="2" customWidth="1"/>
    <col min="14595" max="14595" width="4.44140625" style="2" customWidth="1"/>
    <col min="14596" max="14596" width="4.6640625" style="2" customWidth="1"/>
    <col min="14597" max="14597" width="4.44140625" style="2" customWidth="1"/>
    <col min="14598" max="14598" width="5.109375" style="2" customWidth="1"/>
    <col min="14599" max="14599" width="5" style="2" customWidth="1"/>
    <col min="14600" max="14600" width="4.6640625" style="2" customWidth="1"/>
    <col min="14601" max="14601" width="4.88671875" style="2" customWidth="1"/>
    <col min="14602" max="14602" width="4.44140625" style="2" customWidth="1"/>
    <col min="14603" max="14603" width="4.6640625" style="2" customWidth="1"/>
    <col min="14604" max="14604" width="10.6640625" style="2" customWidth="1"/>
    <col min="14605" max="14605" width="12.6640625" style="2" customWidth="1"/>
    <col min="14606" max="14828" width="9.109375" style="2"/>
    <col min="14829" max="14829" width="5.88671875" style="2" customWidth="1"/>
    <col min="14830" max="14830" width="35" style="2" customWidth="1"/>
    <col min="14831" max="14831" width="15" style="2" customWidth="1"/>
    <col min="14832" max="14832" width="5.6640625" style="2" customWidth="1"/>
    <col min="14833" max="14833" width="4.5546875" style="2" customWidth="1"/>
    <col min="14834" max="14834" width="4.6640625" style="2" customWidth="1"/>
    <col min="14835" max="14835" width="4.33203125" style="2" customWidth="1"/>
    <col min="14836" max="14836" width="4.6640625" style="2" customWidth="1"/>
    <col min="14837" max="14837" width="4.44140625" style="2" customWidth="1"/>
    <col min="14838" max="14838" width="4.6640625" style="2" customWidth="1"/>
    <col min="14839" max="14840" width="4.5546875" style="2" customWidth="1"/>
    <col min="14841" max="14841" width="4.88671875" style="2" customWidth="1"/>
    <col min="14842" max="14842" width="4.5546875" style="2" customWidth="1"/>
    <col min="14843" max="14843" width="4.6640625" style="2" customWidth="1"/>
    <col min="14844" max="14844" width="4.44140625" style="2" customWidth="1"/>
    <col min="14845" max="14845" width="4.88671875" style="2" customWidth="1"/>
    <col min="14846" max="14846" width="5" style="2" customWidth="1"/>
    <col min="14847" max="14847" width="4.33203125" style="2" customWidth="1"/>
    <col min="14848" max="14848" width="4.5546875" style="2" customWidth="1"/>
    <col min="14849" max="14850" width="5" style="2" customWidth="1"/>
    <col min="14851" max="14851" width="4.44140625" style="2" customWidth="1"/>
    <col min="14852" max="14852" width="4.6640625" style="2" customWidth="1"/>
    <col min="14853" max="14853" width="4.44140625" style="2" customWidth="1"/>
    <col min="14854" max="14854" width="5.109375" style="2" customWidth="1"/>
    <col min="14855" max="14855" width="5" style="2" customWidth="1"/>
    <col min="14856" max="14856" width="4.6640625" style="2" customWidth="1"/>
    <col min="14857" max="14857" width="4.88671875" style="2" customWidth="1"/>
    <col min="14858" max="14858" width="4.44140625" style="2" customWidth="1"/>
    <col min="14859" max="14859" width="4.6640625" style="2" customWidth="1"/>
    <col min="14860" max="14860" width="10.6640625" style="2" customWidth="1"/>
    <col min="14861" max="14861" width="12.6640625" style="2" customWidth="1"/>
    <col min="14862" max="15084" width="9.109375" style="2"/>
    <col min="15085" max="15085" width="5.88671875" style="2" customWidth="1"/>
    <col min="15086" max="15086" width="35" style="2" customWidth="1"/>
    <col min="15087" max="15087" width="15" style="2" customWidth="1"/>
    <col min="15088" max="15088" width="5.6640625" style="2" customWidth="1"/>
    <col min="15089" max="15089" width="4.5546875" style="2" customWidth="1"/>
    <col min="15090" max="15090" width="4.6640625" style="2" customWidth="1"/>
    <col min="15091" max="15091" width="4.33203125" style="2" customWidth="1"/>
    <col min="15092" max="15092" width="4.6640625" style="2" customWidth="1"/>
    <col min="15093" max="15093" width="4.44140625" style="2" customWidth="1"/>
    <col min="15094" max="15094" width="4.6640625" style="2" customWidth="1"/>
    <col min="15095" max="15096" width="4.5546875" style="2" customWidth="1"/>
    <col min="15097" max="15097" width="4.88671875" style="2" customWidth="1"/>
    <col min="15098" max="15098" width="4.5546875" style="2" customWidth="1"/>
    <col min="15099" max="15099" width="4.6640625" style="2" customWidth="1"/>
    <col min="15100" max="15100" width="4.44140625" style="2" customWidth="1"/>
    <col min="15101" max="15101" width="4.88671875" style="2" customWidth="1"/>
    <col min="15102" max="15102" width="5" style="2" customWidth="1"/>
    <col min="15103" max="15103" width="4.33203125" style="2" customWidth="1"/>
    <col min="15104" max="15104" width="4.5546875" style="2" customWidth="1"/>
    <col min="15105" max="15106" width="5" style="2" customWidth="1"/>
    <col min="15107" max="15107" width="4.44140625" style="2" customWidth="1"/>
    <col min="15108" max="15108" width="4.6640625" style="2" customWidth="1"/>
    <col min="15109" max="15109" width="4.44140625" style="2" customWidth="1"/>
    <col min="15110" max="15110" width="5.109375" style="2" customWidth="1"/>
    <col min="15111" max="15111" width="5" style="2" customWidth="1"/>
    <col min="15112" max="15112" width="4.6640625" style="2" customWidth="1"/>
    <col min="15113" max="15113" width="4.88671875" style="2" customWidth="1"/>
    <col min="15114" max="15114" width="4.44140625" style="2" customWidth="1"/>
    <col min="15115" max="15115" width="4.6640625" style="2" customWidth="1"/>
    <col min="15116" max="15116" width="10.6640625" style="2" customWidth="1"/>
    <col min="15117" max="15117" width="12.6640625" style="2" customWidth="1"/>
    <col min="15118" max="15340" width="9.109375" style="2"/>
    <col min="15341" max="15341" width="5.88671875" style="2" customWidth="1"/>
    <col min="15342" max="15342" width="35" style="2" customWidth="1"/>
    <col min="15343" max="15343" width="15" style="2" customWidth="1"/>
    <col min="15344" max="15344" width="5.6640625" style="2" customWidth="1"/>
    <col min="15345" max="15345" width="4.5546875" style="2" customWidth="1"/>
    <col min="15346" max="15346" width="4.6640625" style="2" customWidth="1"/>
    <col min="15347" max="15347" width="4.33203125" style="2" customWidth="1"/>
    <col min="15348" max="15348" width="4.6640625" style="2" customWidth="1"/>
    <col min="15349" max="15349" width="4.44140625" style="2" customWidth="1"/>
    <col min="15350" max="15350" width="4.6640625" style="2" customWidth="1"/>
    <col min="15351" max="15352" width="4.5546875" style="2" customWidth="1"/>
    <col min="15353" max="15353" width="4.88671875" style="2" customWidth="1"/>
    <col min="15354" max="15354" width="4.5546875" style="2" customWidth="1"/>
    <col min="15355" max="15355" width="4.6640625" style="2" customWidth="1"/>
    <col min="15356" max="15356" width="4.44140625" style="2" customWidth="1"/>
    <col min="15357" max="15357" width="4.88671875" style="2" customWidth="1"/>
    <col min="15358" max="15358" width="5" style="2" customWidth="1"/>
    <col min="15359" max="15359" width="4.33203125" style="2" customWidth="1"/>
    <col min="15360" max="15360" width="4.5546875" style="2" customWidth="1"/>
    <col min="15361" max="15362" width="5" style="2" customWidth="1"/>
    <col min="15363" max="15363" width="4.44140625" style="2" customWidth="1"/>
    <col min="15364" max="15364" width="4.6640625" style="2" customWidth="1"/>
    <col min="15365" max="15365" width="4.44140625" style="2" customWidth="1"/>
    <col min="15366" max="15366" width="5.109375" style="2" customWidth="1"/>
    <col min="15367" max="15367" width="5" style="2" customWidth="1"/>
    <col min="15368" max="15368" width="4.6640625" style="2" customWidth="1"/>
    <col min="15369" max="15369" width="4.88671875" style="2" customWidth="1"/>
    <col min="15370" max="15370" width="4.44140625" style="2" customWidth="1"/>
    <col min="15371" max="15371" width="4.6640625" style="2" customWidth="1"/>
    <col min="15372" max="15372" width="10.6640625" style="2" customWidth="1"/>
    <col min="15373" max="15373" width="12.6640625" style="2" customWidth="1"/>
    <col min="15374" max="15596" width="9.109375" style="2"/>
    <col min="15597" max="15597" width="5.88671875" style="2" customWidth="1"/>
    <col min="15598" max="15598" width="35" style="2" customWidth="1"/>
    <col min="15599" max="15599" width="15" style="2" customWidth="1"/>
    <col min="15600" max="15600" width="5.6640625" style="2" customWidth="1"/>
    <col min="15601" max="15601" width="4.5546875" style="2" customWidth="1"/>
    <col min="15602" max="15602" width="4.6640625" style="2" customWidth="1"/>
    <col min="15603" max="15603" width="4.33203125" style="2" customWidth="1"/>
    <col min="15604" max="15604" width="4.6640625" style="2" customWidth="1"/>
    <col min="15605" max="15605" width="4.44140625" style="2" customWidth="1"/>
    <col min="15606" max="15606" width="4.6640625" style="2" customWidth="1"/>
    <col min="15607" max="15608" width="4.5546875" style="2" customWidth="1"/>
    <col min="15609" max="15609" width="4.88671875" style="2" customWidth="1"/>
    <col min="15610" max="15610" width="4.5546875" style="2" customWidth="1"/>
    <col min="15611" max="15611" width="4.6640625" style="2" customWidth="1"/>
    <col min="15612" max="15612" width="4.44140625" style="2" customWidth="1"/>
    <col min="15613" max="15613" width="4.88671875" style="2" customWidth="1"/>
    <col min="15614" max="15614" width="5" style="2" customWidth="1"/>
    <col min="15615" max="15615" width="4.33203125" style="2" customWidth="1"/>
    <col min="15616" max="15616" width="4.5546875" style="2" customWidth="1"/>
    <col min="15617" max="15618" width="5" style="2" customWidth="1"/>
    <col min="15619" max="15619" width="4.44140625" style="2" customWidth="1"/>
    <col min="15620" max="15620" width="4.6640625" style="2" customWidth="1"/>
    <col min="15621" max="15621" width="4.44140625" style="2" customWidth="1"/>
    <col min="15622" max="15622" width="5.109375" style="2" customWidth="1"/>
    <col min="15623" max="15623" width="5" style="2" customWidth="1"/>
    <col min="15624" max="15624" width="4.6640625" style="2" customWidth="1"/>
    <col min="15625" max="15625" width="4.88671875" style="2" customWidth="1"/>
    <col min="15626" max="15626" width="4.44140625" style="2" customWidth="1"/>
    <col min="15627" max="15627" width="4.6640625" style="2" customWidth="1"/>
    <col min="15628" max="15628" width="10.6640625" style="2" customWidth="1"/>
    <col min="15629" max="15629" width="12.6640625" style="2" customWidth="1"/>
    <col min="15630" max="15852" width="9.109375" style="2"/>
    <col min="15853" max="15853" width="5.88671875" style="2" customWidth="1"/>
    <col min="15854" max="15854" width="35" style="2" customWidth="1"/>
    <col min="15855" max="15855" width="15" style="2" customWidth="1"/>
    <col min="15856" max="15856" width="5.6640625" style="2" customWidth="1"/>
    <col min="15857" max="15857" width="4.5546875" style="2" customWidth="1"/>
    <col min="15858" max="15858" width="4.6640625" style="2" customWidth="1"/>
    <col min="15859" max="15859" width="4.33203125" style="2" customWidth="1"/>
    <col min="15860" max="15860" width="4.6640625" style="2" customWidth="1"/>
    <col min="15861" max="15861" width="4.44140625" style="2" customWidth="1"/>
    <col min="15862" max="15862" width="4.6640625" style="2" customWidth="1"/>
    <col min="15863" max="15864" width="4.5546875" style="2" customWidth="1"/>
    <col min="15865" max="15865" width="4.88671875" style="2" customWidth="1"/>
    <col min="15866" max="15866" width="4.5546875" style="2" customWidth="1"/>
    <col min="15867" max="15867" width="4.6640625" style="2" customWidth="1"/>
    <col min="15868" max="15868" width="4.44140625" style="2" customWidth="1"/>
    <col min="15869" max="15869" width="4.88671875" style="2" customWidth="1"/>
    <col min="15870" max="15870" width="5" style="2" customWidth="1"/>
    <col min="15871" max="15871" width="4.33203125" style="2" customWidth="1"/>
    <col min="15872" max="15872" width="4.5546875" style="2" customWidth="1"/>
    <col min="15873" max="15874" width="5" style="2" customWidth="1"/>
    <col min="15875" max="15875" width="4.44140625" style="2" customWidth="1"/>
    <col min="15876" max="15876" width="4.6640625" style="2" customWidth="1"/>
    <col min="15877" max="15877" width="4.44140625" style="2" customWidth="1"/>
    <col min="15878" max="15878" width="5.109375" style="2" customWidth="1"/>
    <col min="15879" max="15879" width="5" style="2" customWidth="1"/>
    <col min="15880" max="15880" width="4.6640625" style="2" customWidth="1"/>
    <col min="15881" max="15881" width="4.88671875" style="2" customWidth="1"/>
    <col min="15882" max="15882" width="4.44140625" style="2" customWidth="1"/>
    <col min="15883" max="15883" width="4.6640625" style="2" customWidth="1"/>
    <col min="15884" max="15884" width="10.6640625" style="2" customWidth="1"/>
    <col min="15885" max="15885" width="12.6640625" style="2" customWidth="1"/>
    <col min="15886" max="16108" width="9.109375" style="2"/>
    <col min="16109" max="16109" width="5.88671875" style="2" customWidth="1"/>
    <col min="16110" max="16110" width="35" style="2" customWidth="1"/>
    <col min="16111" max="16111" width="15" style="2" customWidth="1"/>
    <col min="16112" max="16112" width="5.6640625" style="2" customWidth="1"/>
    <col min="16113" max="16113" width="4.5546875" style="2" customWidth="1"/>
    <col min="16114" max="16114" width="4.6640625" style="2" customWidth="1"/>
    <col min="16115" max="16115" width="4.33203125" style="2" customWidth="1"/>
    <col min="16116" max="16116" width="4.6640625" style="2" customWidth="1"/>
    <col min="16117" max="16117" width="4.44140625" style="2" customWidth="1"/>
    <col min="16118" max="16118" width="4.6640625" style="2" customWidth="1"/>
    <col min="16119" max="16120" width="4.5546875" style="2" customWidth="1"/>
    <col min="16121" max="16121" width="4.88671875" style="2" customWidth="1"/>
    <col min="16122" max="16122" width="4.5546875" style="2" customWidth="1"/>
    <col min="16123" max="16123" width="4.6640625" style="2" customWidth="1"/>
    <col min="16124" max="16124" width="4.44140625" style="2" customWidth="1"/>
    <col min="16125" max="16125" width="4.88671875" style="2" customWidth="1"/>
    <col min="16126" max="16126" width="5" style="2" customWidth="1"/>
    <col min="16127" max="16127" width="4.33203125" style="2" customWidth="1"/>
    <col min="16128" max="16128" width="4.5546875" style="2" customWidth="1"/>
    <col min="16129" max="16130" width="5" style="2" customWidth="1"/>
    <col min="16131" max="16131" width="4.44140625" style="2" customWidth="1"/>
    <col min="16132" max="16132" width="4.6640625" style="2" customWidth="1"/>
    <col min="16133" max="16133" width="4.44140625" style="2" customWidth="1"/>
    <col min="16134" max="16134" width="5.109375" style="2" customWidth="1"/>
    <col min="16135" max="16135" width="5" style="2" customWidth="1"/>
    <col min="16136" max="16136" width="4.6640625" style="2" customWidth="1"/>
    <col min="16137" max="16137" width="4.88671875" style="2" customWidth="1"/>
    <col min="16138" max="16138" width="4.44140625" style="2" customWidth="1"/>
    <col min="16139" max="16139" width="4.6640625" style="2" customWidth="1"/>
    <col min="16140" max="16140" width="10.6640625" style="2" customWidth="1"/>
    <col min="16141" max="16141" width="12.6640625" style="2" customWidth="1"/>
    <col min="16142" max="16384" width="9.109375" style="2"/>
  </cols>
  <sheetData>
    <row r="1" spans="1:31" ht="15.6" x14ac:dyDescent="0.3">
      <c r="A1" s="260" t="s">
        <v>139</v>
      </c>
      <c r="B1" s="260"/>
      <c r="C1" s="260"/>
      <c r="D1" s="260"/>
      <c r="E1" s="260"/>
      <c r="F1" s="260"/>
      <c r="G1" s="260"/>
      <c r="H1" s="260"/>
      <c r="I1" s="260"/>
      <c r="J1" s="260"/>
      <c r="K1" s="260"/>
      <c r="L1" s="260"/>
      <c r="M1" s="260"/>
      <c r="N1" s="260"/>
      <c r="O1" s="260"/>
      <c r="P1" s="260"/>
      <c r="Q1" s="260"/>
      <c r="R1" s="260"/>
      <c r="S1" s="260"/>
      <c r="T1" s="260"/>
      <c r="U1" s="260"/>
      <c r="V1" s="260"/>
      <c r="W1" s="260"/>
      <c r="X1" s="260"/>
      <c r="Y1" s="260"/>
      <c r="Z1" s="260"/>
      <c r="AA1" s="260"/>
      <c r="AB1" s="260"/>
      <c r="AC1" s="260"/>
      <c r="AD1" s="260"/>
      <c r="AE1" s="260"/>
    </row>
    <row r="2" spans="1:31" ht="15.6" x14ac:dyDescent="0.3">
      <c r="A2" s="260" t="s">
        <v>506</v>
      </c>
      <c r="B2" s="260"/>
      <c r="C2" s="260"/>
      <c r="D2" s="260"/>
      <c r="E2" s="260"/>
      <c r="F2" s="260"/>
      <c r="G2" s="260"/>
      <c r="H2" s="260"/>
      <c r="I2" s="260"/>
      <c r="J2" s="260"/>
      <c r="K2" s="260"/>
      <c r="L2" s="260"/>
      <c r="M2" s="260"/>
      <c r="N2" s="260"/>
      <c r="O2" s="260"/>
      <c r="P2" s="260"/>
      <c r="Q2" s="260"/>
      <c r="R2" s="260"/>
      <c r="S2" s="260"/>
      <c r="T2" s="260"/>
      <c r="U2" s="260"/>
      <c r="V2" s="260"/>
      <c r="W2" s="260"/>
      <c r="X2" s="260"/>
      <c r="Y2" s="260"/>
      <c r="Z2" s="260"/>
      <c r="AA2" s="260"/>
      <c r="AB2" s="260"/>
      <c r="AC2" s="260"/>
      <c r="AD2" s="260"/>
      <c r="AE2" s="260"/>
    </row>
    <row r="3" spans="1:31" ht="15.6" x14ac:dyDescent="0.3">
      <c r="A3" s="260" t="s">
        <v>140</v>
      </c>
      <c r="B3" s="260"/>
      <c r="C3" s="260"/>
      <c r="D3" s="260"/>
      <c r="E3" s="260"/>
      <c r="F3" s="260"/>
      <c r="G3" s="260"/>
      <c r="H3" s="260"/>
      <c r="I3" s="260"/>
      <c r="J3" s="260"/>
      <c r="K3" s="260"/>
      <c r="L3" s="260"/>
      <c r="M3" s="260"/>
      <c r="N3" s="260"/>
      <c r="O3" s="260"/>
      <c r="P3" s="260"/>
      <c r="Q3" s="260"/>
      <c r="R3" s="260"/>
      <c r="S3" s="260"/>
      <c r="T3" s="260"/>
      <c r="U3" s="260"/>
      <c r="V3" s="260"/>
      <c r="W3" s="260"/>
      <c r="X3" s="260"/>
      <c r="Y3" s="260"/>
      <c r="Z3" s="260"/>
      <c r="AA3" s="260"/>
      <c r="AB3" s="260"/>
      <c r="AC3" s="260"/>
      <c r="AD3" s="260"/>
      <c r="AE3" s="260"/>
    </row>
    <row r="4" spans="1:31" ht="15.6" x14ac:dyDescent="0.3">
      <c r="A4" s="290" t="s">
        <v>507</v>
      </c>
      <c r="B4" s="290"/>
      <c r="C4" s="290"/>
      <c r="D4" s="290"/>
      <c r="E4" s="290"/>
      <c r="F4" s="290"/>
      <c r="G4" s="290"/>
      <c r="H4" s="290"/>
      <c r="I4" s="290"/>
      <c r="J4" s="290"/>
      <c r="K4" s="290"/>
      <c r="L4" s="290"/>
      <c r="M4" s="290"/>
      <c r="N4" s="290"/>
      <c r="O4" s="290"/>
      <c r="P4" s="290"/>
      <c r="Q4" s="290"/>
      <c r="R4" s="290"/>
      <c r="S4" s="290"/>
      <c r="T4" s="290"/>
      <c r="U4" s="290"/>
      <c r="V4" s="290"/>
      <c r="W4" s="290"/>
      <c r="X4" s="290"/>
      <c r="Y4" s="290"/>
      <c r="Z4" s="290"/>
      <c r="AA4" s="290"/>
      <c r="AB4" s="290"/>
      <c r="AC4" s="290"/>
      <c r="AD4" s="290"/>
      <c r="AE4" s="290"/>
    </row>
    <row r="5" spans="1:31" ht="15.6" x14ac:dyDescent="0.3">
      <c r="A5" s="81"/>
      <c r="B5" s="81"/>
      <c r="C5" s="81"/>
      <c r="D5" s="81"/>
      <c r="E5" s="81"/>
      <c r="F5" s="81"/>
      <c r="G5" s="81"/>
      <c r="H5" s="81"/>
      <c r="I5" s="81"/>
      <c r="J5" s="81"/>
      <c r="K5" s="81"/>
      <c r="L5" s="81"/>
      <c r="M5" s="81"/>
      <c r="N5" s="81"/>
      <c r="O5" s="81"/>
      <c r="P5" s="81"/>
      <c r="Q5" s="81"/>
      <c r="R5" s="81"/>
      <c r="S5" s="81"/>
      <c r="T5" s="81"/>
      <c r="U5" s="81"/>
      <c r="V5" s="81"/>
      <c r="W5" s="81"/>
      <c r="X5" s="81"/>
      <c r="Y5" s="81"/>
      <c r="Z5" s="81"/>
      <c r="AA5" s="81"/>
      <c r="AB5" s="81"/>
      <c r="AC5" s="81"/>
      <c r="AD5" s="81"/>
      <c r="AE5" s="81"/>
    </row>
    <row r="6" spans="1:31" ht="26.25" customHeight="1" x14ac:dyDescent="0.3">
      <c r="A6" s="284" t="s">
        <v>141</v>
      </c>
      <c r="B6" s="284"/>
      <c r="C6" s="285" t="s">
        <v>5</v>
      </c>
      <c r="D6" s="285"/>
      <c r="E6" s="285"/>
      <c r="F6" s="285"/>
      <c r="G6" s="285"/>
      <c r="H6" s="285"/>
      <c r="I6" s="285"/>
      <c r="J6" s="285"/>
      <c r="K6" s="285"/>
      <c r="L6" s="285"/>
      <c r="M6" s="285"/>
      <c r="N6" s="285"/>
      <c r="O6" s="285"/>
      <c r="P6" s="285"/>
      <c r="Q6" s="285"/>
      <c r="R6" s="285"/>
      <c r="S6" s="285"/>
      <c r="T6" s="285"/>
      <c r="U6" s="285"/>
      <c r="V6" s="285"/>
      <c r="W6" s="285"/>
      <c r="X6" s="285"/>
      <c r="Y6" s="285"/>
      <c r="Z6" s="285"/>
      <c r="AA6" s="285"/>
      <c r="AB6" s="285"/>
      <c r="AC6" s="285"/>
      <c r="AD6" s="285"/>
      <c r="AE6" s="285"/>
    </row>
    <row r="7" spans="1:31" ht="15.6" x14ac:dyDescent="0.3">
      <c r="A7" s="284" t="s">
        <v>142</v>
      </c>
      <c r="B7" s="284"/>
      <c r="C7" s="285" t="s">
        <v>7</v>
      </c>
      <c r="D7" s="285"/>
      <c r="E7" s="285"/>
      <c r="F7" s="285"/>
      <c r="G7" s="285"/>
      <c r="H7" s="285"/>
      <c r="I7" s="285"/>
      <c r="J7" s="285"/>
      <c r="K7" s="285"/>
      <c r="L7" s="285"/>
      <c r="M7" s="285"/>
      <c r="N7" s="285"/>
      <c r="O7" s="285"/>
      <c r="P7" s="285"/>
      <c r="Q7" s="285"/>
      <c r="R7" s="285"/>
      <c r="S7" s="285"/>
      <c r="T7" s="285"/>
      <c r="U7" s="285"/>
      <c r="V7" s="285"/>
      <c r="W7" s="285"/>
      <c r="X7" s="285"/>
      <c r="Y7" s="285"/>
      <c r="Z7" s="285"/>
      <c r="AA7" s="285"/>
      <c r="AB7" s="285"/>
      <c r="AC7" s="285"/>
      <c r="AD7" s="285"/>
      <c r="AE7" s="285"/>
    </row>
    <row r="8" spans="1:31" ht="15.6" x14ac:dyDescent="0.3">
      <c r="A8" s="284" t="s">
        <v>8</v>
      </c>
      <c r="B8" s="284"/>
      <c r="C8" s="285" t="s">
        <v>143</v>
      </c>
      <c r="D8" s="285"/>
      <c r="E8" s="285"/>
      <c r="F8" s="285"/>
      <c r="G8" s="285"/>
      <c r="H8" s="285"/>
      <c r="I8" s="285"/>
      <c r="J8" s="285"/>
      <c r="K8" s="285"/>
      <c r="L8" s="285"/>
      <c r="M8" s="285"/>
      <c r="N8" s="285"/>
      <c r="O8" s="285"/>
      <c r="P8" s="285"/>
      <c r="Q8" s="285"/>
      <c r="R8" s="285"/>
      <c r="S8" s="285"/>
      <c r="T8" s="285"/>
      <c r="U8" s="285"/>
      <c r="V8" s="285"/>
      <c r="W8" s="285"/>
      <c r="X8" s="285"/>
      <c r="Y8" s="285"/>
      <c r="Z8" s="285"/>
      <c r="AA8" s="285"/>
      <c r="AB8" s="285"/>
      <c r="AC8" s="285"/>
      <c r="AD8" s="285"/>
      <c r="AE8" s="285"/>
    </row>
    <row r="9" spans="1:31" ht="36.75" customHeight="1" x14ac:dyDescent="0.3">
      <c r="A9" s="284" t="s">
        <v>9</v>
      </c>
      <c r="B9" s="284"/>
      <c r="C9" s="285" t="s">
        <v>144</v>
      </c>
      <c r="D9" s="285"/>
      <c r="E9" s="285"/>
      <c r="F9" s="285"/>
      <c r="G9" s="285"/>
      <c r="H9" s="285"/>
      <c r="I9" s="285"/>
      <c r="J9" s="285"/>
      <c r="K9" s="285"/>
      <c r="L9" s="285"/>
      <c r="M9" s="285"/>
      <c r="N9" s="285"/>
      <c r="O9" s="285"/>
      <c r="P9" s="285"/>
      <c r="Q9" s="285"/>
      <c r="R9" s="285"/>
      <c r="S9" s="285"/>
      <c r="T9" s="285"/>
      <c r="U9" s="285"/>
      <c r="V9" s="285"/>
      <c r="W9" s="285"/>
      <c r="X9" s="285"/>
      <c r="Y9" s="285"/>
      <c r="Z9" s="285"/>
      <c r="AA9" s="285"/>
      <c r="AB9" s="285"/>
      <c r="AC9" s="285"/>
      <c r="AD9" s="285"/>
      <c r="AE9" s="285"/>
    </row>
    <row r="10" spans="1:31" ht="42" customHeight="1" x14ac:dyDescent="0.3">
      <c r="A10" s="284" t="s">
        <v>602</v>
      </c>
      <c r="B10" s="284"/>
      <c r="C10" s="285" t="s">
        <v>432</v>
      </c>
      <c r="D10" s="285"/>
      <c r="E10" s="285"/>
      <c r="F10" s="285"/>
      <c r="G10" s="285"/>
      <c r="H10" s="285"/>
      <c r="I10" s="285"/>
      <c r="J10" s="285"/>
      <c r="K10" s="285"/>
      <c r="L10" s="285"/>
      <c r="M10" s="285"/>
      <c r="N10" s="285"/>
      <c r="O10" s="285"/>
      <c r="P10" s="285"/>
      <c r="Q10" s="285"/>
      <c r="R10" s="285"/>
      <c r="S10" s="285"/>
      <c r="T10" s="285"/>
      <c r="U10" s="285"/>
      <c r="V10" s="285"/>
      <c r="W10" s="285"/>
      <c r="X10" s="285"/>
      <c r="Y10" s="285"/>
      <c r="Z10" s="285"/>
      <c r="AA10" s="285"/>
      <c r="AB10" s="285"/>
      <c r="AC10" s="285"/>
      <c r="AD10" s="285"/>
      <c r="AE10" s="285"/>
    </row>
    <row r="11" spans="1:31" ht="33" customHeight="1" x14ac:dyDescent="0.3">
      <c r="A11" s="284" t="s">
        <v>146</v>
      </c>
      <c r="B11" s="284"/>
      <c r="C11" s="285" t="s">
        <v>460</v>
      </c>
      <c r="D11" s="285"/>
      <c r="E11" s="285"/>
      <c r="F11" s="285"/>
      <c r="G11" s="285"/>
      <c r="H11" s="285"/>
      <c r="I11" s="285"/>
      <c r="J11" s="285"/>
      <c r="K11" s="285"/>
      <c r="L11" s="285"/>
      <c r="M11" s="285"/>
      <c r="N11" s="285"/>
      <c r="O11" s="285"/>
      <c r="P11" s="285"/>
      <c r="Q11" s="285"/>
      <c r="R11" s="285"/>
      <c r="S11" s="285"/>
      <c r="T11" s="285"/>
      <c r="U11" s="285"/>
      <c r="V11" s="285"/>
      <c r="W11" s="285"/>
      <c r="X11" s="285"/>
      <c r="Y11" s="285"/>
      <c r="Z11" s="285"/>
      <c r="AA11" s="285"/>
      <c r="AB11" s="285"/>
      <c r="AC11" s="285"/>
      <c r="AD11" s="285"/>
      <c r="AE11" s="285"/>
    </row>
    <row r="12" spans="1:31" ht="15.6" x14ac:dyDescent="0.3">
      <c r="A12" s="284"/>
      <c r="B12" s="284"/>
      <c r="C12" s="285" t="s">
        <v>461</v>
      </c>
      <c r="D12" s="285"/>
      <c r="E12" s="285"/>
      <c r="F12" s="285"/>
      <c r="G12" s="285"/>
      <c r="H12" s="285"/>
      <c r="I12" s="285"/>
      <c r="J12" s="285"/>
      <c r="K12" s="285"/>
      <c r="L12" s="285"/>
      <c r="M12" s="285"/>
      <c r="N12" s="285"/>
      <c r="O12" s="285"/>
      <c r="P12" s="285"/>
      <c r="Q12" s="285"/>
      <c r="R12" s="285"/>
      <c r="S12" s="285"/>
      <c r="T12" s="285"/>
      <c r="U12" s="285"/>
      <c r="V12" s="285"/>
      <c r="W12" s="285"/>
      <c r="X12" s="285"/>
      <c r="Y12" s="285"/>
      <c r="Z12" s="285"/>
      <c r="AA12" s="285"/>
      <c r="AB12" s="285"/>
      <c r="AC12" s="285"/>
      <c r="AD12" s="285"/>
      <c r="AE12" s="285"/>
    </row>
    <row r="13" spans="1:31" ht="25.5" customHeight="1" x14ac:dyDescent="0.3">
      <c r="A13" s="284" t="s">
        <v>147</v>
      </c>
      <c r="B13" s="284"/>
      <c r="C13" s="284" t="s">
        <v>21</v>
      </c>
      <c r="D13" s="284" t="s">
        <v>22</v>
      </c>
      <c r="E13" s="284"/>
      <c r="F13" s="284"/>
      <c r="G13" s="284"/>
      <c r="H13" s="284" t="s">
        <v>23</v>
      </c>
      <c r="I13" s="284"/>
      <c r="J13" s="284"/>
      <c r="K13" s="284"/>
      <c r="L13" s="284" t="s">
        <v>24</v>
      </c>
      <c r="M13" s="284"/>
      <c r="N13" s="284"/>
      <c r="O13" s="284"/>
      <c r="P13" s="284" t="s">
        <v>25</v>
      </c>
      <c r="Q13" s="284"/>
      <c r="R13" s="284"/>
      <c r="S13" s="284"/>
      <c r="T13" s="284" t="s">
        <v>26</v>
      </c>
      <c r="U13" s="284"/>
      <c r="V13" s="284"/>
      <c r="W13" s="284"/>
      <c r="X13" s="284" t="s">
        <v>41</v>
      </c>
      <c r="Y13" s="284"/>
      <c r="Z13" s="284"/>
      <c r="AA13" s="284"/>
      <c r="AB13" s="284" t="s">
        <v>28</v>
      </c>
      <c r="AC13" s="284"/>
      <c r="AD13" s="284"/>
      <c r="AE13" s="284"/>
    </row>
    <row r="14" spans="1:31" ht="84.75" customHeight="1" x14ac:dyDescent="0.3">
      <c r="A14" s="284"/>
      <c r="B14" s="284"/>
      <c r="C14" s="284"/>
      <c r="D14" s="353" t="s">
        <v>29</v>
      </c>
      <c r="E14" s="353"/>
      <c r="F14" s="353" t="s">
        <v>30</v>
      </c>
      <c r="G14" s="353"/>
      <c r="H14" s="353" t="s">
        <v>29</v>
      </c>
      <c r="I14" s="353"/>
      <c r="J14" s="353" t="s">
        <v>30</v>
      </c>
      <c r="K14" s="353"/>
      <c r="L14" s="353" t="s">
        <v>29</v>
      </c>
      <c r="M14" s="353"/>
      <c r="N14" s="353" t="s">
        <v>30</v>
      </c>
      <c r="O14" s="353"/>
      <c r="P14" s="353" t="s">
        <v>29</v>
      </c>
      <c r="Q14" s="353"/>
      <c r="R14" s="353" t="s">
        <v>30</v>
      </c>
      <c r="S14" s="353"/>
      <c r="T14" s="353" t="s">
        <v>29</v>
      </c>
      <c r="U14" s="353"/>
      <c r="V14" s="353" t="s">
        <v>30</v>
      </c>
      <c r="W14" s="353"/>
      <c r="X14" s="353" t="s">
        <v>29</v>
      </c>
      <c r="Y14" s="353"/>
      <c r="Z14" s="353" t="s">
        <v>30</v>
      </c>
      <c r="AA14" s="353"/>
      <c r="AB14" s="353" t="s">
        <v>29</v>
      </c>
      <c r="AC14" s="353"/>
      <c r="AD14" s="353" t="s">
        <v>30</v>
      </c>
      <c r="AE14" s="353"/>
    </row>
    <row r="15" spans="1:31" ht="15.6" x14ac:dyDescent="0.3">
      <c r="A15" s="281" t="s">
        <v>432</v>
      </c>
      <c r="B15" s="282"/>
      <c r="C15" s="282"/>
      <c r="D15" s="282"/>
      <c r="E15" s="282"/>
      <c r="F15" s="282"/>
      <c r="G15" s="282"/>
      <c r="H15" s="282"/>
      <c r="I15" s="282"/>
      <c r="J15" s="282"/>
      <c r="K15" s="282"/>
      <c r="L15" s="282"/>
      <c r="M15" s="282"/>
      <c r="N15" s="282"/>
      <c r="O15" s="282"/>
      <c r="P15" s="282"/>
      <c r="Q15" s="282"/>
      <c r="R15" s="282"/>
      <c r="S15" s="282"/>
      <c r="T15" s="282"/>
      <c r="U15" s="282"/>
      <c r="V15" s="282"/>
      <c r="W15" s="282"/>
      <c r="X15" s="282"/>
      <c r="Y15" s="282"/>
      <c r="Z15" s="282"/>
      <c r="AA15" s="282"/>
      <c r="AB15" s="282"/>
      <c r="AC15" s="282"/>
      <c r="AD15" s="282"/>
      <c r="AE15" s="282"/>
    </row>
    <row r="16" spans="1:31" ht="63" customHeight="1" x14ac:dyDescent="0.3">
      <c r="A16" s="349" t="str">
        <f>'Пр. 1 к пп1'!C13</f>
        <v>Численность детей от 2 месяцев до 7 лет (включительно), получающих дошкольное образование, чел.</v>
      </c>
      <c r="B16" s="350"/>
      <c r="C16" s="62">
        <f>'Пр. 1 к пп1'!F13</f>
        <v>28795</v>
      </c>
      <c r="D16" s="345">
        <f>'Пр. 1 к пп1'!G13</f>
        <v>28795</v>
      </c>
      <c r="E16" s="346"/>
      <c r="F16" s="345">
        <f>'Пр. 1 к пп1'!H13</f>
        <v>0</v>
      </c>
      <c r="G16" s="346"/>
      <c r="H16" s="345">
        <f>'Пр. 1 к пп1'!I13</f>
        <v>28675</v>
      </c>
      <c r="I16" s="346"/>
      <c r="J16" s="345">
        <f>'Пр. 1 к пп1'!J13</f>
        <v>0</v>
      </c>
      <c r="K16" s="346"/>
      <c r="L16" s="345">
        <f>'Пр. 1 к пп1'!K13</f>
        <v>28635</v>
      </c>
      <c r="M16" s="346"/>
      <c r="N16" s="345">
        <f>'Пр. 1 к пп1'!L13</f>
        <v>0</v>
      </c>
      <c r="O16" s="346"/>
      <c r="P16" s="345">
        <f>'Пр. 1 к пп1'!M13</f>
        <v>28595</v>
      </c>
      <c r="Q16" s="346"/>
      <c r="R16" s="345">
        <f>'Пр. 1 к пп1'!N13</f>
        <v>0</v>
      </c>
      <c r="S16" s="346"/>
      <c r="T16" s="345">
        <f>'Пр. 1 к пп1'!O13</f>
        <v>28595</v>
      </c>
      <c r="U16" s="346"/>
      <c r="V16" s="345">
        <f>'Пр. 1 к пп1'!P13</f>
        <v>0</v>
      </c>
      <c r="W16" s="346"/>
      <c r="X16" s="345">
        <f>'Пр. 1 к пп1'!Q13</f>
        <v>28595</v>
      </c>
      <c r="Y16" s="346"/>
      <c r="Z16" s="345">
        <f>'Пр. 1 к пп1'!R13</f>
        <v>0</v>
      </c>
      <c r="AA16" s="346"/>
      <c r="AB16" s="345">
        <f>'Пр. 1 к пп1'!S13</f>
        <v>28595</v>
      </c>
      <c r="AC16" s="346"/>
      <c r="AD16" s="345">
        <f>'Пр. 1 к пп1'!T13</f>
        <v>0</v>
      </c>
      <c r="AE16" s="346"/>
    </row>
    <row r="17" spans="1:35" ht="87" customHeight="1" x14ac:dyDescent="0.3">
      <c r="A17" s="349" t="str">
        <f>'Пр. 1 к пп1'!C14</f>
        <v>Доля детей в возрасте от 2 месяцев до 3 лет (включительно), получающих услуги дошкольного образования, а также услуги по присмотру и уходу (от общей численности детей данного возраста), %</v>
      </c>
      <c r="B17" s="350"/>
      <c r="C17" s="62">
        <f>'Пр. 1 к пп1'!F14</f>
        <v>100</v>
      </c>
      <c r="D17" s="345">
        <f>'Пр. 1 к пп1'!G14</f>
        <v>100</v>
      </c>
      <c r="E17" s="346"/>
      <c r="F17" s="345">
        <f>'Пр. 1 к пп1'!H14</f>
        <v>0</v>
      </c>
      <c r="G17" s="346"/>
      <c r="H17" s="345">
        <f>'Пр. 1 к пп1'!I14</f>
        <v>100</v>
      </c>
      <c r="I17" s="346"/>
      <c r="J17" s="345">
        <f>'Пр. 1 к пп1'!J14</f>
        <v>0</v>
      </c>
      <c r="K17" s="346"/>
      <c r="L17" s="345">
        <f>'Пр. 1 к пп1'!K14</f>
        <v>100</v>
      </c>
      <c r="M17" s="346"/>
      <c r="N17" s="345">
        <f>'Пр. 1 к пп1'!L14</f>
        <v>0</v>
      </c>
      <c r="O17" s="346"/>
      <c r="P17" s="345">
        <f>'Пр. 1 к пп1'!M14</f>
        <v>100</v>
      </c>
      <c r="Q17" s="346"/>
      <c r="R17" s="345">
        <f>'Пр. 1 к пп1'!N14</f>
        <v>0</v>
      </c>
      <c r="S17" s="346"/>
      <c r="T17" s="345">
        <f>'Пр. 1 к пп1'!O14</f>
        <v>100</v>
      </c>
      <c r="U17" s="346"/>
      <c r="V17" s="345">
        <f>'Пр. 1 к пп1'!P14</f>
        <v>0</v>
      </c>
      <c r="W17" s="346"/>
      <c r="X17" s="345">
        <f>'Пр. 1 к пп1'!Q14</f>
        <v>100</v>
      </c>
      <c r="Y17" s="346"/>
      <c r="Z17" s="345">
        <f>'Пр. 1 к пп1'!R14</f>
        <v>0</v>
      </c>
      <c r="AA17" s="346"/>
      <c r="AB17" s="345">
        <f>'Пр. 1 к пп1'!S14</f>
        <v>100</v>
      </c>
      <c r="AC17" s="346"/>
      <c r="AD17" s="345">
        <f>'Пр. 1 к пп1'!T14</f>
        <v>0</v>
      </c>
      <c r="AE17" s="346"/>
    </row>
    <row r="18" spans="1:35" ht="60" customHeight="1" x14ac:dyDescent="0.3">
      <c r="A18" s="349" t="str">
        <f>'Пр. 1 к пп1'!C15</f>
        <v>Обеспеченность детей в возрасте от 3 до 7 лет формами дошкольного образования,  % от потребности</v>
      </c>
      <c r="B18" s="305"/>
      <c r="C18" s="62">
        <f>'Пр. 1 к пп1'!F15</f>
        <v>100</v>
      </c>
      <c r="D18" s="345">
        <f>'Пр. 1 к пп1'!G15</f>
        <v>100</v>
      </c>
      <c r="E18" s="346"/>
      <c r="F18" s="345">
        <f>'Пр. 1 к пп1'!H15</f>
        <v>0</v>
      </c>
      <c r="G18" s="346"/>
      <c r="H18" s="345">
        <f>'Пр. 1 к пп1'!I15</f>
        <v>100</v>
      </c>
      <c r="I18" s="346"/>
      <c r="J18" s="345">
        <f>'Пр. 1 к пп1'!J15</f>
        <v>0</v>
      </c>
      <c r="K18" s="346"/>
      <c r="L18" s="345">
        <f>'Пр. 1 к пп1'!K15</f>
        <v>100</v>
      </c>
      <c r="M18" s="346"/>
      <c r="N18" s="345">
        <f>'Пр. 1 к пп1'!L15</f>
        <v>0</v>
      </c>
      <c r="O18" s="346"/>
      <c r="P18" s="345">
        <f>'Пр. 1 к пп1'!M15</f>
        <v>100</v>
      </c>
      <c r="Q18" s="346"/>
      <c r="R18" s="345">
        <f>'Пр. 1 к пп1'!N15</f>
        <v>0</v>
      </c>
      <c r="S18" s="346"/>
      <c r="T18" s="345">
        <f>'Пр. 1 к пп1'!O15</f>
        <v>100</v>
      </c>
      <c r="U18" s="346"/>
      <c r="V18" s="345">
        <f>'Пр. 1 к пп1'!P15</f>
        <v>0</v>
      </c>
      <c r="W18" s="346"/>
      <c r="X18" s="345">
        <f>'Пр. 1 к пп1'!Q15</f>
        <v>100</v>
      </c>
      <c r="Y18" s="346"/>
      <c r="Z18" s="345">
        <f>'Пр. 1 к пп1'!R15</f>
        <v>0</v>
      </c>
      <c r="AA18" s="346"/>
      <c r="AB18" s="345">
        <f>'Пр. 1 к пп1'!S15</f>
        <v>100</v>
      </c>
      <c r="AC18" s="346"/>
      <c r="AD18" s="345">
        <f>'Пр. 1 к пп1'!T15</f>
        <v>0</v>
      </c>
      <c r="AE18" s="346"/>
      <c r="AF18" s="82"/>
      <c r="AG18" s="83"/>
      <c r="AH18" s="83"/>
      <c r="AI18" s="83"/>
    </row>
    <row r="19" spans="1:35" ht="79.5" customHeight="1" x14ac:dyDescent="0.3">
      <c r="A19" s="349" t="str">
        <f>'Пр. 1 к пп1'!C16</f>
        <v>Доля детей в возрасте от 2-х месяцев до 7 лет (включительно), получающих услуги дошкольного образования, а также услуги по присмотру и уходу (от общей численности детей данного возраста), %</v>
      </c>
      <c r="B19" s="350"/>
      <c r="C19" s="62">
        <f>'Пр. 1 к пп1'!F16</f>
        <v>100</v>
      </c>
      <c r="D19" s="345">
        <f>'Пр. 1 к пп1'!G16</f>
        <v>100</v>
      </c>
      <c r="E19" s="346"/>
      <c r="F19" s="345">
        <f>'Пр. 1 к пп1'!H16</f>
        <v>0</v>
      </c>
      <c r="G19" s="346"/>
      <c r="H19" s="345">
        <f>'Пр. 1 к пп1'!I16</f>
        <v>100</v>
      </c>
      <c r="I19" s="346"/>
      <c r="J19" s="345">
        <f>'Пр. 1 к пп1'!J16</f>
        <v>0</v>
      </c>
      <c r="K19" s="346"/>
      <c r="L19" s="345">
        <f>'Пр. 1 к пп1'!K16</f>
        <v>100</v>
      </c>
      <c r="M19" s="346"/>
      <c r="N19" s="345">
        <f>'Пр. 1 к пп1'!L16</f>
        <v>0</v>
      </c>
      <c r="O19" s="346"/>
      <c r="P19" s="345">
        <f>'Пр. 1 к пп1'!M16</f>
        <v>100</v>
      </c>
      <c r="Q19" s="346"/>
      <c r="R19" s="345">
        <f>'Пр. 1 к пп1'!N16</f>
        <v>0</v>
      </c>
      <c r="S19" s="346"/>
      <c r="T19" s="345">
        <f>'Пр. 1 к пп1'!O16</f>
        <v>100</v>
      </c>
      <c r="U19" s="346"/>
      <c r="V19" s="345">
        <f>'Пр. 1 к пп1'!P16</f>
        <v>0</v>
      </c>
      <c r="W19" s="346"/>
      <c r="X19" s="345">
        <f>'Пр. 1 к пп1'!Q16</f>
        <v>100</v>
      </c>
      <c r="Y19" s="346"/>
      <c r="Z19" s="345">
        <f>'Пр. 1 к пп1'!R16</f>
        <v>0</v>
      </c>
      <c r="AA19" s="346"/>
      <c r="AB19" s="345">
        <f>'Пр. 1 к пп1'!S16</f>
        <v>100</v>
      </c>
      <c r="AC19" s="346"/>
      <c r="AD19" s="345">
        <f>'Пр. 1 к пп1'!T16</f>
        <v>0</v>
      </c>
      <c r="AE19" s="346"/>
    </row>
    <row r="20" spans="1:35" ht="75" customHeight="1" x14ac:dyDescent="0.3">
      <c r="A20" s="349" t="str">
        <f>'Пр. 1 к пп1'!C17</f>
        <v>Доступность дошкольного образования для детей в возрасте от 2 месяцев до 7 лет (включительно) по месту жительства, (отложенный спрос), %</v>
      </c>
      <c r="B20" s="350"/>
      <c r="C20" s="62">
        <f>'Пр. 1 к пп1'!F17</f>
        <v>98</v>
      </c>
      <c r="D20" s="345">
        <v>100</v>
      </c>
      <c r="E20" s="346"/>
      <c r="F20" s="345">
        <f>'Пр. 1 к пп1'!H17</f>
        <v>0</v>
      </c>
      <c r="G20" s="346"/>
      <c r="H20" s="345">
        <v>100</v>
      </c>
      <c r="I20" s="346"/>
      <c r="J20" s="345">
        <f>'Пр. 1 к пп1'!J17</f>
        <v>0</v>
      </c>
      <c r="K20" s="346"/>
      <c r="L20" s="345">
        <v>100</v>
      </c>
      <c r="M20" s="346"/>
      <c r="N20" s="345">
        <f>'Пр. 1 к пп1'!L17</f>
        <v>0</v>
      </c>
      <c r="O20" s="346"/>
      <c r="P20" s="345">
        <v>100</v>
      </c>
      <c r="Q20" s="346"/>
      <c r="R20" s="345">
        <f>'Пр. 1 к пп1'!N17</f>
        <v>0</v>
      </c>
      <c r="S20" s="346"/>
      <c r="T20" s="345">
        <f>'Пр. 1 к пп1'!O17</f>
        <v>100</v>
      </c>
      <c r="U20" s="346"/>
      <c r="V20" s="345">
        <f>'Пр. 1 к пп1'!P17</f>
        <v>0</v>
      </c>
      <c r="W20" s="346"/>
      <c r="X20" s="345">
        <f>'Пр. 1 к пп1'!Q17</f>
        <v>100</v>
      </c>
      <c r="Y20" s="346"/>
      <c r="Z20" s="345">
        <f>'Пр. 1 к пп1'!R17</f>
        <v>0</v>
      </c>
      <c r="AA20" s="346"/>
      <c r="AB20" s="345">
        <f>'Пр. 1 к пп1'!S17</f>
        <v>100</v>
      </c>
      <c r="AC20" s="346"/>
      <c r="AD20" s="345">
        <f>'Пр. 1 к пп1'!T17</f>
        <v>0</v>
      </c>
      <c r="AE20" s="346"/>
    </row>
    <row r="21" spans="1:35" ht="15.75" customHeight="1" x14ac:dyDescent="0.3">
      <c r="A21" s="321" t="s">
        <v>148</v>
      </c>
      <c r="B21" s="329"/>
      <c r="C21" s="284" t="s">
        <v>21</v>
      </c>
      <c r="D21" s="284" t="s">
        <v>22</v>
      </c>
      <c r="E21" s="284"/>
      <c r="F21" s="284"/>
      <c r="G21" s="284"/>
      <c r="H21" s="284" t="s">
        <v>23</v>
      </c>
      <c r="I21" s="284"/>
      <c r="J21" s="284"/>
      <c r="K21" s="284"/>
      <c r="L21" s="284" t="s">
        <v>24</v>
      </c>
      <c r="M21" s="284"/>
      <c r="N21" s="284"/>
      <c r="O21" s="284"/>
      <c r="P21" s="284" t="s">
        <v>25</v>
      </c>
      <c r="Q21" s="284"/>
      <c r="R21" s="284"/>
      <c r="S21" s="284"/>
      <c r="T21" s="284" t="s">
        <v>26</v>
      </c>
      <c r="U21" s="284"/>
      <c r="V21" s="284"/>
      <c r="W21" s="284"/>
      <c r="X21" s="284" t="s">
        <v>41</v>
      </c>
      <c r="Y21" s="284"/>
      <c r="Z21" s="284"/>
      <c r="AA21" s="284"/>
      <c r="AB21" s="284" t="s">
        <v>28</v>
      </c>
      <c r="AC21" s="284"/>
      <c r="AD21" s="284"/>
      <c r="AE21" s="284"/>
    </row>
    <row r="22" spans="1:35" ht="75.75" customHeight="1" x14ac:dyDescent="0.3">
      <c r="A22" s="332"/>
      <c r="B22" s="333"/>
      <c r="C22" s="284"/>
      <c r="D22" s="351" t="s">
        <v>29</v>
      </c>
      <c r="E22" s="352"/>
      <c r="F22" s="351" t="s">
        <v>30</v>
      </c>
      <c r="G22" s="352"/>
      <c r="H22" s="351" t="s">
        <v>29</v>
      </c>
      <c r="I22" s="352"/>
      <c r="J22" s="351" t="s">
        <v>30</v>
      </c>
      <c r="K22" s="352"/>
      <c r="L22" s="351" t="s">
        <v>29</v>
      </c>
      <c r="M22" s="352"/>
      <c r="N22" s="351" t="s">
        <v>30</v>
      </c>
      <c r="O22" s="352"/>
      <c r="P22" s="351" t="s">
        <v>29</v>
      </c>
      <c r="Q22" s="352"/>
      <c r="R22" s="351" t="s">
        <v>30</v>
      </c>
      <c r="S22" s="352"/>
      <c r="T22" s="351" t="s">
        <v>29</v>
      </c>
      <c r="U22" s="352"/>
      <c r="V22" s="351" t="s">
        <v>30</v>
      </c>
      <c r="W22" s="352"/>
      <c r="X22" s="351" t="s">
        <v>29</v>
      </c>
      <c r="Y22" s="352"/>
      <c r="Z22" s="351" t="s">
        <v>30</v>
      </c>
      <c r="AA22" s="352"/>
      <c r="AB22" s="351" t="s">
        <v>29</v>
      </c>
      <c r="AC22" s="352"/>
      <c r="AD22" s="351" t="s">
        <v>30</v>
      </c>
      <c r="AE22" s="352"/>
    </row>
    <row r="23" spans="1:35" ht="15.6" x14ac:dyDescent="0.3">
      <c r="A23" s="281" t="s">
        <v>460</v>
      </c>
      <c r="B23" s="282"/>
      <c r="C23" s="282"/>
      <c r="D23" s="282"/>
      <c r="E23" s="282"/>
      <c r="F23" s="282"/>
      <c r="G23" s="282"/>
      <c r="H23" s="282"/>
      <c r="I23" s="282"/>
      <c r="J23" s="282"/>
      <c r="K23" s="282"/>
      <c r="L23" s="282"/>
      <c r="M23" s="282"/>
      <c r="N23" s="282"/>
      <c r="O23" s="282"/>
      <c r="P23" s="282"/>
      <c r="Q23" s="282"/>
      <c r="R23" s="282"/>
      <c r="S23" s="282"/>
      <c r="T23" s="282"/>
      <c r="U23" s="282"/>
      <c r="V23" s="282"/>
      <c r="W23" s="282"/>
      <c r="X23" s="282"/>
      <c r="Y23" s="282"/>
      <c r="Z23" s="282"/>
      <c r="AA23" s="282"/>
      <c r="AB23" s="282"/>
      <c r="AC23" s="282"/>
      <c r="AD23" s="282"/>
      <c r="AE23" s="282"/>
    </row>
    <row r="24" spans="1:35" ht="117.75" customHeight="1" x14ac:dyDescent="0.3">
      <c r="A24" s="304" t="str">
        <f>'Пр. 1 к пп1'!C18</f>
        <v>Доля образовательных организаций, реализующих программы дошкольного образования, достигших уровня качества дошкольного образования выше базового (от общей численности образовательных организаций, реализующих программы дошкольного образования), %</v>
      </c>
      <c r="B24" s="305"/>
      <c r="C24" s="84">
        <f>'Пр. 1 к пп1'!F18</f>
        <v>0</v>
      </c>
      <c r="D24" s="343" t="str">
        <f>'Пр. 1 к пп1'!G18</f>
        <v>не менее 3,4%</v>
      </c>
      <c r="E24" s="344"/>
      <c r="F24" s="343">
        <f>'Пр. 1 к пп1'!H18</f>
        <v>0</v>
      </c>
      <c r="G24" s="344"/>
      <c r="H24" s="343" t="str">
        <f>'Пр. 1 к пп1'!I18</f>
        <v>не менее 6,8%</v>
      </c>
      <c r="I24" s="344"/>
      <c r="J24" s="343">
        <f>'Пр. 1 к пп1'!J18</f>
        <v>0</v>
      </c>
      <c r="K24" s="344"/>
      <c r="L24" s="343" t="str">
        <f>'Пр. 1 к пп1'!K18</f>
        <v>не менее 10,2%</v>
      </c>
      <c r="M24" s="344"/>
      <c r="N24" s="343">
        <f>'Пр. 1 к пп1'!L18</f>
        <v>0</v>
      </c>
      <c r="O24" s="344"/>
      <c r="P24" s="343" t="str">
        <f>'Пр. 1 к пп1'!M18</f>
        <v>не менее 13,6%</v>
      </c>
      <c r="Q24" s="344"/>
      <c r="R24" s="343">
        <f>'Пр. 1 к пп1'!N18</f>
        <v>0</v>
      </c>
      <c r="S24" s="344"/>
      <c r="T24" s="343" t="str">
        <f>'Пр. 1 к пп1'!O18</f>
        <v>не менее 17%</v>
      </c>
      <c r="U24" s="344"/>
      <c r="V24" s="343">
        <f>'Пр. 1 к пп1'!P18</f>
        <v>0</v>
      </c>
      <c r="W24" s="344"/>
      <c r="X24" s="343" t="str">
        <f>'Пр. 1 к пп1'!Q18</f>
        <v>не менее 20,3%</v>
      </c>
      <c r="Y24" s="344"/>
      <c r="Z24" s="343">
        <f>'Пр. 1 к пп1'!R18</f>
        <v>0</v>
      </c>
      <c r="AA24" s="344"/>
      <c r="AB24" s="343" t="str">
        <f>'Пр. 1 к пп1'!S18</f>
        <v>не менее 23,7%</v>
      </c>
      <c r="AC24" s="344"/>
      <c r="AD24" s="343">
        <f>'Пр. 1 к пп1'!T18</f>
        <v>0</v>
      </c>
      <c r="AE24" s="344"/>
      <c r="AF24" s="85"/>
      <c r="AG24" s="86"/>
    </row>
    <row r="25" spans="1:35" ht="15.6" x14ac:dyDescent="0.3">
      <c r="A25" s="281" t="s">
        <v>461</v>
      </c>
      <c r="B25" s="282"/>
      <c r="C25" s="282"/>
      <c r="D25" s="282"/>
      <c r="E25" s="282"/>
      <c r="F25" s="282"/>
      <c r="G25" s="282"/>
      <c r="H25" s="282"/>
      <c r="I25" s="282"/>
      <c r="J25" s="282"/>
      <c r="K25" s="282"/>
      <c r="L25" s="282"/>
      <c r="M25" s="282"/>
      <c r="N25" s="282"/>
      <c r="O25" s="282"/>
      <c r="P25" s="282"/>
      <c r="Q25" s="282"/>
      <c r="R25" s="282"/>
      <c r="S25" s="282"/>
      <c r="T25" s="282"/>
      <c r="U25" s="282"/>
      <c r="V25" s="282"/>
      <c r="W25" s="282"/>
      <c r="X25" s="282"/>
      <c r="Y25" s="282"/>
      <c r="Z25" s="282"/>
      <c r="AA25" s="282"/>
      <c r="AB25" s="282"/>
      <c r="AC25" s="282"/>
      <c r="AD25" s="282"/>
      <c r="AE25" s="282"/>
    </row>
    <row r="26" spans="1:35" ht="87" customHeight="1" x14ac:dyDescent="0.3">
      <c r="A26" s="304" t="str">
        <f>'Пр. 1 к пп1'!C20</f>
        <v>Доля дошкольных образовательных учреждений, признанных подготовленными к новому учебному году (от общей численности дошкольных образовательных учреждений), %</v>
      </c>
      <c r="B26" s="305"/>
      <c r="C26" s="65">
        <f>'Пр. 1 к пп1'!F20</f>
        <v>100</v>
      </c>
      <c r="D26" s="287">
        <f>'Пр. 1 к пп1'!G20</f>
        <v>100</v>
      </c>
      <c r="E26" s="317"/>
      <c r="F26" s="287">
        <f>'Пр. 1 к пп1'!H20</f>
        <v>0</v>
      </c>
      <c r="G26" s="317"/>
      <c r="H26" s="287">
        <f>'Пр. 1 к пп1'!I20</f>
        <v>100</v>
      </c>
      <c r="I26" s="317"/>
      <c r="J26" s="287">
        <f>'Пр. 1 к пп1'!J20</f>
        <v>0</v>
      </c>
      <c r="K26" s="317"/>
      <c r="L26" s="287">
        <f>'Пр. 1 к пп1'!K20</f>
        <v>100</v>
      </c>
      <c r="M26" s="317"/>
      <c r="N26" s="287">
        <f>'Пр. 1 к пп1'!L20</f>
        <v>0</v>
      </c>
      <c r="O26" s="317"/>
      <c r="P26" s="287">
        <f>'Пр. 1 к пп1'!M20</f>
        <v>100</v>
      </c>
      <c r="Q26" s="317"/>
      <c r="R26" s="287">
        <f>'Пр. 1 к пп1'!N20</f>
        <v>0</v>
      </c>
      <c r="S26" s="317"/>
      <c r="T26" s="287">
        <f>'Пр. 1 к пп1'!O20</f>
        <v>100</v>
      </c>
      <c r="U26" s="317"/>
      <c r="V26" s="287">
        <f>'Пр. 1 к пп1'!P20</f>
        <v>0</v>
      </c>
      <c r="W26" s="317"/>
      <c r="X26" s="287">
        <f>'Пр. 1 к пп1'!Q20</f>
        <v>100</v>
      </c>
      <c r="Y26" s="317"/>
      <c r="Z26" s="287">
        <f>'Пр. 1 к пп1'!R20</f>
        <v>0</v>
      </c>
      <c r="AA26" s="317"/>
      <c r="AB26" s="345">
        <f>'Пр. 1 к пп1'!S20</f>
        <v>100</v>
      </c>
      <c r="AC26" s="346"/>
      <c r="AD26" s="287">
        <f>'Пр. 1 к пп1'!T20</f>
        <v>0</v>
      </c>
      <c r="AE26" s="317"/>
      <c r="AF26" s="82"/>
      <c r="AG26" s="87"/>
      <c r="AH26" s="87"/>
    </row>
    <row r="27" spans="1:35" ht="30" customHeight="1" x14ac:dyDescent="0.3">
      <c r="A27" s="321" t="s">
        <v>149</v>
      </c>
      <c r="B27" s="329"/>
      <c r="C27" s="334" t="s">
        <v>34</v>
      </c>
      <c r="D27" s="335"/>
      <c r="E27" s="335"/>
      <c r="F27" s="335"/>
      <c r="G27" s="336"/>
      <c r="H27" s="292" t="s">
        <v>35</v>
      </c>
      <c r="I27" s="292"/>
      <c r="J27" s="292"/>
      <c r="K27" s="292"/>
      <c r="L27" s="292"/>
      <c r="M27" s="292"/>
      <c r="N27" s="292" t="s">
        <v>36</v>
      </c>
      <c r="O27" s="292"/>
      <c r="P27" s="292"/>
      <c r="Q27" s="292"/>
      <c r="R27" s="292" t="s">
        <v>37</v>
      </c>
      <c r="S27" s="292"/>
      <c r="T27" s="292"/>
      <c r="U27" s="292"/>
      <c r="V27" s="292" t="s">
        <v>38</v>
      </c>
      <c r="W27" s="292"/>
      <c r="X27" s="292"/>
      <c r="Y27" s="292"/>
      <c r="Z27" s="292"/>
      <c r="AA27" s="292"/>
      <c r="AB27" s="292" t="s">
        <v>226</v>
      </c>
      <c r="AC27" s="292"/>
      <c r="AD27" s="292"/>
      <c r="AE27" s="292"/>
    </row>
    <row r="28" spans="1:35" ht="15.75" customHeight="1" x14ac:dyDescent="0.3">
      <c r="A28" s="330"/>
      <c r="B28" s="331"/>
      <c r="C28" s="337"/>
      <c r="D28" s="338"/>
      <c r="E28" s="338"/>
      <c r="F28" s="338"/>
      <c r="G28" s="339"/>
      <c r="H28" s="292" t="s">
        <v>39</v>
      </c>
      <c r="I28" s="292"/>
      <c r="J28" s="292"/>
      <c r="K28" s="292" t="s">
        <v>40</v>
      </c>
      <c r="L28" s="292"/>
      <c r="M28" s="292"/>
      <c r="N28" s="292" t="s">
        <v>39</v>
      </c>
      <c r="O28" s="292"/>
      <c r="P28" s="292" t="s">
        <v>40</v>
      </c>
      <c r="Q28" s="292"/>
      <c r="R28" s="292" t="s">
        <v>39</v>
      </c>
      <c r="S28" s="292"/>
      <c r="T28" s="292" t="s">
        <v>40</v>
      </c>
      <c r="U28" s="292"/>
      <c r="V28" s="292" t="s">
        <v>39</v>
      </c>
      <c r="W28" s="292"/>
      <c r="X28" s="292"/>
      <c r="Y28" s="292" t="s">
        <v>40</v>
      </c>
      <c r="Z28" s="292"/>
      <c r="AA28" s="292"/>
      <c r="AB28" s="347" t="s">
        <v>39</v>
      </c>
      <c r="AC28" s="348"/>
      <c r="AD28" s="347" t="s">
        <v>109</v>
      </c>
      <c r="AE28" s="348"/>
    </row>
    <row r="29" spans="1:35" ht="15.75" customHeight="1" x14ac:dyDescent="0.3">
      <c r="A29" s="330"/>
      <c r="B29" s="331"/>
      <c r="C29" s="340" t="s">
        <v>22</v>
      </c>
      <c r="D29" s="341"/>
      <c r="E29" s="341"/>
      <c r="F29" s="341"/>
      <c r="G29" s="342"/>
      <c r="H29" s="326">
        <f>'Пр. 2 к пп1'!G135</f>
        <v>4275792.7</v>
      </c>
      <c r="I29" s="328"/>
      <c r="J29" s="327"/>
      <c r="K29" s="326">
        <v>0</v>
      </c>
      <c r="L29" s="328"/>
      <c r="M29" s="327"/>
      <c r="N29" s="326">
        <v>1679120.2</v>
      </c>
      <c r="O29" s="327"/>
      <c r="P29" s="326">
        <v>0</v>
      </c>
      <c r="Q29" s="327"/>
      <c r="R29" s="326">
        <v>0</v>
      </c>
      <c r="S29" s="327"/>
      <c r="T29" s="326">
        <v>0</v>
      </c>
      <c r="U29" s="327"/>
      <c r="V29" s="326">
        <f>'Пр. 2 к пп1'!M135</f>
        <v>1996085.8</v>
      </c>
      <c r="W29" s="328"/>
      <c r="X29" s="327"/>
      <c r="Y29" s="326">
        <f>'Пр. 2 к пп1'!P135</f>
        <v>0</v>
      </c>
      <c r="Z29" s="328"/>
      <c r="AA29" s="327"/>
      <c r="AB29" s="326">
        <v>600586.69999999995</v>
      </c>
      <c r="AC29" s="327"/>
      <c r="AD29" s="326">
        <v>0</v>
      </c>
      <c r="AE29" s="327"/>
    </row>
    <row r="30" spans="1:35" ht="15.75" customHeight="1" x14ac:dyDescent="0.3">
      <c r="A30" s="330"/>
      <c r="B30" s="331"/>
      <c r="C30" s="340" t="s">
        <v>23</v>
      </c>
      <c r="D30" s="341"/>
      <c r="E30" s="341"/>
      <c r="F30" s="341"/>
      <c r="G30" s="342"/>
      <c r="H30" s="326">
        <f>'Пр. 2 к пп1'!G136</f>
        <v>4266477.7</v>
      </c>
      <c r="I30" s="328"/>
      <c r="J30" s="327"/>
      <c r="K30" s="326">
        <v>0</v>
      </c>
      <c r="L30" s="328"/>
      <c r="M30" s="327"/>
      <c r="N30" s="326">
        <v>1676385.1</v>
      </c>
      <c r="O30" s="327"/>
      <c r="P30" s="326">
        <v>0</v>
      </c>
      <c r="Q30" s="327"/>
      <c r="R30" s="326">
        <v>0</v>
      </c>
      <c r="S30" s="327"/>
      <c r="T30" s="326">
        <v>0</v>
      </c>
      <c r="U30" s="327"/>
      <c r="V30" s="326">
        <f>'Пр. 2 к пп1'!M136</f>
        <v>1989505.9</v>
      </c>
      <c r="W30" s="328"/>
      <c r="X30" s="327"/>
      <c r="Y30" s="326">
        <f>'Пр. 2 к пп1'!P136</f>
        <v>0</v>
      </c>
      <c r="Z30" s="328"/>
      <c r="AA30" s="327"/>
      <c r="AB30" s="326">
        <v>600586.69999999995</v>
      </c>
      <c r="AC30" s="327"/>
      <c r="AD30" s="326">
        <v>0</v>
      </c>
      <c r="AE30" s="327"/>
    </row>
    <row r="31" spans="1:35" ht="15.75" customHeight="1" x14ac:dyDescent="0.3">
      <c r="A31" s="330"/>
      <c r="B31" s="331"/>
      <c r="C31" s="340" t="s">
        <v>24</v>
      </c>
      <c r="D31" s="341"/>
      <c r="E31" s="341"/>
      <c r="F31" s="341"/>
      <c r="G31" s="342"/>
      <c r="H31" s="326">
        <f>'Пр. 2 к пп1'!G137</f>
        <v>4266477.7</v>
      </c>
      <c r="I31" s="328"/>
      <c r="J31" s="327"/>
      <c r="K31" s="326">
        <v>0</v>
      </c>
      <c r="L31" s="328"/>
      <c r="M31" s="327"/>
      <c r="N31" s="326">
        <v>1676385.1</v>
      </c>
      <c r="O31" s="327"/>
      <c r="P31" s="326">
        <v>0</v>
      </c>
      <c r="Q31" s="327"/>
      <c r="R31" s="326">
        <v>0</v>
      </c>
      <c r="S31" s="327"/>
      <c r="T31" s="326">
        <v>0</v>
      </c>
      <c r="U31" s="327"/>
      <c r="V31" s="326">
        <f>'Пр. 2 к пп1'!M137</f>
        <v>1989505.9</v>
      </c>
      <c r="W31" s="328"/>
      <c r="X31" s="327"/>
      <c r="Y31" s="326">
        <f>'Пр. 2 к пп1'!P137</f>
        <v>0</v>
      </c>
      <c r="Z31" s="328"/>
      <c r="AA31" s="327"/>
      <c r="AB31" s="326">
        <v>600586.69999999995</v>
      </c>
      <c r="AC31" s="327"/>
      <c r="AD31" s="326">
        <v>0</v>
      </c>
      <c r="AE31" s="327"/>
    </row>
    <row r="32" spans="1:35" ht="15.75" customHeight="1" x14ac:dyDescent="0.3">
      <c r="A32" s="330"/>
      <c r="B32" s="331"/>
      <c r="C32" s="340" t="s">
        <v>25</v>
      </c>
      <c r="D32" s="341"/>
      <c r="E32" s="341"/>
      <c r="F32" s="341"/>
      <c r="G32" s="342"/>
      <c r="H32" s="326">
        <f>'Пр. 2 к пп1'!G138</f>
        <v>4266477.7</v>
      </c>
      <c r="I32" s="328"/>
      <c r="J32" s="327"/>
      <c r="K32" s="326">
        <v>0</v>
      </c>
      <c r="L32" s="328"/>
      <c r="M32" s="327"/>
      <c r="N32" s="326">
        <v>1676385.1</v>
      </c>
      <c r="O32" s="327"/>
      <c r="P32" s="326">
        <v>0</v>
      </c>
      <c r="Q32" s="327"/>
      <c r="R32" s="326">
        <v>0</v>
      </c>
      <c r="S32" s="327"/>
      <c r="T32" s="326">
        <v>0</v>
      </c>
      <c r="U32" s="327"/>
      <c r="V32" s="326">
        <f>'Пр. 2 к пп1'!M138</f>
        <v>1989505.9</v>
      </c>
      <c r="W32" s="328"/>
      <c r="X32" s="327"/>
      <c r="Y32" s="326">
        <f>'Пр. 2 к пп1'!P138</f>
        <v>0</v>
      </c>
      <c r="Z32" s="328"/>
      <c r="AA32" s="327"/>
      <c r="AB32" s="326">
        <v>600586.69999999995</v>
      </c>
      <c r="AC32" s="327"/>
      <c r="AD32" s="326">
        <v>0</v>
      </c>
      <c r="AE32" s="327"/>
    </row>
    <row r="33" spans="1:31" ht="15.75" customHeight="1" x14ac:dyDescent="0.3">
      <c r="A33" s="330"/>
      <c r="B33" s="331"/>
      <c r="C33" s="340" t="s">
        <v>26</v>
      </c>
      <c r="D33" s="341"/>
      <c r="E33" s="341"/>
      <c r="F33" s="341"/>
      <c r="G33" s="342"/>
      <c r="H33" s="326">
        <f>'Пр. 2 к пп1'!G139</f>
        <v>4266477.7</v>
      </c>
      <c r="I33" s="328"/>
      <c r="J33" s="327"/>
      <c r="K33" s="326">
        <v>0</v>
      </c>
      <c r="L33" s="328"/>
      <c r="M33" s="327"/>
      <c r="N33" s="326">
        <v>1676385.1</v>
      </c>
      <c r="O33" s="327"/>
      <c r="P33" s="326">
        <v>0</v>
      </c>
      <c r="Q33" s="327"/>
      <c r="R33" s="326">
        <v>0</v>
      </c>
      <c r="S33" s="327"/>
      <c r="T33" s="326">
        <v>0</v>
      </c>
      <c r="U33" s="327"/>
      <c r="V33" s="326">
        <f>'Пр. 2 к пп1'!M139</f>
        <v>1989505.9</v>
      </c>
      <c r="W33" s="328"/>
      <c r="X33" s="327"/>
      <c r="Y33" s="326">
        <f>'Пр. 2 к пп1'!P139</f>
        <v>0</v>
      </c>
      <c r="Z33" s="328"/>
      <c r="AA33" s="327"/>
      <c r="AB33" s="326">
        <v>600586.69999999995</v>
      </c>
      <c r="AC33" s="327"/>
      <c r="AD33" s="326">
        <v>0</v>
      </c>
      <c r="AE33" s="327"/>
    </row>
    <row r="34" spans="1:31" ht="15.75" customHeight="1" x14ac:dyDescent="0.3">
      <c r="A34" s="330"/>
      <c r="B34" s="331"/>
      <c r="C34" s="340" t="s">
        <v>41</v>
      </c>
      <c r="D34" s="341"/>
      <c r="E34" s="341"/>
      <c r="F34" s="341"/>
      <c r="G34" s="342"/>
      <c r="H34" s="326">
        <f>'Пр. 2 к пп1'!G140</f>
        <v>4266477.7</v>
      </c>
      <c r="I34" s="328"/>
      <c r="J34" s="327"/>
      <c r="K34" s="326">
        <v>0</v>
      </c>
      <c r="L34" s="328"/>
      <c r="M34" s="327"/>
      <c r="N34" s="326">
        <v>1676385.1</v>
      </c>
      <c r="O34" s="327"/>
      <c r="P34" s="326">
        <v>0</v>
      </c>
      <c r="Q34" s="327"/>
      <c r="R34" s="326">
        <v>0</v>
      </c>
      <c r="S34" s="327"/>
      <c r="T34" s="326">
        <v>0</v>
      </c>
      <c r="U34" s="327"/>
      <c r="V34" s="326">
        <f>'Пр. 2 к пп1'!M140</f>
        <v>1989505.9</v>
      </c>
      <c r="W34" s="328"/>
      <c r="X34" s="327"/>
      <c r="Y34" s="326">
        <f>'Пр. 2 к пп1'!P140</f>
        <v>0</v>
      </c>
      <c r="Z34" s="328"/>
      <c r="AA34" s="327"/>
      <c r="AB34" s="326">
        <v>600586.69999999995</v>
      </c>
      <c r="AC34" s="327"/>
      <c r="AD34" s="326">
        <v>0</v>
      </c>
      <c r="AE34" s="327"/>
    </row>
    <row r="35" spans="1:31" ht="15.75" customHeight="1" x14ac:dyDescent="0.3">
      <c r="A35" s="330"/>
      <c r="B35" s="331"/>
      <c r="C35" s="340" t="s">
        <v>28</v>
      </c>
      <c r="D35" s="341"/>
      <c r="E35" s="341"/>
      <c r="F35" s="341"/>
      <c r="G35" s="342"/>
      <c r="H35" s="326">
        <f>'Пр. 2 к пп1'!G141</f>
        <v>4266477.7</v>
      </c>
      <c r="I35" s="328"/>
      <c r="J35" s="327"/>
      <c r="K35" s="326">
        <v>0</v>
      </c>
      <c r="L35" s="328"/>
      <c r="M35" s="327"/>
      <c r="N35" s="326">
        <v>1676385.1</v>
      </c>
      <c r="O35" s="327"/>
      <c r="P35" s="326">
        <v>0</v>
      </c>
      <c r="Q35" s="327"/>
      <c r="R35" s="326">
        <v>0</v>
      </c>
      <c r="S35" s="327"/>
      <c r="T35" s="326">
        <v>0</v>
      </c>
      <c r="U35" s="327"/>
      <c r="V35" s="326">
        <f>'Пр. 2 к пп1'!M141</f>
        <v>1989505.9</v>
      </c>
      <c r="W35" s="328"/>
      <c r="X35" s="327"/>
      <c r="Y35" s="326">
        <f>'Пр. 2 к пп1'!P141</f>
        <v>0</v>
      </c>
      <c r="Z35" s="328"/>
      <c r="AA35" s="327"/>
      <c r="AB35" s="326">
        <v>600586.69999999995</v>
      </c>
      <c r="AC35" s="327"/>
      <c r="AD35" s="326">
        <v>0</v>
      </c>
      <c r="AE35" s="327"/>
    </row>
    <row r="36" spans="1:31" x14ac:dyDescent="0.3">
      <c r="A36" s="332"/>
      <c r="B36" s="333"/>
      <c r="C36" s="340" t="s">
        <v>42</v>
      </c>
      <c r="D36" s="341"/>
      <c r="E36" s="341"/>
      <c r="F36" s="341"/>
      <c r="G36" s="342"/>
      <c r="H36" s="326">
        <f>SUM(H29:J35)</f>
        <v>29874658.899999999</v>
      </c>
      <c r="I36" s="328"/>
      <c r="J36" s="327"/>
      <c r="K36" s="326">
        <v>0</v>
      </c>
      <c r="L36" s="328"/>
      <c r="M36" s="327"/>
      <c r="N36" s="326">
        <v>11737430.799999999</v>
      </c>
      <c r="O36" s="327"/>
      <c r="P36" s="326">
        <v>0</v>
      </c>
      <c r="Q36" s="327"/>
      <c r="R36" s="326">
        <v>0</v>
      </c>
      <c r="S36" s="327"/>
      <c r="T36" s="326">
        <v>0</v>
      </c>
      <c r="U36" s="327"/>
      <c r="V36" s="326">
        <f>SUM(V29:X35)</f>
        <v>13933121.200000001</v>
      </c>
      <c r="W36" s="328"/>
      <c r="X36" s="327"/>
      <c r="Y36" s="326">
        <f>SUM(Y29:AA35)</f>
        <v>0</v>
      </c>
      <c r="Z36" s="328"/>
      <c r="AA36" s="327"/>
      <c r="AB36" s="326">
        <v>4204106.9000000004</v>
      </c>
      <c r="AC36" s="327">
        <v>0</v>
      </c>
      <c r="AD36" s="326">
        <v>0</v>
      </c>
      <c r="AE36" s="327">
        <v>0</v>
      </c>
    </row>
    <row r="37" spans="1:31" ht="15.6" x14ac:dyDescent="0.3">
      <c r="A37" s="287" t="s">
        <v>150</v>
      </c>
      <c r="B37" s="317"/>
      <c r="C37" s="319" t="s">
        <v>151</v>
      </c>
      <c r="D37" s="319"/>
      <c r="E37" s="319"/>
      <c r="F37" s="319"/>
      <c r="G37" s="319"/>
      <c r="H37" s="319"/>
      <c r="I37" s="319"/>
      <c r="J37" s="319"/>
      <c r="K37" s="319"/>
      <c r="L37" s="319"/>
      <c r="M37" s="319"/>
      <c r="N37" s="319"/>
      <c r="O37" s="319"/>
      <c r="P37" s="319"/>
      <c r="Q37" s="319"/>
      <c r="R37" s="319"/>
      <c r="S37" s="319"/>
      <c r="T37" s="319"/>
      <c r="U37" s="319"/>
      <c r="V37" s="319"/>
      <c r="W37" s="319"/>
      <c r="X37" s="320"/>
      <c r="Y37" s="320"/>
      <c r="Z37" s="320"/>
      <c r="AA37" s="320"/>
      <c r="AB37" s="320"/>
      <c r="AC37" s="320"/>
      <c r="AD37" s="320"/>
      <c r="AE37" s="320"/>
    </row>
    <row r="38" spans="1:31" ht="66.75" customHeight="1" x14ac:dyDescent="0.3">
      <c r="A38" s="321" t="s">
        <v>152</v>
      </c>
      <c r="B38" s="322"/>
      <c r="C38" s="323" t="s">
        <v>224</v>
      </c>
      <c r="D38" s="324"/>
      <c r="E38" s="324"/>
      <c r="F38" s="324"/>
      <c r="G38" s="324"/>
      <c r="H38" s="324"/>
      <c r="I38" s="324"/>
      <c r="J38" s="324"/>
      <c r="K38" s="324"/>
      <c r="L38" s="324"/>
      <c r="M38" s="324"/>
      <c r="N38" s="324"/>
      <c r="O38" s="324"/>
      <c r="P38" s="324"/>
      <c r="Q38" s="324"/>
      <c r="R38" s="324"/>
      <c r="S38" s="324"/>
      <c r="T38" s="324"/>
      <c r="U38" s="324"/>
      <c r="V38" s="324"/>
      <c r="W38" s="324"/>
      <c r="X38" s="324"/>
      <c r="Y38" s="324"/>
      <c r="Z38" s="324"/>
      <c r="AA38" s="324"/>
      <c r="AB38" s="324"/>
      <c r="AC38" s="324"/>
      <c r="AD38" s="324"/>
      <c r="AE38" s="325"/>
    </row>
    <row r="39" spans="1:31" ht="49.5" customHeight="1" x14ac:dyDescent="0.3">
      <c r="A39" s="304" t="s">
        <v>153</v>
      </c>
      <c r="B39" s="305"/>
      <c r="C39" s="284"/>
      <c r="D39" s="284"/>
      <c r="E39" s="284"/>
      <c r="F39" s="284"/>
      <c r="G39" s="284"/>
      <c r="H39" s="284"/>
      <c r="I39" s="284"/>
      <c r="J39" s="284"/>
      <c r="K39" s="284"/>
      <c r="L39" s="284"/>
      <c r="M39" s="284"/>
      <c r="N39" s="284"/>
      <c r="O39" s="284"/>
      <c r="P39" s="284"/>
      <c r="Q39" s="284"/>
      <c r="R39" s="284"/>
      <c r="S39" s="284"/>
      <c r="T39" s="284"/>
      <c r="U39" s="284"/>
      <c r="V39" s="284"/>
      <c r="W39" s="284"/>
      <c r="X39" s="284"/>
      <c r="Y39" s="284"/>
      <c r="Z39" s="284"/>
      <c r="AA39" s="284"/>
      <c r="AB39" s="284"/>
      <c r="AC39" s="284"/>
      <c r="AD39" s="284"/>
      <c r="AE39" s="284"/>
    </row>
    <row r="40" spans="1:31" ht="31.5" customHeight="1" x14ac:dyDescent="0.3">
      <c r="A40" s="304" t="s">
        <v>154</v>
      </c>
      <c r="B40" s="305"/>
      <c r="C40" s="285" t="s">
        <v>7</v>
      </c>
      <c r="D40" s="285"/>
      <c r="E40" s="285"/>
      <c r="F40" s="285"/>
      <c r="G40" s="285"/>
      <c r="H40" s="285"/>
      <c r="I40" s="285"/>
      <c r="J40" s="285"/>
      <c r="K40" s="285"/>
      <c r="L40" s="285"/>
      <c r="M40" s="285"/>
      <c r="N40" s="285"/>
      <c r="O40" s="285"/>
      <c r="P40" s="285"/>
      <c r="Q40" s="285"/>
      <c r="R40" s="285"/>
      <c r="S40" s="285"/>
      <c r="T40" s="285"/>
      <c r="U40" s="285"/>
      <c r="V40" s="285"/>
      <c r="W40" s="285"/>
      <c r="X40" s="285"/>
      <c r="Y40" s="285"/>
      <c r="Z40" s="285"/>
      <c r="AA40" s="285"/>
      <c r="AB40" s="285"/>
      <c r="AC40" s="285"/>
      <c r="AD40" s="285"/>
      <c r="AE40" s="285"/>
    </row>
    <row r="41" spans="1:31" ht="51" customHeight="1" x14ac:dyDescent="0.3">
      <c r="A41" s="304" t="s">
        <v>155</v>
      </c>
      <c r="B41" s="305"/>
      <c r="C41" s="285" t="s">
        <v>7</v>
      </c>
      <c r="D41" s="285"/>
      <c r="E41" s="285"/>
      <c r="F41" s="285"/>
      <c r="G41" s="285"/>
      <c r="H41" s="285"/>
      <c r="I41" s="285"/>
      <c r="J41" s="285"/>
      <c r="K41" s="285"/>
      <c r="L41" s="285"/>
      <c r="M41" s="285"/>
      <c r="N41" s="285"/>
      <c r="O41" s="285"/>
      <c r="P41" s="285"/>
      <c r="Q41" s="285"/>
      <c r="R41" s="285"/>
      <c r="S41" s="285"/>
      <c r="T41" s="285"/>
      <c r="U41" s="285"/>
      <c r="V41" s="285"/>
      <c r="W41" s="285"/>
      <c r="X41" s="285"/>
      <c r="Y41" s="285"/>
      <c r="Z41" s="285"/>
      <c r="AA41" s="285"/>
      <c r="AB41" s="285"/>
      <c r="AC41" s="285"/>
      <c r="AD41" s="285"/>
      <c r="AE41" s="285"/>
    </row>
    <row r="42" spans="1:31" ht="42" customHeight="1" x14ac:dyDescent="0.3">
      <c r="A42" s="318" t="s">
        <v>225</v>
      </c>
      <c r="B42" s="318"/>
      <c r="C42" s="318"/>
      <c r="D42" s="318"/>
      <c r="E42" s="318"/>
      <c r="F42" s="318"/>
      <c r="G42" s="318"/>
      <c r="H42" s="318"/>
      <c r="I42" s="318"/>
      <c r="J42" s="318"/>
      <c r="K42" s="318"/>
      <c r="L42" s="318"/>
      <c r="M42" s="318"/>
      <c r="N42" s="318"/>
      <c r="O42" s="318"/>
      <c r="P42" s="318"/>
      <c r="Q42" s="318"/>
      <c r="R42" s="318"/>
      <c r="S42" s="318"/>
      <c r="T42" s="318"/>
      <c r="U42" s="318"/>
      <c r="V42" s="318"/>
      <c r="W42" s="318"/>
      <c r="X42" s="318"/>
      <c r="Y42" s="318"/>
      <c r="Z42" s="318"/>
      <c r="AA42" s="318"/>
      <c r="AB42" s="318"/>
      <c r="AC42" s="318"/>
      <c r="AD42" s="318"/>
      <c r="AE42" s="318"/>
    </row>
    <row r="43" spans="1:31" ht="15.6" x14ac:dyDescent="0.3">
      <c r="A43" s="260" t="s">
        <v>156</v>
      </c>
      <c r="B43" s="260"/>
      <c r="C43" s="260"/>
      <c r="D43" s="260"/>
      <c r="E43" s="260"/>
      <c r="F43" s="260"/>
      <c r="G43" s="260"/>
      <c r="H43" s="260"/>
      <c r="I43" s="260"/>
      <c r="J43" s="260"/>
      <c r="K43" s="260"/>
      <c r="L43" s="260"/>
      <c r="M43" s="260"/>
      <c r="N43" s="260"/>
      <c r="O43" s="260"/>
      <c r="P43" s="260"/>
      <c r="Q43" s="260"/>
      <c r="R43" s="260"/>
      <c r="S43" s="260"/>
      <c r="T43" s="260"/>
      <c r="U43" s="260"/>
      <c r="V43" s="260"/>
      <c r="W43" s="260"/>
      <c r="X43" s="260"/>
      <c r="Y43" s="260"/>
      <c r="Z43" s="260"/>
      <c r="AA43" s="260"/>
      <c r="AB43" s="260"/>
      <c r="AC43" s="260"/>
      <c r="AD43" s="260"/>
      <c r="AE43" s="260"/>
    </row>
    <row r="44" spans="1:31" ht="264.75" customHeight="1" x14ac:dyDescent="0.3">
      <c r="A44" s="306" t="s">
        <v>789</v>
      </c>
      <c r="B44" s="306"/>
      <c r="C44" s="306"/>
      <c r="D44" s="306"/>
      <c r="E44" s="306"/>
      <c r="F44" s="306"/>
      <c r="G44" s="306"/>
      <c r="H44" s="306"/>
      <c r="I44" s="306"/>
      <c r="J44" s="306"/>
      <c r="K44" s="306"/>
      <c r="L44" s="306"/>
      <c r="M44" s="306"/>
      <c r="N44" s="306"/>
      <c r="O44" s="306"/>
      <c r="P44" s="306"/>
      <c r="Q44" s="306"/>
      <c r="R44" s="306"/>
      <c r="S44" s="306"/>
      <c r="T44" s="306"/>
      <c r="U44" s="306"/>
      <c r="V44" s="306"/>
      <c r="W44" s="306"/>
      <c r="X44" s="306"/>
      <c r="Y44" s="306"/>
      <c r="Z44" s="306"/>
      <c r="AA44" s="306"/>
      <c r="AB44" s="306"/>
      <c r="AC44" s="306"/>
      <c r="AD44" s="306"/>
      <c r="AE44" s="306"/>
    </row>
    <row r="45" spans="1:31" ht="95.25" customHeight="1" x14ac:dyDescent="0.3">
      <c r="A45" s="306"/>
      <c r="B45" s="306"/>
      <c r="C45" s="306"/>
      <c r="D45" s="306"/>
      <c r="E45" s="306"/>
      <c r="F45" s="306"/>
      <c r="G45" s="306"/>
      <c r="H45" s="306"/>
      <c r="I45" s="306"/>
      <c r="J45" s="306"/>
      <c r="K45" s="306"/>
      <c r="L45" s="306"/>
      <c r="M45" s="306"/>
      <c r="N45" s="306"/>
      <c r="O45" s="306"/>
      <c r="P45" s="306"/>
      <c r="Q45" s="306"/>
      <c r="R45" s="306"/>
      <c r="S45" s="306"/>
      <c r="T45" s="306"/>
      <c r="U45" s="306"/>
      <c r="V45" s="306"/>
      <c r="W45" s="306"/>
      <c r="X45" s="306"/>
      <c r="Y45" s="306"/>
      <c r="Z45" s="306"/>
      <c r="AA45" s="306"/>
      <c r="AB45" s="306"/>
      <c r="AC45" s="306"/>
      <c r="AD45" s="306"/>
      <c r="AE45" s="306"/>
    </row>
    <row r="46" spans="1:31" ht="66.75" customHeight="1" x14ac:dyDescent="0.3">
      <c r="A46" s="306"/>
      <c r="B46" s="306"/>
      <c r="C46" s="306"/>
      <c r="D46" s="306"/>
      <c r="E46" s="306"/>
      <c r="F46" s="306"/>
      <c r="G46" s="306"/>
      <c r="H46" s="306"/>
      <c r="I46" s="306"/>
      <c r="J46" s="306"/>
      <c r="K46" s="306"/>
      <c r="L46" s="306"/>
      <c r="M46" s="306"/>
      <c r="N46" s="306"/>
      <c r="O46" s="306"/>
      <c r="P46" s="306"/>
      <c r="Q46" s="306"/>
      <c r="R46" s="306"/>
      <c r="S46" s="306"/>
      <c r="T46" s="306"/>
      <c r="U46" s="306"/>
      <c r="V46" s="306"/>
      <c r="W46" s="306"/>
      <c r="X46" s="306"/>
      <c r="Y46" s="306"/>
      <c r="Z46" s="306"/>
      <c r="AA46" s="306"/>
      <c r="AB46" s="306"/>
      <c r="AC46" s="306"/>
      <c r="AD46" s="306"/>
      <c r="AE46" s="306"/>
    </row>
    <row r="47" spans="1:31" ht="66.75" customHeight="1" x14ac:dyDescent="0.3">
      <c r="A47" s="306"/>
      <c r="B47" s="306"/>
      <c r="C47" s="306"/>
      <c r="D47" s="306"/>
      <c r="E47" s="306"/>
      <c r="F47" s="306"/>
      <c r="G47" s="306"/>
      <c r="H47" s="306"/>
      <c r="I47" s="306"/>
      <c r="J47" s="306"/>
      <c r="K47" s="306"/>
      <c r="L47" s="306"/>
      <c r="M47" s="306"/>
      <c r="N47" s="306"/>
      <c r="O47" s="306"/>
      <c r="P47" s="306"/>
      <c r="Q47" s="306"/>
      <c r="R47" s="306"/>
      <c r="S47" s="306"/>
      <c r="T47" s="306"/>
      <c r="U47" s="306"/>
      <c r="V47" s="306"/>
      <c r="W47" s="306"/>
      <c r="X47" s="306"/>
      <c r="Y47" s="306"/>
      <c r="Z47" s="306"/>
      <c r="AA47" s="306"/>
      <c r="AB47" s="306"/>
      <c r="AC47" s="306"/>
      <c r="AD47" s="306"/>
      <c r="AE47" s="306"/>
    </row>
    <row r="48" spans="1:31" ht="409.5" customHeight="1" x14ac:dyDescent="0.3">
      <c r="A48" s="306"/>
      <c r="B48" s="306"/>
      <c r="C48" s="306"/>
      <c r="D48" s="306"/>
      <c r="E48" s="306"/>
      <c r="F48" s="306"/>
      <c r="G48" s="306"/>
      <c r="H48" s="306"/>
      <c r="I48" s="306"/>
      <c r="J48" s="306"/>
      <c r="K48" s="306"/>
      <c r="L48" s="306"/>
      <c r="M48" s="306"/>
      <c r="N48" s="306"/>
      <c r="O48" s="306"/>
      <c r="P48" s="306"/>
      <c r="Q48" s="306"/>
      <c r="R48" s="306"/>
      <c r="S48" s="306"/>
      <c r="T48" s="306"/>
      <c r="U48" s="306"/>
      <c r="V48" s="306"/>
      <c r="W48" s="306"/>
      <c r="X48" s="306"/>
      <c r="Y48" s="306"/>
      <c r="Z48" s="306"/>
      <c r="AA48" s="306"/>
      <c r="AB48" s="306"/>
      <c r="AC48" s="306"/>
      <c r="AD48" s="306"/>
      <c r="AE48" s="306"/>
    </row>
    <row r="49" spans="1:34" ht="142.5" customHeight="1" x14ac:dyDescent="0.3">
      <c r="A49" s="307" t="s">
        <v>724</v>
      </c>
      <c r="B49" s="307"/>
      <c r="C49" s="307"/>
      <c r="D49" s="307"/>
      <c r="E49" s="307"/>
      <c r="F49" s="307"/>
      <c r="G49" s="307"/>
      <c r="H49" s="307"/>
      <c r="I49" s="307"/>
      <c r="J49" s="307"/>
      <c r="K49" s="307"/>
      <c r="L49" s="307"/>
      <c r="M49" s="307"/>
      <c r="N49" s="307"/>
      <c r="O49" s="307"/>
      <c r="P49" s="307"/>
      <c r="Q49" s="307"/>
      <c r="R49" s="307"/>
      <c r="S49" s="307"/>
      <c r="T49" s="307"/>
      <c r="U49" s="307"/>
      <c r="V49" s="307"/>
      <c r="W49" s="307"/>
      <c r="X49" s="307"/>
      <c r="Y49" s="307"/>
      <c r="Z49" s="307"/>
      <c r="AA49" s="307"/>
      <c r="AB49" s="307"/>
      <c r="AC49" s="307"/>
      <c r="AD49" s="307"/>
      <c r="AE49" s="307"/>
      <c r="AF49" s="88"/>
      <c r="AG49" s="88"/>
      <c r="AH49" s="88"/>
    </row>
    <row r="50" spans="1:34" ht="142.5" customHeight="1" x14ac:dyDescent="0.3">
      <c r="A50" s="306" t="s">
        <v>725</v>
      </c>
      <c r="B50" s="307"/>
      <c r="C50" s="307"/>
      <c r="D50" s="307"/>
      <c r="E50" s="307"/>
      <c r="F50" s="307"/>
      <c r="G50" s="307"/>
      <c r="H50" s="307"/>
      <c r="I50" s="307"/>
      <c r="J50" s="307"/>
      <c r="K50" s="307"/>
      <c r="L50" s="307"/>
      <c r="M50" s="307"/>
      <c r="N50" s="307"/>
      <c r="O50" s="307"/>
      <c r="P50" s="307"/>
      <c r="Q50" s="307"/>
      <c r="R50" s="307"/>
      <c r="S50" s="307"/>
      <c r="T50" s="307"/>
      <c r="U50" s="307"/>
      <c r="V50" s="307"/>
      <c r="W50" s="307"/>
      <c r="X50" s="307"/>
      <c r="Y50" s="307"/>
      <c r="Z50" s="307"/>
      <c r="AA50" s="307"/>
      <c r="AB50" s="307"/>
      <c r="AC50" s="307"/>
      <c r="AD50" s="307"/>
      <c r="AE50" s="307"/>
      <c r="AF50" s="89"/>
      <c r="AG50" s="89"/>
      <c r="AH50" s="89"/>
    </row>
    <row r="51" spans="1:34" ht="55.5" customHeight="1" x14ac:dyDescent="0.3">
      <c r="A51" s="311" t="s">
        <v>781</v>
      </c>
      <c r="B51" s="312"/>
      <c r="C51" s="312"/>
      <c r="D51" s="312"/>
      <c r="E51" s="312"/>
      <c r="F51" s="312"/>
      <c r="G51" s="312"/>
      <c r="H51" s="312"/>
      <c r="I51" s="312"/>
      <c r="J51" s="312"/>
      <c r="K51" s="312"/>
      <c r="L51" s="312"/>
      <c r="M51" s="312"/>
      <c r="N51" s="312"/>
      <c r="O51" s="312"/>
      <c r="P51" s="312"/>
      <c r="Q51" s="312"/>
      <c r="R51" s="312"/>
      <c r="S51" s="312"/>
      <c r="T51" s="312"/>
      <c r="U51" s="312"/>
      <c r="V51" s="312"/>
      <c r="W51" s="312"/>
      <c r="X51" s="312"/>
      <c r="Y51" s="312"/>
      <c r="Z51" s="312"/>
      <c r="AA51" s="312"/>
      <c r="AB51" s="312"/>
      <c r="AC51" s="312"/>
      <c r="AD51" s="312"/>
      <c r="AE51" s="312"/>
      <c r="AF51" s="90"/>
      <c r="AG51" s="90"/>
      <c r="AH51" s="90"/>
    </row>
    <row r="52" spans="1:34" ht="37.5" customHeight="1" x14ac:dyDescent="0.3">
      <c r="A52" s="105"/>
      <c r="B52" s="284" t="s">
        <v>782</v>
      </c>
      <c r="C52" s="284"/>
      <c r="D52" s="284"/>
      <c r="E52" s="284"/>
      <c r="F52" s="284"/>
      <c r="G52" s="284"/>
      <c r="H52" s="284"/>
      <c r="I52" s="284"/>
      <c r="J52" s="284"/>
      <c r="K52" s="284"/>
      <c r="L52" s="284"/>
      <c r="M52" s="284"/>
      <c r="N52" s="284"/>
      <c r="O52" s="284"/>
      <c r="P52" s="284"/>
      <c r="Q52" s="284"/>
      <c r="R52" s="284"/>
      <c r="S52" s="284"/>
      <c r="T52" s="284"/>
      <c r="U52" s="284"/>
      <c r="V52" s="284"/>
      <c r="W52" s="284"/>
      <c r="X52" s="284"/>
      <c r="Y52" s="284"/>
      <c r="Z52" s="284"/>
      <c r="AA52" s="91"/>
      <c r="AB52" s="91"/>
      <c r="AC52" s="91"/>
      <c r="AD52" s="91"/>
      <c r="AE52" s="91"/>
    </row>
    <row r="53" spans="1:34" ht="93.75" customHeight="1" x14ac:dyDescent="0.3">
      <c r="A53" s="105"/>
      <c r="B53" s="314" t="s">
        <v>717</v>
      </c>
      <c r="C53" s="287" t="s">
        <v>779</v>
      </c>
      <c r="D53" s="316"/>
      <c r="E53" s="317"/>
      <c r="F53" s="287" t="s">
        <v>780</v>
      </c>
      <c r="G53" s="316"/>
      <c r="H53" s="317"/>
      <c r="I53" s="287" t="s">
        <v>718</v>
      </c>
      <c r="J53" s="316"/>
      <c r="K53" s="317"/>
      <c r="L53" s="294" t="s">
        <v>719</v>
      </c>
      <c r="M53" s="295"/>
      <c r="N53" s="296"/>
      <c r="O53" s="294" t="s">
        <v>720</v>
      </c>
      <c r="P53" s="295"/>
      <c r="Q53" s="296"/>
      <c r="R53" s="294" t="s">
        <v>761</v>
      </c>
      <c r="S53" s="295"/>
      <c r="T53" s="296"/>
      <c r="U53" s="294" t="s">
        <v>721</v>
      </c>
      <c r="V53" s="295"/>
      <c r="W53" s="296"/>
      <c r="X53" s="262" t="s">
        <v>722</v>
      </c>
      <c r="Y53" s="262"/>
      <c r="Z53" s="262"/>
      <c r="AA53" s="91"/>
      <c r="AB53" s="91"/>
      <c r="AC53" s="91"/>
      <c r="AD53" s="91"/>
      <c r="AE53" s="91"/>
    </row>
    <row r="54" spans="1:34" ht="29.25" customHeight="1" x14ac:dyDescent="0.3">
      <c r="A54" s="105"/>
      <c r="B54" s="315"/>
      <c r="C54" s="106">
        <v>2020</v>
      </c>
      <c r="D54" s="106">
        <v>2021</v>
      </c>
      <c r="E54" s="106">
        <v>2022</v>
      </c>
      <c r="F54" s="106">
        <v>2020</v>
      </c>
      <c r="G54" s="106">
        <v>2021</v>
      </c>
      <c r="H54" s="106">
        <v>2022</v>
      </c>
      <c r="I54" s="106">
        <v>2020</v>
      </c>
      <c r="J54" s="106">
        <v>2021</v>
      </c>
      <c r="K54" s="106">
        <v>2022</v>
      </c>
      <c r="L54" s="106">
        <v>2020</v>
      </c>
      <c r="M54" s="106">
        <v>2021</v>
      </c>
      <c r="N54" s="106">
        <v>2022</v>
      </c>
      <c r="O54" s="106">
        <v>2020</v>
      </c>
      <c r="P54" s="106">
        <v>2021</v>
      </c>
      <c r="Q54" s="106">
        <v>2022</v>
      </c>
      <c r="R54" s="106">
        <v>2020</v>
      </c>
      <c r="S54" s="106">
        <v>2021</v>
      </c>
      <c r="T54" s="106">
        <v>2022</v>
      </c>
      <c r="U54" s="106">
        <v>2020</v>
      </c>
      <c r="V54" s="106">
        <v>2021</v>
      </c>
      <c r="W54" s="106">
        <v>2022</v>
      </c>
      <c r="X54" s="106">
        <v>2020</v>
      </c>
      <c r="Y54" s="106">
        <v>2021</v>
      </c>
      <c r="Z54" s="106">
        <v>2022</v>
      </c>
      <c r="AA54" s="91"/>
      <c r="AB54" s="91"/>
      <c r="AC54" s="91"/>
      <c r="AD54" s="91"/>
      <c r="AE54" s="91"/>
    </row>
    <row r="55" spans="1:34" ht="62.25" customHeight="1" x14ac:dyDescent="0.3">
      <c r="A55" s="105"/>
      <c r="B55" s="92" t="s">
        <v>601</v>
      </c>
      <c r="C55" s="106" t="s">
        <v>71</v>
      </c>
      <c r="D55" s="106" t="s">
        <v>71</v>
      </c>
      <c r="E55" s="106" t="s">
        <v>71</v>
      </c>
      <c r="F55" s="106" t="s">
        <v>71</v>
      </c>
      <c r="G55" s="106" t="s">
        <v>71</v>
      </c>
      <c r="H55" s="106" t="s">
        <v>71</v>
      </c>
      <c r="I55" s="106">
        <v>93098</v>
      </c>
      <c r="J55" s="106">
        <v>91867</v>
      </c>
      <c r="K55" s="106" t="s">
        <v>71</v>
      </c>
      <c r="L55" s="106" t="s">
        <v>71</v>
      </c>
      <c r="M55" s="106" t="s">
        <v>71</v>
      </c>
      <c r="N55" s="106" t="s">
        <v>71</v>
      </c>
      <c r="O55" s="106">
        <v>53129</v>
      </c>
      <c r="P55" s="106">
        <v>54976</v>
      </c>
      <c r="Q55" s="107">
        <v>56154</v>
      </c>
      <c r="R55" s="106" t="s">
        <v>71</v>
      </c>
      <c r="S55" s="106" t="s">
        <v>71</v>
      </c>
      <c r="T55" s="108" t="s">
        <v>71</v>
      </c>
      <c r="U55" s="64">
        <v>56193</v>
      </c>
      <c r="V55" s="64">
        <v>56405</v>
      </c>
      <c r="W55" s="64">
        <v>54439</v>
      </c>
      <c r="X55" s="106" t="s">
        <v>71</v>
      </c>
      <c r="Y55" s="106" t="s">
        <v>71</v>
      </c>
      <c r="Z55" s="106" t="s">
        <v>71</v>
      </c>
      <c r="AA55" s="91"/>
      <c r="AB55" s="91"/>
      <c r="AC55" s="91"/>
      <c r="AD55" s="91"/>
      <c r="AE55" s="91"/>
    </row>
    <row r="56" spans="1:34" ht="81.75" customHeight="1" x14ac:dyDescent="0.3">
      <c r="A56" s="105"/>
      <c r="B56" s="92" t="s">
        <v>723</v>
      </c>
      <c r="C56" s="65">
        <v>27</v>
      </c>
      <c r="D56" s="106" t="s">
        <v>71</v>
      </c>
      <c r="E56" s="106" t="s">
        <v>71</v>
      </c>
      <c r="F56" s="106" t="s">
        <v>71</v>
      </c>
      <c r="G56" s="106" t="s">
        <v>71</v>
      </c>
      <c r="H56" s="106" t="s">
        <v>71</v>
      </c>
      <c r="I56" s="109">
        <v>29.9</v>
      </c>
      <c r="J56" s="109">
        <v>48.1</v>
      </c>
      <c r="K56" s="106" t="s">
        <v>71</v>
      </c>
      <c r="L56" s="106" t="s">
        <v>71</v>
      </c>
      <c r="M56" s="106" t="s">
        <v>71</v>
      </c>
      <c r="N56" s="106" t="s">
        <v>71</v>
      </c>
      <c r="O56" s="106">
        <v>83.1</v>
      </c>
      <c r="P56" s="106" t="s">
        <v>71</v>
      </c>
      <c r="Q56" s="106" t="s">
        <v>71</v>
      </c>
      <c r="R56" s="106">
        <v>51.2</v>
      </c>
      <c r="S56" s="106">
        <v>51.3</v>
      </c>
      <c r="T56" s="108">
        <v>72</v>
      </c>
      <c r="U56" s="106" t="s">
        <v>71</v>
      </c>
      <c r="V56" s="106" t="s">
        <v>71</v>
      </c>
      <c r="W56" s="106" t="s">
        <v>71</v>
      </c>
      <c r="X56" s="106">
        <v>67</v>
      </c>
      <c r="Y56" s="106">
        <v>78</v>
      </c>
      <c r="Z56" s="106">
        <v>85</v>
      </c>
      <c r="AA56" s="91"/>
      <c r="AB56" s="91"/>
      <c r="AC56" s="91"/>
      <c r="AD56" s="91"/>
      <c r="AE56" s="91"/>
    </row>
    <row r="57" spans="1:34" ht="51" customHeight="1" x14ac:dyDescent="0.3">
      <c r="A57" s="105"/>
      <c r="B57" s="92" t="s">
        <v>713</v>
      </c>
      <c r="C57" s="106">
        <v>100</v>
      </c>
      <c r="D57" s="106" t="s">
        <v>71</v>
      </c>
      <c r="E57" s="106" t="s">
        <v>71</v>
      </c>
      <c r="F57" s="106">
        <v>100</v>
      </c>
      <c r="G57" s="106">
        <v>100</v>
      </c>
      <c r="H57" s="106">
        <v>100</v>
      </c>
      <c r="I57" s="109">
        <v>97.63</v>
      </c>
      <c r="J57" s="109">
        <v>98.4</v>
      </c>
      <c r="K57" s="106" t="s">
        <v>71</v>
      </c>
      <c r="L57" s="106">
        <v>100</v>
      </c>
      <c r="M57" s="106">
        <v>100</v>
      </c>
      <c r="N57" s="106">
        <v>100</v>
      </c>
      <c r="O57" s="106">
        <v>97.9</v>
      </c>
      <c r="P57" s="106" t="s">
        <v>71</v>
      </c>
      <c r="Q57" s="106" t="s">
        <v>71</v>
      </c>
      <c r="R57" s="106">
        <v>98</v>
      </c>
      <c r="S57" s="106" t="s">
        <v>71</v>
      </c>
      <c r="T57" s="106" t="s">
        <v>71</v>
      </c>
      <c r="U57" s="106" t="s">
        <v>71</v>
      </c>
      <c r="V57" s="106" t="s">
        <v>71</v>
      </c>
      <c r="W57" s="106" t="s">
        <v>71</v>
      </c>
      <c r="X57" s="106">
        <v>100</v>
      </c>
      <c r="Y57" s="106">
        <v>100</v>
      </c>
      <c r="Z57" s="106">
        <v>100</v>
      </c>
      <c r="AA57" s="91"/>
      <c r="AB57" s="91"/>
      <c r="AC57" s="91"/>
      <c r="AD57" s="91"/>
      <c r="AE57" s="91"/>
    </row>
    <row r="58" spans="1:34" ht="81.75" customHeight="1" x14ac:dyDescent="0.3">
      <c r="A58" s="105"/>
      <c r="B58" s="92" t="s">
        <v>805</v>
      </c>
      <c r="C58" s="65">
        <v>64</v>
      </c>
      <c r="D58" s="106" t="s">
        <v>71</v>
      </c>
      <c r="E58" s="106" t="s">
        <v>71</v>
      </c>
      <c r="F58" s="106">
        <v>87</v>
      </c>
      <c r="G58" s="106">
        <v>100</v>
      </c>
      <c r="H58" s="106">
        <v>100</v>
      </c>
      <c r="I58" s="109">
        <v>72.400000000000006</v>
      </c>
      <c r="J58" s="109">
        <v>76.7</v>
      </c>
      <c r="K58" s="106">
        <v>77.5</v>
      </c>
      <c r="L58" s="106">
        <v>81.8</v>
      </c>
      <c r="M58" s="106">
        <v>83.6</v>
      </c>
      <c r="N58" s="106">
        <v>85.3</v>
      </c>
      <c r="O58" s="106">
        <v>96.02</v>
      </c>
      <c r="P58" s="106" t="s">
        <v>71</v>
      </c>
      <c r="Q58" s="106" t="s">
        <v>71</v>
      </c>
      <c r="R58" s="106">
        <v>72.400000000000006</v>
      </c>
      <c r="S58" s="106" t="s">
        <v>71</v>
      </c>
      <c r="T58" s="106" t="s">
        <v>71</v>
      </c>
      <c r="U58" s="65">
        <v>68.650000000000006</v>
      </c>
      <c r="V58" s="65">
        <v>68.650000000000006</v>
      </c>
      <c r="W58" s="65">
        <v>68.650000000000006</v>
      </c>
      <c r="X58" s="106">
        <v>87</v>
      </c>
      <c r="Y58" s="106">
        <v>88</v>
      </c>
      <c r="Z58" s="106">
        <v>91</v>
      </c>
      <c r="AA58" s="91"/>
      <c r="AB58" s="91"/>
      <c r="AC58" s="91"/>
      <c r="AD58" s="91"/>
      <c r="AE58" s="91"/>
    </row>
    <row r="59" spans="1:34" ht="86.25" customHeight="1" x14ac:dyDescent="0.3">
      <c r="A59" s="105"/>
      <c r="B59" s="92" t="s">
        <v>806</v>
      </c>
      <c r="C59" s="65">
        <v>100</v>
      </c>
      <c r="D59" s="106" t="s">
        <v>71</v>
      </c>
      <c r="E59" s="106" t="s">
        <v>71</v>
      </c>
      <c r="F59" s="106" t="s">
        <v>71</v>
      </c>
      <c r="G59" s="106" t="s">
        <v>71</v>
      </c>
      <c r="H59" s="106" t="s">
        <v>71</v>
      </c>
      <c r="I59" s="106" t="s">
        <v>71</v>
      </c>
      <c r="J59" s="106" t="s">
        <v>71</v>
      </c>
      <c r="K59" s="106" t="s">
        <v>71</v>
      </c>
      <c r="L59" s="106" t="s">
        <v>71</v>
      </c>
      <c r="M59" s="106" t="s">
        <v>71</v>
      </c>
      <c r="N59" s="106" t="s">
        <v>71</v>
      </c>
      <c r="O59" s="106" t="s">
        <v>71</v>
      </c>
      <c r="P59" s="106" t="s">
        <v>71</v>
      </c>
      <c r="Q59" s="106" t="s">
        <v>71</v>
      </c>
      <c r="R59" s="106" t="s">
        <v>71</v>
      </c>
      <c r="S59" s="106" t="s">
        <v>71</v>
      </c>
      <c r="T59" s="106" t="s">
        <v>71</v>
      </c>
      <c r="U59" s="110" t="s">
        <v>71</v>
      </c>
      <c r="V59" s="110" t="s">
        <v>71</v>
      </c>
      <c r="W59" s="110" t="s">
        <v>71</v>
      </c>
      <c r="X59" s="106" t="s">
        <v>71</v>
      </c>
      <c r="Y59" s="106" t="s">
        <v>71</v>
      </c>
      <c r="Z59" s="106" t="s">
        <v>71</v>
      </c>
      <c r="AA59" s="93"/>
      <c r="AB59" s="91"/>
      <c r="AC59" s="91"/>
      <c r="AD59" s="91"/>
      <c r="AE59" s="91"/>
    </row>
    <row r="60" spans="1:34" ht="94.5" customHeight="1" x14ac:dyDescent="0.3">
      <c r="A60" s="105"/>
      <c r="B60" s="92" t="s">
        <v>491</v>
      </c>
      <c r="C60" s="106" t="s">
        <v>71</v>
      </c>
      <c r="D60" s="106" t="s">
        <v>71</v>
      </c>
      <c r="E60" s="106" t="s">
        <v>71</v>
      </c>
      <c r="F60" s="106" t="s">
        <v>71</v>
      </c>
      <c r="G60" s="106" t="s">
        <v>71</v>
      </c>
      <c r="H60" s="106" t="s">
        <v>71</v>
      </c>
      <c r="I60" s="106" t="s">
        <v>71</v>
      </c>
      <c r="J60" s="106" t="s">
        <v>71</v>
      </c>
      <c r="K60" s="106" t="s">
        <v>71</v>
      </c>
      <c r="L60" s="106" t="s">
        <v>71</v>
      </c>
      <c r="M60" s="106" t="s">
        <v>71</v>
      </c>
      <c r="N60" s="106" t="s">
        <v>71</v>
      </c>
      <c r="O60" s="106" t="s">
        <v>71</v>
      </c>
      <c r="P60" s="106" t="s">
        <v>71</v>
      </c>
      <c r="Q60" s="106" t="s">
        <v>71</v>
      </c>
      <c r="R60" s="106" t="s">
        <v>71</v>
      </c>
      <c r="S60" s="106" t="s">
        <v>71</v>
      </c>
      <c r="T60" s="106" t="s">
        <v>71</v>
      </c>
      <c r="U60" s="106" t="s">
        <v>71</v>
      </c>
      <c r="V60" s="106" t="s">
        <v>71</v>
      </c>
      <c r="W60" s="106" t="s">
        <v>71</v>
      </c>
      <c r="X60" s="106" t="s">
        <v>71</v>
      </c>
      <c r="Y60" s="106" t="s">
        <v>71</v>
      </c>
      <c r="Z60" s="106" t="s">
        <v>71</v>
      </c>
      <c r="AA60" s="93"/>
      <c r="AB60" s="91"/>
      <c r="AC60" s="91"/>
      <c r="AD60" s="91"/>
      <c r="AE60" s="91"/>
    </row>
    <row r="61" spans="1:34" ht="81" customHeight="1" x14ac:dyDescent="0.3">
      <c r="A61" s="105"/>
      <c r="B61" s="92" t="s">
        <v>487</v>
      </c>
      <c r="C61" s="106" t="s">
        <v>71</v>
      </c>
      <c r="D61" s="106" t="s">
        <v>71</v>
      </c>
      <c r="E61" s="106" t="s">
        <v>71</v>
      </c>
      <c r="F61" s="106" t="s">
        <v>71</v>
      </c>
      <c r="G61" s="106" t="s">
        <v>71</v>
      </c>
      <c r="H61" s="106" t="s">
        <v>71</v>
      </c>
      <c r="I61" s="106" t="s">
        <v>71</v>
      </c>
      <c r="J61" s="106" t="s">
        <v>71</v>
      </c>
      <c r="K61" s="106" t="s">
        <v>71</v>
      </c>
      <c r="L61" s="106" t="s">
        <v>71</v>
      </c>
      <c r="M61" s="106" t="s">
        <v>71</v>
      </c>
      <c r="N61" s="106" t="s">
        <v>71</v>
      </c>
      <c r="O61" s="106" t="s">
        <v>71</v>
      </c>
      <c r="P61" s="106" t="s">
        <v>71</v>
      </c>
      <c r="Q61" s="106" t="s">
        <v>71</v>
      </c>
      <c r="R61" s="106" t="s">
        <v>71</v>
      </c>
      <c r="S61" s="106" t="s">
        <v>71</v>
      </c>
      <c r="T61" s="106" t="s">
        <v>71</v>
      </c>
      <c r="U61" s="106" t="s">
        <v>71</v>
      </c>
      <c r="V61" s="106" t="s">
        <v>71</v>
      </c>
      <c r="W61" s="106" t="s">
        <v>71</v>
      </c>
      <c r="X61" s="106" t="s">
        <v>71</v>
      </c>
      <c r="Y61" s="106" t="s">
        <v>71</v>
      </c>
      <c r="Z61" s="106" t="s">
        <v>71</v>
      </c>
      <c r="AA61" s="93"/>
      <c r="AB61" s="91"/>
      <c r="AC61" s="91"/>
      <c r="AD61" s="91"/>
      <c r="AE61" s="91"/>
    </row>
    <row r="62" spans="1:34" ht="75" customHeight="1" x14ac:dyDescent="0.3">
      <c r="A62" s="105"/>
      <c r="B62" s="92" t="s">
        <v>716</v>
      </c>
      <c r="C62" s="106" t="s">
        <v>71</v>
      </c>
      <c r="D62" s="106" t="s">
        <v>71</v>
      </c>
      <c r="E62" s="106" t="s">
        <v>71</v>
      </c>
      <c r="F62" s="106" t="s">
        <v>71</v>
      </c>
      <c r="G62" s="106" t="s">
        <v>71</v>
      </c>
      <c r="H62" s="106" t="s">
        <v>71</v>
      </c>
      <c r="I62" s="106" t="s">
        <v>71</v>
      </c>
      <c r="J62" s="106" t="s">
        <v>71</v>
      </c>
      <c r="K62" s="106" t="s">
        <v>71</v>
      </c>
      <c r="L62" s="106" t="s">
        <v>71</v>
      </c>
      <c r="M62" s="106" t="s">
        <v>71</v>
      </c>
      <c r="N62" s="106" t="s">
        <v>71</v>
      </c>
      <c r="O62" s="106" t="s">
        <v>71</v>
      </c>
      <c r="P62" s="106" t="s">
        <v>71</v>
      </c>
      <c r="Q62" s="106" t="s">
        <v>71</v>
      </c>
      <c r="R62" s="106" t="s">
        <v>71</v>
      </c>
      <c r="S62" s="106" t="s">
        <v>71</v>
      </c>
      <c r="T62" s="106" t="s">
        <v>71</v>
      </c>
      <c r="U62" s="106" t="s">
        <v>71</v>
      </c>
      <c r="V62" s="106" t="s">
        <v>71</v>
      </c>
      <c r="W62" s="106" t="s">
        <v>71</v>
      </c>
      <c r="X62" s="106" t="s">
        <v>71</v>
      </c>
      <c r="Y62" s="106" t="s">
        <v>71</v>
      </c>
      <c r="Z62" s="106" t="s">
        <v>71</v>
      </c>
      <c r="AA62" s="93"/>
      <c r="AB62" s="91"/>
      <c r="AC62" s="91"/>
      <c r="AD62" s="91"/>
      <c r="AE62" s="91"/>
    </row>
    <row r="63" spans="1:34" ht="72" customHeight="1" x14ac:dyDescent="0.3">
      <c r="A63" s="105"/>
      <c r="B63" s="92" t="s">
        <v>414</v>
      </c>
      <c r="C63" s="106" t="s">
        <v>71</v>
      </c>
      <c r="D63" s="106" t="s">
        <v>71</v>
      </c>
      <c r="E63" s="106" t="s">
        <v>71</v>
      </c>
      <c r="F63" s="106" t="s">
        <v>71</v>
      </c>
      <c r="G63" s="106" t="s">
        <v>71</v>
      </c>
      <c r="H63" s="106" t="s">
        <v>71</v>
      </c>
      <c r="I63" s="106" t="s">
        <v>71</v>
      </c>
      <c r="J63" s="106" t="s">
        <v>71</v>
      </c>
      <c r="K63" s="106" t="s">
        <v>71</v>
      </c>
      <c r="L63" s="106" t="s">
        <v>71</v>
      </c>
      <c r="M63" s="106" t="s">
        <v>71</v>
      </c>
      <c r="N63" s="106" t="s">
        <v>71</v>
      </c>
      <c r="O63" s="106" t="s">
        <v>71</v>
      </c>
      <c r="P63" s="106" t="s">
        <v>71</v>
      </c>
      <c r="Q63" s="106" t="s">
        <v>71</v>
      </c>
      <c r="R63" s="106" t="s">
        <v>71</v>
      </c>
      <c r="S63" s="106" t="s">
        <v>71</v>
      </c>
      <c r="T63" s="106" t="s">
        <v>71</v>
      </c>
      <c r="U63" s="106">
        <v>100</v>
      </c>
      <c r="V63" s="106">
        <v>100</v>
      </c>
      <c r="W63" s="106">
        <v>100</v>
      </c>
      <c r="X63" s="106" t="s">
        <v>71</v>
      </c>
      <c r="Y63" s="106" t="s">
        <v>71</v>
      </c>
      <c r="Z63" s="106" t="s">
        <v>71</v>
      </c>
      <c r="AA63" s="93"/>
      <c r="AB63" s="91"/>
      <c r="AC63" s="91"/>
      <c r="AD63" s="91"/>
      <c r="AE63" s="91"/>
    </row>
    <row r="64" spans="1:34" ht="84" customHeight="1" x14ac:dyDescent="0.3">
      <c r="A64" s="105"/>
      <c r="B64" s="92" t="s">
        <v>576</v>
      </c>
      <c r="C64" s="106" t="s">
        <v>71</v>
      </c>
      <c r="D64" s="106" t="s">
        <v>71</v>
      </c>
      <c r="E64" s="106" t="s">
        <v>71</v>
      </c>
      <c r="F64" s="106" t="s">
        <v>71</v>
      </c>
      <c r="G64" s="106" t="s">
        <v>71</v>
      </c>
      <c r="H64" s="106" t="s">
        <v>71</v>
      </c>
      <c r="I64" s="106" t="s">
        <v>71</v>
      </c>
      <c r="J64" s="106" t="s">
        <v>71</v>
      </c>
      <c r="K64" s="106" t="s">
        <v>71</v>
      </c>
      <c r="L64" s="106" t="s">
        <v>71</v>
      </c>
      <c r="M64" s="106" t="s">
        <v>71</v>
      </c>
      <c r="N64" s="106" t="s">
        <v>71</v>
      </c>
      <c r="O64" s="106" t="s">
        <v>71</v>
      </c>
      <c r="P64" s="106" t="s">
        <v>71</v>
      </c>
      <c r="Q64" s="106" t="s">
        <v>71</v>
      </c>
      <c r="R64" s="106" t="s">
        <v>71</v>
      </c>
      <c r="S64" s="106" t="s">
        <v>71</v>
      </c>
      <c r="T64" s="106" t="s">
        <v>71</v>
      </c>
      <c r="U64" s="106" t="s">
        <v>71</v>
      </c>
      <c r="V64" s="106" t="s">
        <v>71</v>
      </c>
      <c r="W64" s="106" t="s">
        <v>71</v>
      </c>
      <c r="X64" s="106" t="s">
        <v>71</v>
      </c>
      <c r="Y64" s="106" t="s">
        <v>71</v>
      </c>
      <c r="Z64" s="106" t="s">
        <v>71</v>
      </c>
      <c r="AA64" s="93"/>
      <c r="AB64" s="91"/>
      <c r="AC64" s="91"/>
      <c r="AD64" s="91"/>
      <c r="AE64" s="91"/>
    </row>
    <row r="65" spans="1:31" ht="170.25" customHeight="1" x14ac:dyDescent="0.3">
      <c r="A65" s="105"/>
      <c r="B65" s="92" t="s">
        <v>808</v>
      </c>
      <c r="C65" s="106" t="s">
        <v>71</v>
      </c>
      <c r="D65" s="106" t="s">
        <v>71</v>
      </c>
      <c r="E65" s="106" t="s">
        <v>71</v>
      </c>
      <c r="F65" s="106" t="s">
        <v>71</v>
      </c>
      <c r="G65" s="106" t="s">
        <v>71</v>
      </c>
      <c r="H65" s="106" t="s">
        <v>71</v>
      </c>
      <c r="I65" s="106" t="s">
        <v>71</v>
      </c>
      <c r="J65" s="106" t="s">
        <v>71</v>
      </c>
      <c r="K65" s="106" t="s">
        <v>71</v>
      </c>
      <c r="L65" s="106" t="s">
        <v>71</v>
      </c>
      <c r="M65" s="106" t="s">
        <v>71</v>
      </c>
      <c r="N65" s="106" t="s">
        <v>71</v>
      </c>
      <c r="O65" s="106" t="s">
        <v>71</v>
      </c>
      <c r="P65" s="106" t="s">
        <v>71</v>
      </c>
      <c r="Q65" s="106" t="s">
        <v>71</v>
      </c>
      <c r="R65" s="106" t="s">
        <v>71</v>
      </c>
      <c r="S65" s="106" t="s">
        <v>71</v>
      </c>
      <c r="T65" s="106" t="s">
        <v>71</v>
      </c>
      <c r="U65" s="106">
        <v>100</v>
      </c>
      <c r="V65" s="106">
        <v>100</v>
      </c>
      <c r="W65" s="106">
        <v>100</v>
      </c>
      <c r="X65" s="106" t="s">
        <v>71</v>
      </c>
      <c r="Y65" s="106" t="s">
        <v>71</v>
      </c>
      <c r="Z65" s="106" t="s">
        <v>71</v>
      </c>
      <c r="AA65" s="93"/>
      <c r="AB65" s="91"/>
      <c r="AC65" s="91"/>
      <c r="AD65" s="91"/>
      <c r="AE65" s="91"/>
    </row>
    <row r="66" spans="1:31" ht="79.5" customHeight="1" x14ac:dyDescent="0.3">
      <c r="A66" s="105"/>
      <c r="B66" s="92" t="s">
        <v>807</v>
      </c>
      <c r="C66" s="106" t="s">
        <v>71</v>
      </c>
      <c r="D66" s="106" t="s">
        <v>71</v>
      </c>
      <c r="E66" s="106" t="s">
        <v>71</v>
      </c>
      <c r="F66" s="106" t="s">
        <v>71</v>
      </c>
      <c r="G66" s="106" t="s">
        <v>71</v>
      </c>
      <c r="H66" s="106" t="s">
        <v>71</v>
      </c>
      <c r="I66" s="106" t="s">
        <v>71</v>
      </c>
      <c r="J66" s="106" t="s">
        <v>71</v>
      </c>
      <c r="K66" s="106" t="s">
        <v>71</v>
      </c>
      <c r="L66" s="106" t="s">
        <v>71</v>
      </c>
      <c r="M66" s="106" t="s">
        <v>71</v>
      </c>
      <c r="N66" s="106" t="s">
        <v>71</v>
      </c>
      <c r="O66" s="106" t="s">
        <v>71</v>
      </c>
      <c r="P66" s="106" t="s">
        <v>71</v>
      </c>
      <c r="Q66" s="106" t="s">
        <v>71</v>
      </c>
      <c r="R66" s="106" t="s">
        <v>71</v>
      </c>
      <c r="S66" s="106" t="s">
        <v>71</v>
      </c>
      <c r="T66" s="106" t="s">
        <v>71</v>
      </c>
      <c r="U66" s="106" t="s">
        <v>71</v>
      </c>
      <c r="V66" s="106" t="s">
        <v>71</v>
      </c>
      <c r="W66" s="106" t="s">
        <v>71</v>
      </c>
      <c r="X66" s="106" t="s">
        <v>71</v>
      </c>
      <c r="Y66" s="106" t="s">
        <v>71</v>
      </c>
      <c r="Z66" s="106" t="s">
        <v>71</v>
      </c>
      <c r="AA66" s="93"/>
      <c r="AB66" s="91"/>
      <c r="AC66" s="91"/>
      <c r="AD66" s="91"/>
      <c r="AE66" s="91"/>
    </row>
    <row r="67" spans="1:31" ht="11.25" customHeight="1" x14ac:dyDescent="0.3">
      <c r="A67" s="111"/>
      <c r="B67" s="91"/>
      <c r="C67" s="91"/>
      <c r="D67" s="91"/>
      <c r="E67" s="91"/>
      <c r="F67" s="91"/>
      <c r="G67" s="91"/>
      <c r="H67" s="91"/>
      <c r="I67" s="91"/>
      <c r="J67" s="91"/>
      <c r="K67" s="91"/>
      <c r="L67" s="91"/>
      <c r="M67" s="91"/>
      <c r="N67" s="91"/>
      <c r="O67" s="91"/>
      <c r="P67" s="91"/>
      <c r="Q67" s="91"/>
      <c r="R67" s="91"/>
      <c r="S67" s="91"/>
      <c r="T67" s="91"/>
      <c r="U67" s="91"/>
      <c r="V67" s="91"/>
      <c r="W67" s="91"/>
      <c r="X67" s="91"/>
      <c r="Y67" s="91"/>
      <c r="Z67" s="91"/>
      <c r="AA67" s="91"/>
      <c r="AB67" s="91"/>
      <c r="AC67" s="91"/>
      <c r="AD67" s="91"/>
      <c r="AE67" s="91"/>
    </row>
    <row r="68" spans="1:31" ht="15.75" customHeight="1" x14ac:dyDescent="0.3">
      <c r="A68" s="260" t="s">
        <v>157</v>
      </c>
      <c r="B68" s="260"/>
      <c r="C68" s="260"/>
      <c r="D68" s="260"/>
      <c r="E68" s="260"/>
      <c r="F68" s="260"/>
      <c r="G68" s="260"/>
      <c r="H68" s="260"/>
      <c r="I68" s="260"/>
      <c r="J68" s="260"/>
      <c r="K68" s="260"/>
      <c r="L68" s="260"/>
      <c r="M68" s="260"/>
      <c r="N68" s="260"/>
      <c r="O68" s="260"/>
      <c r="P68" s="260"/>
      <c r="Q68" s="260"/>
      <c r="R68" s="260"/>
      <c r="S68" s="260"/>
      <c r="T68" s="260"/>
      <c r="U68" s="260"/>
      <c r="V68" s="260"/>
      <c r="W68" s="260"/>
      <c r="X68" s="260"/>
      <c r="Y68" s="260"/>
      <c r="Z68" s="260"/>
      <c r="AA68" s="260"/>
      <c r="AB68" s="260"/>
      <c r="AC68" s="260"/>
      <c r="AD68" s="260"/>
      <c r="AE68" s="260"/>
    </row>
    <row r="69" spans="1:31" ht="15.6" x14ac:dyDescent="0.3">
      <c r="A69" s="297" t="s">
        <v>712</v>
      </c>
      <c r="B69" s="297"/>
      <c r="C69" s="297"/>
      <c r="D69" s="297"/>
      <c r="E69" s="297"/>
      <c r="F69" s="297"/>
      <c r="G69" s="297"/>
      <c r="H69" s="297"/>
      <c r="I69" s="297"/>
      <c r="J69" s="297"/>
      <c r="K69" s="297"/>
      <c r="L69" s="297"/>
      <c r="M69" s="297"/>
      <c r="N69" s="297"/>
      <c r="O69" s="297"/>
      <c r="P69" s="297"/>
      <c r="Q69" s="297"/>
      <c r="R69" s="297"/>
      <c r="S69" s="297"/>
      <c r="T69" s="297"/>
      <c r="U69" s="297"/>
      <c r="V69" s="297"/>
      <c r="W69" s="297"/>
      <c r="X69" s="297"/>
      <c r="Y69" s="297"/>
      <c r="Z69" s="297"/>
      <c r="AA69" s="297"/>
      <c r="AB69" s="297"/>
      <c r="AC69" s="297"/>
      <c r="AD69" s="297"/>
      <c r="AE69" s="297"/>
    </row>
    <row r="70" spans="1:31" ht="16.5" customHeight="1" x14ac:dyDescent="0.3">
      <c r="A70" s="260" t="s">
        <v>158</v>
      </c>
      <c r="B70" s="260"/>
      <c r="C70" s="260"/>
      <c r="D70" s="260"/>
      <c r="E70" s="260"/>
      <c r="F70" s="260"/>
      <c r="G70" s="260"/>
      <c r="H70" s="260"/>
      <c r="I70" s="260"/>
      <c r="J70" s="260"/>
      <c r="K70" s="260"/>
      <c r="L70" s="260"/>
      <c r="M70" s="260"/>
      <c r="N70" s="260"/>
      <c r="O70" s="260"/>
      <c r="P70" s="260"/>
      <c r="Q70" s="260"/>
      <c r="R70" s="260"/>
      <c r="S70" s="260"/>
      <c r="T70" s="260"/>
      <c r="U70" s="260"/>
      <c r="V70" s="260"/>
      <c r="W70" s="260"/>
      <c r="X70" s="260"/>
      <c r="Y70" s="260"/>
      <c r="Z70" s="260"/>
      <c r="AA70" s="260"/>
      <c r="AB70" s="260"/>
      <c r="AC70" s="260"/>
      <c r="AD70" s="260"/>
      <c r="AE70" s="260"/>
    </row>
    <row r="71" spans="1:31" ht="232.5" customHeight="1" x14ac:dyDescent="0.3">
      <c r="A71" s="313" t="s">
        <v>726</v>
      </c>
      <c r="B71" s="313"/>
      <c r="C71" s="313"/>
      <c r="D71" s="313"/>
      <c r="E71" s="313"/>
      <c r="F71" s="313"/>
      <c r="G71" s="313"/>
      <c r="H71" s="313"/>
      <c r="I71" s="313"/>
      <c r="J71" s="313"/>
      <c r="K71" s="313"/>
      <c r="L71" s="313"/>
      <c r="M71" s="313"/>
      <c r="N71" s="313"/>
      <c r="O71" s="313"/>
      <c r="P71" s="313"/>
      <c r="Q71" s="313"/>
      <c r="R71" s="313"/>
      <c r="S71" s="313"/>
      <c r="T71" s="313"/>
      <c r="U71" s="313"/>
      <c r="V71" s="313"/>
      <c r="W71" s="313"/>
      <c r="X71" s="313"/>
      <c r="Y71" s="313"/>
      <c r="Z71" s="313"/>
      <c r="AA71" s="313"/>
      <c r="AB71" s="313"/>
      <c r="AC71" s="313"/>
      <c r="AD71" s="313"/>
      <c r="AE71" s="313"/>
    </row>
    <row r="72" spans="1:31" ht="238.5" customHeight="1" x14ac:dyDescent="0.3">
      <c r="A72" s="306" t="s">
        <v>727</v>
      </c>
      <c r="B72" s="306"/>
      <c r="C72" s="306"/>
      <c r="D72" s="306"/>
      <c r="E72" s="306"/>
      <c r="F72" s="306"/>
      <c r="G72" s="306"/>
      <c r="H72" s="306"/>
      <c r="I72" s="306"/>
      <c r="J72" s="306"/>
      <c r="K72" s="306"/>
      <c r="L72" s="306"/>
      <c r="M72" s="306"/>
      <c r="N72" s="306"/>
      <c r="O72" s="306"/>
      <c r="P72" s="306"/>
      <c r="Q72" s="306"/>
      <c r="R72" s="306"/>
      <c r="S72" s="306"/>
      <c r="T72" s="306"/>
      <c r="U72" s="306"/>
      <c r="V72" s="306"/>
      <c r="W72" s="306"/>
      <c r="X72" s="306"/>
      <c r="Y72" s="306"/>
      <c r="Z72" s="306"/>
      <c r="AA72" s="306"/>
      <c r="AB72" s="306"/>
      <c r="AC72" s="306"/>
      <c r="AD72" s="306"/>
      <c r="AE72" s="306"/>
    </row>
    <row r="73" spans="1:31" ht="15.6" x14ac:dyDescent="0.3">
      <c r="A73" s="89"/>
      <c r="B73" s="94"/>
      <c r="C73" s="94"/>
      <c r="D73" s="94"/>
      <c r="E73" s="94"/>
      <c r="F73" s="94"/>
      <c r="G73" s="94"/>
      <c r="H73" s="94"/>
      <c r="I73" s="94"/>
      <c r="J73" s="94"/>
      <c r="K73" s="94"/>
      <c r="L73" s="94"/>
      <c r="M73" s="94"/>
      <c r="N73" s="94"/>
      <c r="O73" s="94"/>
      <c r="P73" s="94"/>
      <c r="Q73" s="94"/>
      <c r="R73" s="94"/>
      <c r="S73" s="94"/>
      <c r="T73" s="94"/>
      <c r="U73" s="94"/>
      <c r="V73" s="94"/>
      <c r="W73" s="94"/>
      <c r="X73" s="94"/>
      <c r="Y73" s="94"/>
      <c r="Z73" s="94"/>
      <c r="AA73" s="94"/>
      <c r="AB73" s="94"/>
      <c r="AC73" s="94"/>
      <c r="AD73" s="94"/>
      <c r="AE73" s="94"/>
    </row>
    <row r="74" spans="1:31" ht="15.75" customHeight="1" x14ac:dyDescent="0.3">
      <c r="A74" s="298" t="s">
        <v>282</v>
      </c>
      <c r="B74" s="298"/>
      <c r="C74" s="298"/>
      <c r="D74" s="298"/>
      <c r="E74" s="298"/>
      <c r="F74" s="298"/>
      <c r="G74" s="298"/>
      <c r="H74" s="298"/>
      <c r="I74" s="298"/>
      <c r="J74" s="298"/>
      <c r="K74" s="298"/>
      <c r="L74" s="298"/>
      <c r="M74" s="298"/>
      <c r="N74" s="298"/>
      <c r="O74" s="298"/>
      <c r="P74" s="298"/>
      <c r="Q74" s="298"/>
      <c r="R74" s="298"/>
      <c r="S74" s="298"/>
      <c r="T74" s="298"/>
      <c r="U74" s="298"/>
      <c r="V74" s="298"/>
      <c r="W74" s="298"/>
      <c r="X74" s="298"/>
      <c r="Y74" s="298"/>
      <c r="Z74" s="298"/>
      <c r="AA74" s="298"/>
      <c r="AB74" s="298"/>
      <c r="AC74" s="298"/>
      <c r="AD74" s="298"/>
      <c r="AE74" s="298"/>
    </row>
    <row r="75" spans="1:31" ht="33" customHeight="1" x14ac:dyDescent="0.3">
      <c r="A75" s="285" t="s">
        <v>160</v>
      </c>
      <c r="B75" s="284" t="s">
        <v>161</v>
      </c>
      <c r="C75" s="284"/>
      <c r="D75" s="284" t="s">
        <v>162</v>
      </c>
      <c r="E75" s="308"/>
      <c r="F75" s="308"/>
      <c r="G75" s="308"/>
      <c r="H75" s="308"/>
      <c r="I75" s="308"/>
      <c r="J75" s="308"/>
      <c r="K75" s="308"/>
      <c r="L75" s="284" t="s">
        <v>163</v>
      </c>
      <c r="M75" s="309"/>
      <c r="N75" s="309"/>
      <c r="O75" s="309"/>
      <c r="P75" s="309"/>
      <c r="Q75" s="309"/>
      <c r="R75" s="309"/>
      <c r="S75" s="284" t="s">
        <v>164</v>
      </c>
      <c r="T75" s="284"/>
      <c r="U75" s="284"/>
      <c r="V75" s="284"/>
      <c r="W75" s="284"/>
      <c r="X75" s="308"/>
      <c r="Y75" s="308"/>
      <c r="Z75" s="95"/>
    </row>
    <row r="76" spans="1:31" ht="62.25" customHeight="1" x14ac:dyDescent="0.3">
      <c r="A76" s="285"/>
      <c r="B76" s="284"/>
      <c r="C76" s="284"/>
      <c r="D76" s="40" t="s">
        <v>165</v>
      </c>
      <c r="E76" s="96" t="s">
        <v>22</v>
      </c>
      <c r="F76" s="96" t="s">
        <v>23</v>
      </c>
      <c r="G76" s="96" t="s">
        <v>24</v>
      </c>
      <c r="H76" s="96" t="s">
        <v>25</v>
      </c>
      <c r="I76" s="96" t="s">
        <v>26</v>
      </c>
      <c r="J76" s="96" t="s">
        <v>41</v>
      </c>
      <c r="K76" s="96" t="s">
        <v>28</v>
      </c>
      <c r="L76" s="96" t="s">
        <v>22</v>
      </c>
      <c r="M76" s="96" t="s">
        <v>23</v>
      </c>
      <c r="N76" s="96" t="s">
        <v>24</v>
      </c>
      <c r="O76" s="96" t="s">
        <v>25</v>
      </c>
      <c r="P76" s="96" t="s">
        <v>26</v>
      </c>
      <c r="Q76" s="96" t="s">
        <v>41</v>
      </c>
      <c r="R76" s="96" t="s">
        <v>28</v>
      </c>
      <c r="S76" s="96" t="s">
        <v>22</v>
      </c>
      <c r="T76" s="96" t="s">
        <v>23</v>
      </c>
      <c r="U76" s="96" t="s">
        <v>24</v>
      </c>
      <c r="V76" s="96" t="s">
        <v>25</v>
      </c>
      <c r="W76" s="96" t="s">
        <v>26</v>
      </c>
      <c r="X76" s="96" t="s">
        <v>41</v>
      </c>
      <c r="Y76" s="96" t="s">
        <v>28</v>
      </c>
      <c r="Z76" s="97"/>
      <c r="AA76" s="97"/>
      <c r="AB76" s="97"/>
      <c r="AC76" s="97"/>
      <c r="AD76" s="97"/>
      <c r="AE76" s="97"/>
    </row>
    <row r="77" spans="1:31" ht="15.6" x14ac:dyDescent="0.3">
      <c r="A77" s="98">
        <v>1</v>
      </c>
      <c r="B77" s="285" t="s">
        <v>762</v>
      </c>
      <c r="C77" s="300"/>
      <c r="D77" s="300"/>
      <c r="E77" s="300"/>
      <c r="F77" s="300"/>
      <c r="G77" s="300"/>
      <c r="H77" s="300"/>
      <c r="I77" s="300"/>
      <c r="J77" s="300"/>
      <c r="K77" s="300"/>
      <c r="L77" s="300"/>
      <c r="M77" s="300"/>
      <c r="N77" s="300"/>
      <c r="O77" s="300"/>
      <c r="P77" s="300"/>
      <c r="Q77" s="300"/>
      <c r="R77" s="300"/>
      <c r="S77" s="300"/>
      <c r="T77" s="300"/>
      <c r="U77" s="300"/>
      <c r="V77" s="300"/>
      <c r="W77" s="300"/>
      <c r="X77" s="300"/>
      <c r="Y77" s="300"/>
      <c r="Z77" s="95"/>
      <c r="AA77" s="95"/>
      <c r="AB77" s="95"/>
      <c r="AC77" s="95"/>
      <c r="AD77" s="95"/>
      <c r="AE77" s="95"/>
    </row>
    <row r="78" spans="1:31" ht="110.25" customHeight="1" x14ac:dyDescent="0.3">
      <c r="A78" s="98" t="s">
        <v>83</v>
      </c>
      <c r="B78" s="299" t="s">
        <v>166</v>
      </c>
      <c r="C78" s="299"/>
      <c r="D78" s="40" t="s">
        <v>167</v>
      </c>
      <c r="E78" s="99">
        <f>'Пр. 1 к пп1'!G13</f>
        <v>28795</v>
      </c>
      <c r="F78" s="99">
        <f>'Пр. 1 к пп1'!I13</f>
        <v>28675</v>
      </c>
      <c r="G78" s="99">
        <f>'Пр. 1 к пп1'!K13</f>
        <v>28635</v>
      </c>
      <c r="H78" s="99">
        <f>'Пр. 1 к пп1'!M13</f>
        <v>28595</v>
      </c>
      <c r="I78" s="99">
        <f>'Пр. 1 к пп1'!O13</f>
        <v>28595</v>
      </c>
      <c r="J78" s="99">
        <f>'Пр. 1 к пп1'!Q13</f>
        <v>28595</v>
      </c>
      <c r="K78" s="99">
        <f>'Пр. 1 к пп1'!S13</f>
        <v>28595</v>
      </c>
      <c r="L78" s="100">
        <f>S78/E78</f>
        <v>134.81615905539155</v>
      </c>
      <c r="M78" s="100">
        <f t="shared" ref="M78:R78" si="0">T78/F78</f>
        <v>135.38034176111594</v>
      </c>
      <c r="N78" s="100">
        <f t="shared" si="0"/>
        <v>135.56945346603806</v>
      </c>
      <c r="O78" s="100">
        <f t="shared" si="0"/>
        <v>135.75909424724603</v>
      </c>
      <c r="P78" s="100">
        <f t="shared" si="0"/>
        <v>135.75909424724603</v>
      </c>
      <c r="Q78" s="100">
        <f t="shared" si="0"/>
        <v>135.75909424724603</v>
      </c>
      <c r="R78" s="100">
        <f t="shared" si="0"/>
        <v>135.75909424724603</v>
      </c>
      <c r="S78" s="42">
        <f>'Пр. 2 к пп1'!$G30</f>
        <v>3882031.3</v>
      </c>
      <c r="T78" s="42">
        <f>'Пр. 2 к пп1'!$G31</f>
        <v>3882031.3</v>
      </c>
      <c r="U78" s="42">
        <f>'Пр. 2 к пп1'!$G32</f>
        <v>3882031.3</v>
      </c>
      <c r="V78" s="42">
        <f>'Пр. 2 к пп1'!$G33</f>
        <v>3882031.3</v>
      </c>
      <c r="W78" s="42">
        <f>'Пр. 2 к пп1'!$G34</f>
        <v>3882031.3</v>
      </c>
      <c r="X78" s="42">
        <f>'Пр. 2 к пп1'!$G35</f>
        <v>3882031.3</v>
      </c>
      <c r="Y78" s="42">
        <f>'Пр. 2 к пп1'!$G36</f>
        <v>3882031.3</v>
      </c>
      <c r="Z78" s="101"/>
      <c r="AA78" s="102"/>
      <c r="AB78" s="102"/>
      <c r="AC78" s="102"/>
      <c r="AD78" s="102"/>
      <c r="AE78" s="102"/>
    </row>
    <row r="79" spans="1:31" ht="153.75" customHeight="1" x14ac:dyDescent="0.3">
      <c r="A79" s="98" t="s">
        <v>85</v>
      </c>
      <c r="B79" s="299" t="s">
        <v>603</v>
      </c>
      <c r="C79" s="299"/>
      <c r="D79" s="40" t="s">
        <v>168</v>
      </c>
      <c r="E79" s="99">
        <v>41</v>
      </c>
      <c r="F79" s="99">
        <v>41</v>
      </c>
      <c r="G79" s="99">
        <v>41</v>
      </c>
      <c r="H79" s="99">
        <v>41</v>
      </c>
      <c r="I79" s="99">
        <v>41</v>
      </c>
      <c r="J79" s="99">
        <v>41</v>
      </c>
      <c r="K79" s="99">
        <v>41</v>
      </c>
      <c r="L79" s="100">
        <f t="shared" ref="L79:L80" si="1">S79/E79</f>
        <v>59.121951219512198</v>
      </c>
      <c r="M79" s="100">
        <f t="shared" ref="M79:M80" si="2">T79/F79</f>
        <v>59.121951219512198</v>
      </c>
      <c r="N79" s="100">
        <f t="shared" ref="N79:N80" si="3">U79/G79</f>
        <v>59.121951219512198</v>
      </c>
      <c r="O79" s="100">
        <f t="shared" ref="O79:O80" si="4">V79/H79</f>
        <v>59.121951219512198</v>
      </c>
      <c r="P79" s="100">
        <f t="shared" ref="P79:P80" si="5">W79/I79</f>
        <v>59.121951219512198</v>
      </c>
      <c r="Q79" s="100">
        <f t="shared" ref="Q79:Q80" si="6">X79/J79</f>
        <v>59.121951219512198</v>
      </c>
      <c r="R79" s="100">
        <f t="shared" ref="R79:R80" si="7">Y79/K79</f>
        <v>59.121951219512198</v>
      </c>
      <c r="S79" s="42">
        <f>'Пр. 2 к пп1'!$G38</f>
        <v>2424</v>
      </c>
      <c r="T79" s="42">
        <f>'Пр. 2 к пп1'!$G39</f>
        <v>2424</v>
      </c>
      <c r="U79" s="42">
        <f>'Пр. 2 к пп1'!$G40</f>
        <v>2424</v>
      </c>
      <c r="V79" s="42">
        <f>'Пр. 2 к пп1'!$G41</f>
        <v>2424</v>
      </c>
      <c r="W79" s="42">
        <f>'Пр. 2 к пп1'!$G42</f>
        <v>2424</v>
      </c>
      <c r="X79" s="42">
        <f>'Пр. 2 к пп1'!$G43</f>
        <v>2424</v>
      </c>
      <c r="Y79" s="42">
        <f>'Пр. 2 к пп1'!$G44</f>
        <v>2424</v>
      </c>
      <c r="Z79" s="103"/>
      <c r="AA79" s="103"/>
      <c r="AB79" s="103"/>
      <c r="AC79" s="103"/>
      <c r="AD79" s="102"/>
      <c r="AE79" s="102"/>
    </row>
    <row r="80" spans="1:31" ht="219" customHeight="1" x14ac:dyDescent="0.3">
      <c r="A80" s="98" t="s">
        <v>87</v>
      </c>
      <c r="B80" s="299" t="s">
        <v>562</v>
      </c>
      <c r="C80" s="299"/>
      <c r="D80" s="40" t="s">
        <v>169</v>
      </c>
      <c r="E80" s="99">
        <v>4</v>
      </c>
      <c r="F80" s="99">
        <v>4</v>
      </c>
      <c r="G80" s="99">
        <v>4</v>
      </c>
      <c r="H80" s="99">
        <v>4</v>
      </c>
      <c r="I80" s="99">
        <v>4</v>
      </c>
      <c r="J80" s="99">
        <v>4</v>
      </c>
      <c r="K80" s="99">
        <v>4</v>
      </c>
      <c r="L80" s="100">
        <f t="shared" si="1"/>
        <v>294.57499999999999</v>
      </c>
      <c r="M80" s="100">
        <f t="shared" si="2"/>
        <v>294.57499999999999</v>
      </c>
      <c r="N80" s="100">
        <f t="shared" si="3"/>
        <v>294.57499999999999</v>
      </c>
      <c r="O80" s="100">
        <f t="shared" si="4"/>
        <v>294.57499999999999</v>
      </c>
      <c r="P80" s="100">
        <f t="shared" si="5"/>
        <v>294.57499999999999</v>
      </c>
      <c r="Q80" s="100">
        <f t="shared" si="6"/>
        <v>294.57499999999999</v>
      </c>
      <c r="R80" s="100">
        <f t="shared" si="7"/>
        <v>294.57499999999999</v>
      </c>
      <c r="S80" s="42">
        <f>'Пр. 2 к пп1'!$G46</f>
        <v>1178.3</v>
      </c>
      <c r="T80" s="42">
        <f>'Пр. 2 к пп1'!$G47</f>
        <v>1178.3</v>
      </c>
      <c r="U80" s="42">
        <f>'Пр. 2 к пп1'!$G48</f>
        <v>1178.3</v>
      </c>
      <c r="V80" s="42">
        <f>'Пр. 2 к пп1'!$G49</f>
        <v>1178.3</v>
      </c>
      <c r="W80" s="42">
        <f>'Пр. 2 к пп1'!$G50</f>
        <v>1178.3</v>
      </c>
      <c r="X80" s="42">
        <f>'Пр. 2 к пп1'!$G51</f>
        <v>1178.3</v>
      </c>
      <c r="Y80" s="42">
        <f>'Пр. 2 к пп1'!$G52</f>
        <v>1178.3</v>
      </c>
      <c r="Z80" s="103"/>
      <c r="AA80" s="103"/>
      <c r="AB80" s="103"/>
      <c r="AC80" s="103"/>
      <c r="AD80" s="102"/>
      <c r="AE80" s="102"/>
    </row>
    <row r="81" spans="1:34" ht="32.25" customHeight="1" x14ac:dyDescent="0.3">
      <c r="A81" s="98">
        <v>2</v>
      </c>
      <c r="B81" s="285" t="s">
        <v>688</v>
      </c>
      <c r="C81" s="300"/>
      <c r="D81" s="300"/>
      <c r="E81" s="300"/>
      <c r="F81" s="300"/>
      <c r="G81" s="300"/>
      <c r="H81" s="300"/>
      <c r="I81" s="300"/>
      <c r="J81" s="300"/>
      <c r="K81" s="300"/>
      <c r="L81" s="300"/>
      <c r="M81" s="300"/>
      <c r="N81" s="300"/>
      <c r="O81" s="300"/>
      <c r="P81" s="300"/>
      <c r="Q81" s="300"/>
      <c r="R81" s="300"/>
      <c r="S81" s="300"/>
      <c r="T81" s="300"/>
      <c r="U81" s="300"/>
      <c r="V81" s="300"/>
      <c r="W81" s="300"/>
      <c r="X81" s="300"/>
      <c r="Y81" s="300"/>
      <c r="Z81" s="95"/>
      <c r="AA81" s="95"/>
      <c r="AB81" s="95"/>
      <c r="AC81" s="95"/>
      <c r="AD81" s="95"/>
      <c r="AE81" s="95"/>
    </row>
    <row r="82" spans="1:34" ht="75" customHeight="1" x14ac:dyDescent="0.3">
      <c r="A82" s="98" t="s">
        <v>170</v>
      </c>
      <c r="B82" s="299" t="s">
        <v>171</v>
      </c>
      <c r="C82" s="299"/>
      <c r="D82" s="40" t="s">
        <v>169</v>
      </c>
      <c r="E82" s="99" t="str">
        <f>'Пр. 1 к пп1'!G21</f>
        <v>не менее 20</v>
      </c>
      <c r="F82" s="99" t="str">
        <f>'Пр. 1 к пп1'!I21</f>
        <v>не менее 20</v>
      </c>
      <c r="G82" s="99" t="str">
        <f>'Пр. 1 к пп1'!K21</f>
        <v>не менее 20</v>
      </c>
      <c r="H82" s="99" t="str">
        <f>'Пр. 1 к пп1'!M21</f>
        <v>не менее 20</v>
      </c>
      <c r="I82" s="99" t="str">
        <f>'Пр. 1 к пп1'!O21</f>
        <v>не менее 20</v>
      </c>
      <c r="J82" s="99" t="str">
        <f>'Пр. 1 к пп1'!Q21</f>
        <v>не менее 20</v>
      </c>
      <c r="K82" s="99" t="str">
        <f>'Пр. 1 к пп1'!S21</f>
        <v>не менее 20</v>
      </c>
      <c r="L82" s="100">
        <f>S82/20</f>
        <v>551.83500000000004</v>
      </c>
      <c r="M82" s="100">
        <f t="shared" ref="M82:R83" si="8">T82/20</f>
        <v>551.83500000000004</v>
      </c>
      <c r="N82" s="100">
        <f t="shared" si="8"/>
        <v>551.83500000000004</v>
      </c>
      <c r="O82" s="100">
        <f t="shared" si="8"/>
        <v>551.83500000000004</v>
      </c>
      <c r="P82" s="100">
        <f t="shared" si="8"/>
        <v>551.83500000000004</v>
      </c>
      <c r="Q82" s="100">
        <f t="shared" si="8"/>
        <v>551.83500000000004</v>
      </c>
      <c r="R82" s="100">
        <f t="shared" si="8"/>
        <v>551.83500000000004</v>
      </c>
      <c r="S82" s="42">
        <f>'Пр. 2 к пп1'!$G71</f>
        <v>11036.7</v>
      </c>
      <c r="T82" s="42">
        <f>'Пр. 2 к пп1'!$G72</f>
        <v>11036.7</v>
      </c>
      <c r="U82" s="42">
        <f>'Пр. 2 к пп1'!$G73</f>
        <v>11036.7</v>
      </c>
      <c r="V82" s="42">
        <f>'Пр. 2 к пп1'!$G74</f>
        <v>11036.7</v>
      </c>
      <c r="W82" s="42">
        <f>'Пр. 2 к пп1'!$G75</f>
        <v>11036.7</v>
      </c>
      <c r="X82" s="42">
        <f>'Пр. 2 к пп1'!$G76</f>
        <v>11036.7</v>
      </c>
      <c r="Y82" s="42">
        <f>'Пр. 2 к пп1'!$G77</f>
        <v>11036.7</v>
      </c>
      <c r="Z82" s="101"/>
      <c r="AA82" s="102"/>
      <c r="AB82" s="102"/>
      <c r="AC82" s="102"/>
      <c r="AD82" s="102"/>
      <c r="AE82" s="102"/>
    </row>
    <row r="83" spans="1:34" ht="114.75" customHeight="1" x14ac:dyDescent="0.3">
      <c r="A83" s="98" t="s">
        <v>172</v>
      </c>
      <c r="B83" s="299" t="s">
        <v>174</v>
      </c>
      <c r="C83" s="299"/>
      <c r="D83" s="40" t="s">
        <v>169</v>
      </c>
      <c r="E83" s="99" t="str">
        <f>'Пр. 1 к пп1'!G22</f>
        <v>не менее 20</v>
      </c>
      <c r="F83" s="99" t="str">
        <f>'Пр. 1 к пп1'!I22</f>
        <v>не менее 20</v>
      </c>
      <c r="G83" s="99" t="str">
        <f>'Пр. 1 к пп1'!K22</f>
        <v>не менее 20</v>
      </c>
      <c r="H83" s="99" t="str">
        <f>'Пр. 1 к пп1'!M22</f>
        <v>не менее 20</v>
      </c>
      <c r="I83" s="99" t="str">
        <f>'Пр. 1 к пп1'!O22</f>
        <v>не менее 20</v>
      </c>
      <c r="J83" s="99" t="str">
        <f>'Пр. 1 к пп1'!Q22</f>
        <v>не менее 20</v>
      </c>
      <c r="K83" s="99" t="str">
        <f>'Пр. 1 к пп1'!S22</f>
        <v>не менее 20</v>
      </c>
      <c r="L83" s="100">
        <f>S83/20</f>
        <v>292.5</v>
      </c>
      <c r="M83" s="100">
        <f t="shared" si="8"/>
        <v>355.745</v>
      </c>
      <c r="N83" s="100">
        <f t="shared" si="8"/>
        <v>355.745</v>
      </c>
      <c r="O83" s="100">
        <f t="shared" si="8"/>
        <v>355.745</v>
      </c>
      <c r="P83" s="100">
        <f t="shared" si="8"/>
        <v>355.745</v>
      </c>
      <c r="Q83" s="100">
        <f t="shared" si="8"/>
        <v>355.745</v>
      </c>
      <c r="R83" s="100">
        <f t="shared" si="8"/>
        <v>355.745</v>
      </c>
      <c r="S83" s="42">
        <f>'Пр. 2 к пп1'!$G87</f>
        <v>5850</v>
      </c>
      <c r="T83" s="42">
        <f>'Пр. 2 к пп1'!$G88</f>
        <v>7114.9</v>
      </c>
      <c r="U83" s="42">
        <f>'Пр. 2 к пп1'!$G89</f>
        <v>7114.9</v>
      </c>
      <c r="V83" s="42">
        <f>'Пр. 2 к пп1'!$G90</f>
        <v>7114.9</v>
      </c>
      <c r="W83" s="42">
        <f>'Пр. 2 к пп1'!$G91</f>
        <v>7114.9</v>
      </c>
      <c r="X83" s="42">
        <f>'Пр. 2 к пп1'!$G92</f>
        <v>7114.9</v>
      </c>
      <c r="Y83" s="42">
        <f>'Пр. 2 к пп1'!$G93</f>
        <v>7114.9</v>
      </c>
      <c r="Z83" s="101"/>
      <c r="AA83" s="102"/>
      <c r="AB83" s="102"/>
      <c r="AC83" s="102"/>
      <c r="AD83" s="102"/>
      <c r="AE83" s="102"/>
    </row>
    <row r="84" spans="1:34" ht="114.75" customHeight="1" x14ac:dyDescent="0.3">
      <c r="A84" s="98" t="s">
        <v>173</v>
      </c>
      <c r="B84" s="304" t="s">
        <v>607</v>
      </c>
      <c r="C84" s="305"/>
      <c r="D84" s="40" t="s">
        <v>167</v>
      </c>
      <c r="E84" s="99" t="str">
        <f>'Пр. 1 к пп1'!G23</f>
        <v>не менее 1200</v>
      </c>
      <c r="F84" s="99" t="str">
        <f>'Пр. 1 к пп1'!I23</f>
        <v>не менее 1200</v>
      </c>
      <c r="G84" s="99" t="str">
        <f>'Пр. 1 к пп1'!K23</f>
        <v>не менее 1200</v>
      </c>
      <c r="H84" s="99" t="str">
        <f>'Пр. 1 к пп1'!M23</f>
        <v>не менее 1200</v>
      </c>
      <c r="I84" s="99" t="str">
        <f>'Пр. 1 к пп1'!O23</f>
        <v>не менее 1200</v>
      </c>
      <c r="J84" s="99" t="str">
        <f>'Пр. 1 к пп1'!Q23</f>
        <v>не менее 1200</v>
      </c>
      <c r="K84" s="99" t="str">
        <f>'Пр. 1 к пп1'!S23</f>
        <v>не менее 1200</v>
      </c>
      <c r="L84" s="100">
        <f>S84/1200</f>
        <v>25.018083333333333</v>
      </c>
      <c r="M84" s="100">
        <f t="shared" ref="M84:R84" si="9">T84/1200</f>
        <v>19.534833333333331</v>
      </c>
      <c r="N84" s="100">
        <f t="shared" si="9"/>
        <v>19.534833333333331</v>
      </c>
      <c r="O84" s="100">
        <f t="shared" si="9"/>
        <v>19.534833333333331</v>
      </c>
      <c r="P84" s="100">
        <f t="shared" si="9"/>
        <v>19.534833333333331</v>
      </c>
      <c r="Q84" s="100">
        <f t="shared" si="9"/>
        <v>19.534833333333331</v>
      </c>
      <c r="R84" s="100">
        <f t="shared" si="9"/>
        <v>19.534833333333331</v>
      </c>
      <c r="S84" s="42">
        <f>'Пр. 2 к пп1'!$G79</f>
        <v>30021.7</v>
      </c>
      <c r="T84" s="42">
        <f>'Пр. 2 к пп1'!$G80</f>
        <v>23441.8</v>
      </c>
      <c r="U84" s="42">
        <f>'Пр. 2 к пп1'!$G81</f>
        <v>23441.8</v>
      </c>
      <c r="V84" s="42">
        <f>'Пр. 2 к пп1'!$G82</f>
        <v>23441.8</v>
      </c>
      <c r="W84" s="42">
        <f>'Пр. 2 к пп1'!$G83</f>
        <v>23441.8</v>
      </c>
      <c r="X84" s="42">
        <f>'Пр. 2 к пп1'!$G84</f>
        <v>23441.8</v>
      </c>
      <c r="Y84" s="42">
        <f>'Пр. 2 к пп1'!$G85</f>
        <v>23441.8</v>
      </c>
      <c r="Z84" s="101"/>
      <c r="AA84" s="102"/>
      <c r="AB84" s="102"/>
      <c r="AC84" s="102"/>
      <c r="AD84" s="102"/>
      <c r="AE84" s="102"/>
    </row>
    <row r="85" spans="1:34" ht="114.75" customHeight="1" x14ac:dyDescent="0.3">
      <c r="A85" s="98" t="s">
        <v>175</v>
      </c>
      <c r="B85" s="299" t="s">
        <v>206</v>
      </c>
      <c r="C85" s="299"/>
      <c r="D85" s="40" t="s">
        <v>169</v>
      </c>
      <c r="E85" s="99">
        <v>11</v>
      </c>
      <c r="F85" s="99">
        <v>11</v>
      </c>
      <c r="G85" s="99">
        <v>11</v>
      </c>
      <c r="H85" s="99">
        <v>11</v>
      </c>
      <c r="I85" s="99">
        <v>11</v>
      </c>
      <c r="J85" s="99">
        <v>11</v>
      </c>
      <c r="K85" s="99">
        <v>11</v>
      </c>
      <c r="L85" s="100">
        <f>S85/E85</f>
        <v>16883.890909090907</v>
      </c>
      <c r="M85" s="100">
        <f t="shared" ref="M85:R85" si="10">T85/F85</f>
        <v>16883.890909090907</v>
      </c>
      <c r="N85" s="100">
        <f t="shared" si="10"/>
        <v>16883.890909090907</v>
      </c>
      <c r="O85" s="100">
        <f t="shared" si="10"/>
        <v>16883.890909090907</v>
      </c>
      <c r="P85" s="100">
        <f t="shared" si="10"/>
        <v>16883.890909090907</v>
      </c>
      <c r="Q85" s="100">
        <f>X85/J85</f>
        <v>16883.890909090907</v>
      </c>
      <c r="R85" s="100">
        <f t="shared" si="10"/>
        <v>16883.890909090907</v>
      </c>
      <c r="S85" s="42">
        <f>'Пр. 2 к пп1'!$G103</f>
        <v>185722.8</v>
      </c>
      <c r="T85" s="42">
        <f>'Пр. 2 к пп1'!$G104</f>
        <v>185722.8</v>
      </c>
      <c r="U85" s="42">
        <f>'Пр. 2 к пп1'!$G105</f>
        <v>185722.8</v>
      </c>
      <c r="V85" s="42">
        <f>'Пр. 2 к пп1'!$G106</f>
        <v>185722.8</v>
      </c>
      <c r="W85" s="42">
        <f>'Пр. 2 к пп1'!$G107</f>
        <v>185722.8</v>
      </c>
      <c r="X85" s="42">
        <f>'Пр. 2 к пп1'!$G108</f>
        <v>185722.8</v>
      </c>
      <c r="Y85" s="42">
        <f>'Пр. 2 к пп1'!$G109</f>
        <v>185722.8</v>
      </c>
      <c r="Z85" s="301"/>
      <c r="AA85" s="303"/>
      <c r="AB85" s="303"/>
      <c r="AC85" s="303"/>
      <c r="AD85" s="102"/>
      <c r="AE85" s="102"/>
    </row>
    <row r="86" spans="1:34" ht="114.75" customHeight="1" x14ac:dyDescent="0.3">
      <c r="A86" s="98" t="s">
        <v>176</v>
      </c>
      <c r="B86" s="299" t="s">
        <v>453</v>
      </c>
      <c r="C86" s="299"/>
      <c r="D86" s="40" t="s">
        <v>169</v>
      </c>
      <c r="E86" s="99">
        <v>6</v>
      </c>
      <c r="F86" s="99">
        <v>6</v>
      </c>
      <c r="G86" s="99">
        <v>6</v>
      </c>
      <c r="H86" s="99">
        <v>6</v>
      </c>
      <c r="I86" s="99">
        <v>6</v>
      </c>
      <c r="J86" s="99">
        <v>6</v>
      </c>
      <c r="K86" s="99">
        <v>6</v>
      </c>
      <c r="L86" s="100">
        <f>S86/E86</f>
        <v>2544.75</v>
      </c>
      <c r="M86" s="100">
        <f t="shared" ref="M86" si="11">T86/F86</f>
        <v>2544.75</v>
      </c>
      <c r="N86" s="100">
        <f t="shared" ref="N86" si="12">U86/G86</f>
        <v>2544.75</v>
      </c>
      <c r="O86" s="100">
        <f t="shared" ref="O86" si="13">V86/H86</f>
        <v>2544.75</v>
      </c>
      <c r="P86" s="100">
        <f t="shared" ref="P86" si="14">W86/I86</f>
        <v>2544.75</v>
      </c>
      <c r="Q86" s="100">
        <f t="shared" ref="Q86" si="15">X86/J86</f>
        <v>2544.75</v>
      </c>
      <c r="R86" s="100">
        <f t="shared" ref="R86" si="16">Y86/K86</f>
        <v>2544.75</v>
      </c>
      <c r="S86" s="42">
        <f>'Пр. 2 к пп1'!$G111</f>
        <v>15268.5</v>
      </c>
      <c r="T86" s="42">
        <f>'Пр. 2 к пп1'!$G112</f>
        <v>15268.5</v>
      </c>
      <c r="U86" s="42">
        <f>'Пр. 2 к пп1'!$G113</f>
        <v>15268.5</v>
      </c>
      <c r="V86" s="42">
        <f>'Пр. 2 к пп1'!$G114</f>
        <v>15268.5</v>
      </c>
      <c r="W86" s="42">
        <f>'Пр. 2 к пп1'!$G115</f>
        <v>15268.5</v>
      </c>
      <c r="X86" s="42">
        <f>'Пр. 2 к пп1'!$G116</f>
        <v>15268.5</v>
      </c>
      <c r="Y86" s="42">
        <f>'Пр. 2 к пп1'!$G117</f>
        <v>15268.5</v>
      </c>
      <c r="Z86" s="301"/>
      <c r="AA86" s="303"/>
      <c r="AB86" s="303"/>
      <c r="AC86" s="303"/>
      <c r="AD86" s="102"/>
      <c r="AE86" s="102"/>
    </row>
    <row r="87" spans="1:34" ht="66.75" customHeight="1" x14ac:dyDescent="0.3">
      <c r="A87" s="98" t="s">
        <v>176</v>
      </c>
      <c r="B87" s="299" t="s">
        <v>177</v>
      </c>
      <c r="C87" s="299"/>
      <c r="D87" s="40" t="s">
        <v>169</v>
      </c>
      <c r="E87" s="99">
        <f>'Пр. 1 к пп1'!G24</f>
        <v>2</v>
      </c>
      <c r="F87" s="99">
        <f>'Пр. 1 к пп1'!I24</f>
        <v>0</v>
      </c>
      <c r="G87" s="99">
        <f>'Пр. 1 к пп1'!K24</f>
        <v>0</v>
      </c>
      <c r="H87" s="99">
        <f>'Пр. 1 к пп1'!M24</f>
        <v>0</v>
      </c>
      <c r="I87" s="99">
        <f>'Пр. 1 к пп1'!O24</f>
        <v>0</v>
      </c>
      <c r="J87" s="99">
        <f>'Пр. 1 к пп1'!Q24</f>
        <v>0</v>
      </c>
      <c r="K87" s="99">
        <f>'Пр. 1 к пп1'!S24</f>
        <v>0</v>
      </c>
      <c r="L87" s="99">
        <f>S87/E87</f>
        <v>2000</v>
      </c>
      <c r="M87" s="99">
        <v>0</v>
      </c>
      <c r="N87" s="99">
        <v>0</v>
      </c>
      <c r="O87" s="99">
        <v>0</v>
      </c>
      <c r="P87" s="99">
        <v>0</v>
      </c>
      <c r="Q87" s="99">
        <v>0</v>
      </c>
      <c r="R87" s="99">
        <v>0</v>
      </c>
      <c r="S87" s="42">
        <f>'Пр. 2 к пп1'!$G119</f>
        <v>4000</v>
      </c>
      <c r="T87" s="42">
        <f>'Пр. 2 к пп1'!$G120</f>
        <v>0</v>
      </c>
      <c r="U87" s="42">
        <f>'Пр. 2 к пп1'!$G121</f>
        <v>0</v>
      </c>
      <c r="V87" s="42">
        <f>'Пр. 2 к пп1'!$G122</f>
        <v>0</v>
      </c>
      <c r="W87" s="42">
        <f>'Пр. 2 к пп1'!$G123</f>
        <v>0</v>
      </c>
      <c r="X87" s="42">
        <f>'Пр. 2 к пп1'!$G124</f>
        <v>0</v>
      </c>
      <c r="Y87" s="42">
        <f>'Пр. 2 к пп1'!$G125</f>
        <v>0</v>
      </c>
      <c r="Z87" s="301"/>
      <c r="AA87" s="302"/>
      <c r="AB87" s="302"/>
      <c r="AC87" s="302"/>
      <c r="AD87" s="102"/>
      <c r="AE87" s="102"/>
    </row>
    <row r="88" spans="1:34" ht="69" customHeight="1" x14ac:dyDescent="0.3">
      <c r="A88" s="310" t="s">
        <v>763</v>
      </c>
      <c r="B88" s="310"/>
      <c r="C88" s="310"/>
      <c r="D88" s="310"/>
      <c r="E88" s="310"/>
      <c r="F88" s="310"/>
      <c r="G88" s="310"/>
      <c r="H88" s="310"/>
      <c r="I88" s="310"/>
      <c r="J88" s="310"/>
      <c r="K88" s="310"/>
      <c r="L88" s="310"/>
      <c r="M88" s="310"/>
      <c r="N88" s="310"/>
      <c r="O88" s="310"/>
      <c r="P88" s="310"/>
      <c r="Q88" s="310"/>
      <c r="R88" s="310"/>
      <c r="S88" s="310"/>
      <c r="T88" s="310"/>
      <c r="U88" s="310"/>
      <c r="V88" s="310"/>
      <c r="W88" s="310"/>
      <c r="X88" s="310"/>
      <c r="Y88" s="310"/>
      <c r="Z88" s="310"/>
      <c r="AA88" s="310"/>
      <c r="AB88" s="310"/>
      <c r="AC88" s="310"/>
      <c r="AD88" s="310"/>
      <c r="AE88" s="310"/>
      <c r="AF88" s="104"/>
      <c r="AG88" s="104"/>
      <c r="AH88" s="104"/>
    </row>
    <row r="89" spans="1:34" ht="314.25" customHeight="1" x14ac:dyDescent="0.3">
      <c r="A89" s="310"/>
      <c r="B89" s="310"/>
      <c r="C89" s="310"/>
      <c r="D89" s="310"/>
      <c r="E89" s="310"/>
      <c r="F89" s="310"/>
      <c r="G89" s="310"/>
      <c r="H89" s="310"/>
      <c r="I89" s="310"/>
      <c r="J89" s="310"/>
      <c r="K89" s="310"/>
      <c r="L89" s="310"/>
      <c r="M89" s="310"/>
      <c r="N89" s="310"/>
      <c r="O89" s="310"/>
      <c r="P89" s="310"/>
      <c r="Q89" s="310"/>
      <c r="R89" s="310"/>
      <c r="S89" s="310"/>
      <c r="T89" s="310"/>
      <c r="U89" s="310"/>
      <c r="V89" s="310"/>
      <c r="W89" s="310"/>
      <c r="X89" s="310"/>
      <c r="Y89" s="310"/>
      <c r="Z89" s="310"/>
      <c r="AA89" s="310"/>
      <c r="AB89" s="310"/>
      <c r="AC89" s="310"/>
      <c r="AD89" s="310"/>
      <c r="AE89" s="310"/>
    </row>
    <row r="90" spans="1:34" ht="15.6" x14ac:dyDescent="0.3">
      <c r="A90" s="260" t="s">
        <v>179</v>
      </c>
      <c r="B90" s="260"/>
      <c r="C90" s="260"/>
      <c r="D90" s="260"/>
      <c r="E90" s="260"/>
      <c r="F90" s="260"/>
      <c r="G90" s="260"/>
      <c r="H90" s="260"/>
      <c r="I90" s="260"/>
      <c r="J90" s="260"/>
      <c r="K90" s="260"/>
      <c r="L90" s="260"/>
      <c r="M90" s="260"/>
      <c r="N90" s="260"/>
      <c r="O90" s="260"/>
      <c r="P90" s="260"/>
      <c r="Q90" s="260"/>
      <c r="R90" s="260"/>
      <c r="S90" s="260"/>
      <c r="T90" s="260"/>
      <c r="U90" s="260"/>
      <c r="V90" s="260"/>
      <c r="W90" s="260"/>
      <c r="X90" s="260"/>
      <c r="Y90" s="260"/>
      <c r="Z90" s="260"/>
      <c r="AA90" s="260"/>
      <c r="AB90" s="260"/>
      <c r="AC90" s="260"/>
      <c r="AD90" s="260"/>
      <c r="AE90" s="260"/>
    </row>
    <row r="91" spans="1:34" ht="359.25" customHeight="1" x14ac:dyDescent="0.3">
      <c r="A91" s="298" t="s">
        <v>728</v>
      </c>
      <c r="B91" s="298"/>
      <c r="C91" s="298"/>
      <c r="D91" s="298"/>
      <c r="E91" s="298"/>
      <c r="F91" s="298"/>
      <c r="G91" s="298"/>
      <c r="H91" s="298"/>
      <c r="I91" s="298"/>
      <c r="J91" s="298"/>
      <c r="K91" s="298"/>
      <c r="L91" s="298"/>
      <c r="M91" s="298"/>
      <c r="N91" s="298"/>
      <c r="O91" s="298"/>
      <c r="P91" s="298"/>
      <c r="Q91" s="298"/>
      <c r="R91" s="298"/>
      <c r="S91" s="298"/>
      <c r="T91" s="298"/>
      <c r="U91" s="298"/>
      <c r="V91" s="298"/>
      <c r="W91" s="298"/>
      <c r="X91" s="298"/>
      <c r="Y91" s="298"/>
      <c r="Z91" s="298"/>
      <c r="AA91" s="298"/>
      <c r="AB91" s="298"/>
      <c r="AC91" s="298"/>
      <c r="AD91" s="298"/>
      <c r="AE91" s="298"/>
    </row>
  </sheetData>
  <mergeCells count="329">
    <mergeCell ref="T30:U30"/>
    <mergeCell ref="Y33:AA33"/>
    <mergeCell ref="AB33:AC33"/>
    <mergeCell ref="AD33:AE33"/>
    <mergeCell ref="V20:W20"/>
    <mergeCell ref="X20:Y20"/>
    <mergeCell ref="Z20:AA20"/>
    <mergeCell ref="AB20:AC20"/>
    <mergeCell ref="T18:U18"/>
    <mergeCell ref="V18:W18"/>
    <mergeCell ref="X18:Y18"/>
    <mergeCell ref="Z18:AA18"/>
    <mergeCell ref="AB18:AC18"/>
    <mergeCell ref="T20:U20"/>
    <mergeCell ref="AB27:AE27"/>
    <mergeCell ref="A25:AE25"/>
    <mergeCell ref="A26:B26"/>
    <mergeCell ref="D26:E26"/>
    <mergeCell ref="AB29:AC29"/>
    <mergeCell ref="AD29:AE29"/>
    <mergeCell ref="V33:X33"/>
    <mergeCell ref="AD18:AE18"/>
    <mergeCell ref="C33:G33"/>
    <mergeCell ref="H33:J33"/>
    <mergeCell ref="AB17:AC17"/>
    <mergeCell ref="AD17:AE17"/>
    <mergeCell ref="AD19:AE19"/>
    <mergeCell ref="X17:Y17"/>
    <mergeCell ref="AD20:AE20"/>
    <mergeCell ref="AB35:AC35"/>
    <mergeCell ref="AD32:AE32"/>
    <mergeCell ref="AD30:AE30"/>
    <mergeCell ref="AD31:AE31"/>
    <mergeCell ref="AB32:AC32"/>
    <mergeCell ref="Y31:AA31"/>
    <mergeCell ref="AB31:AC31"/>
    <mergeCell ref="V30:X30"/>
    <mergeCell ref="Y30:AA30"/>
    <mergeCell ref="AD35:AE35"/>
    <mergeCell ref="AD36:AE36"/>
    <mergeCell ref="K34:M34"/>
    <mergeCell ref="V34:X34"/>
    <mergeCell ref="Y34:AA34"/>
    <mergeCell ref="AB34:AC34"/>
    <mergeCell ref="AD34:AE34"/>
    <mergeCell ref="P36:Q36"/>
    <mergeCell ref="R36:S36"/>
    <mergeCell ref="C35:G35"/>
    <mergeCell ref="H35:J35"/>
    <mergeCell ref="K35:M35"/>
    <mergeCell ref="P35:Q35"/>
    <mergeCell ref="R35:S35"/>
    <mergeCell ref="C34:G34"/>
    <mergeCell ref="H36:J36"/>
    <mergeCell ref="K36:M36"/>
    <mergeCell ref="V36:X36"/>
    <mergeCell ref="Y36:AA36"/>
    <mergeCell ref="N36:O36"/>
    <mergeCell ref="T36:U36"/>
    <mergeCell ref="P34:Q34"/>
    <mergeCell ref="R34:S34"/>
    <mergeCell ref="V35:X35"/>
    <mergeCell ref="Y35:AA35"/>
    <mergeCell ref="K33:M33"/>
    <mergeCell ref="P33:Q33"/>
    <mergeCell ref="R33:S33"/>
    <mergeCell ref="P30:Q30"/>
    <mergeCell ref="R30:S30"/>
    <mergeCell ref="N31:O31"/>
    <mergeCell ref="P31:Q31"/>
    <mergeCell ref="R31:S31"/>
    <mergeCell ref="N30:O30"/>
    <mergeCell ref="C32:G32"/>
    <mergeCell ref="N32:O32"/>
    <mergeCell ref="N33:O33"/>
    <mergeCell ref="P32:Q32"/>
    <mergeCell ref="R32:S32"/>
    <mergeCell ref="A1:AE1"/>
    <mergeCell ref="A2:AE2"/>
    <mergeCell ref="A3:AE3"/>
    <mergeCell ref="A4:AE4"/>
    <mergeCell ref="A6:B6"/>
    <mergeCell ref="C6:AE6"/>
    <mergeCell ref="A10:B10"/>
    <mergeCell ref="C10:AE10"/>
    <mergeCell ref="A11:B12"/>
    <mergeCell ref="C11:AE11"/>
    <mergeCell ref="C12:AE12"/>
    <mergeCell ref="A7:B7"/>
    <mergeCell ref="C7:AE7"/>
    <mergeCell ref="A8:B8"/>
    <mergeCell ref="C8:AE8"/>
    <mergeCell ref="A9:B9"/>
    <mergeCell ref="C9:AE9"/>
    <mergeCell ref="D14:E14"/>
    <mergeCell ref="F14:G14"/>
    <mergeCell ref="H14:I14"/>
    <mergeCell ref="J14:K14"/>
    <mergeCell ref="L14:M14"/>
    <mergeCell ref="N14:O14"/>
    <mergeCell ref="P14:Q14"/>
    <mergeCell ref="A13:B14"/>
    <mergeCell ref="C13:C14"/>
    <mergeCell ref="D13:G13"/>
    <mergeCell ref="H13:K13"/>
    <mergeCell ref="L13:O13"/>
    <mergeCell ref="P13:S13"/>
    <mergeCell ref="R14:S14"/>
    <mergeCell ref="T14:U14"/>
    <mergeCell ref="V14:W14"/>
    <mergeCell ref="X14:Y14"/>
    <mergeCell ref="Z14:AA14"/>
    <mergeCell ref="AB14:AC14"/>
    <mergeCell ref="AD14:AE14"/>
    <mergeCell ref="T13:W13"/>
    <mergeCell ref="X13:AA13"/>
    <mergeCell ref="AB13:AE13"/>
    <mergeCell ref="A15:AE15"/>
    <mergeCell ref="A16:B16"/>
    <mergeCell ref="D16:E16"/>
    <mergeCell ref="F16:G16"/>
    <mergeCell ref="H16:I16"/>
    <mergeCell ref="J16:K16"/>
    <mergeCell ref="L16:M16"/>
    <mergeCell ref="N16:O16"/>
    <mergeCell ref="P16:Q16"/>
    <mergeCell ref="R16:S16"/>
    <mergeCell ref="T16:U16"/>
    <mergeCell ref="V16:W16"/>
    <mergeCell ref="X16:Y16"/>
    <mergeCell ref="Z16:AA16"/>
    <mergeCell ref="AB16:AC16"/>
    <mergeCell ref="AD16:AE16"/>
    <mergeCell ref="A18:B18"/>
    <mergeCell ref="D18:E18"/>
    <mergeCell ref="F18:G18"/>
    <mergeCell ref="H18:I18"/>
    <mergeCell ref="J18:K18"/>
    <mergeCell ref="L18:M18"/>
    <mergeCell ref="N18:O18"/>
    <mergeCell ref="P18:Q18"/>
    <mergeCell ref="R18:S18"/>
    <mergeCell ref="A17:B17"/>
    <mergeCell ref="D17:E17"/>
    <mergeCell ref="F17:G17"/>
    <mergeCell ref="H17:I17"/>
    <mergeCell ref="J17:K17"/>
    <mergeCell ref="L17:M17"/>
    <mergeCell ref="AB19:AC19"/>
    <mergeCell ref="Z17:AA17"/>
    <mergeCell ref="A19:B19"/>
    <mergeCell ref="D19:E19"/>
    <mergeCell ref="F19:G19"/>
    <mergeCell ref="H19:I19"/>
    <mergeCell ref="J19:K19"/>
    <mergeCell ref="L19:M19"/>
    <mergeCell ref="N19:O19"/>
    <mergeCell ref="N17:O17"/>
    <mergeCell ref="P17:Q17"/>
    <mergeCell ref="T19:U19"/>
    <mergeCell ref="V19:W19"/>
    <mergeCell ref="X19:Y19"/>
    <mergeCell ref="Z19:AA19"/>
    <mergeCell ref="R17:S17"/>
    <mergeCell ref="T17:U17"/>
    <mergeCell ref="V17:W17"/>
    <mergeCell ref="D20:E20"/>
    <mergeCell ref="F20:G20"/>
    <mergeCell ref="H20:I20"/>
    <mergeCell ref="J20:K20"/>
    <mergeCell ref="L20:M20"/>
    <mergeCell ref="N20:O20"/>
    <mergeCell ref="P20:Q20"/>
    <mergeCell ref="P19:Q19"/>
    <mergeCell ref="R19:S19"/>
    <mergeCell ref="R20:S20"/>
    <mergeCell ref="C21:C22"/>
    <mergeCell ref="D21:G21"/>
    <mergeCell ref="H21:K21"/>
    <mergeCell ref="L21:O21"/>
    <mergeCell ref="P21:S21"/>
    <mergeCell ref="T21:W21"/>
    <mergeCell ref="X21:AA21"/>
    <mergeCell ref="AB21:AE21"/>
    <mergeCell ref="AB22:AC22"/>
    <mergeCell ref="AD22:AE22"/>
    <mergeCell ref="A20:B20"/>
    <mergeCell ref="A23:AE23"/>
    <mergeCell ref="A24:B24"/>
    <mergeCell ref="D24:E24"/>
    <mergeCell ref="F24:G24"/>
    <mergeCell ref="H24:I24"/>
    <mergeCell ref="J24:K24"/>
    <mergeCell ref="L24:M24"/>
    <mergeCell ref="N24:O24"/>
    <mergeCell ref="P22:Q22"/>
    <mergeCell ref="R22:S22"/>
    <mergeCell ref="T22:U22"/>
    <mergeCell ref="V22:W22"/>
    <mergeCell ref="X22:Y22"/>
    <mergeCell ref="Z22:AA22"/>
    <mergeCell ref="D22:E22"/>
    <mergeCell ref="F22:G22"/>
    <mergeCell ref="H22:I22"/>
    <mergeCell ref="J22:K22"/>
    <mergeCell ref="L22:M22"/>
    <mergeCell ref="N22:O22"/>
    <mergeCell ref="AB24:AC24"/>
    <mergeCell ref="AD24:AE24"/>
    <mergeCell ref="A21:B22"/>
    <mergeCell ref="F26:G26"/>
    <mergeCell ref="H26:I26"/>
    <mergeCell ref="J26:K26"/>
    <mergeCell ref="L26:M26"/>
    <mergeCell ref="N26:O26"/>
    <mergeCell ref="P24:Q24"/>
    <mergeCell ref="R24:S24"/>
    <mergeCell ref="T24:U24"/>
    <mergeCell ref="V24:W24"/>
    <mergeCell ref="R28:S28"/>
    <mergeCell ref="X24:Y24"/>
    <mergeCell ref="Z24:AA24"/>
    <mergeCell ref="AB26:AC26"/>
    <mergeCell ref="AD26:AE26"/>
    <mergeCell ref="P26:Q26"/>
    <mergeCell ref="R26:S26"/>
    <mergeCell ref="T26:U26"/>
    <mergeCell ref="V26:W26"/>
    <mergeCell ref="X26:Y26"/>
    <mergeCell ref="Z26:AA26"/>
    <mergeCell ref="AB28:AC28"/>
    <mergeCell ref="AD28:AE28"/>
    <mergeCell ref="K29:M29"/>
    <mergeCell ref="V29:X29"/>
    <mergeCell ref="Y29:AA29"/>
    <mergeCell ref="C36:G36"/>
    <mergeCell ref="V27:AA27"/>
    <mergeCell ref="V28:X28"/>
    <mergeCell ref="Y28:AA28"/>
    <mergeCell ref="N28:O28"/>
    <mergeCell ref="N29:O29"/>
    <mergeCell ref="P29:Q29"/>
    <mergeCell ref="R29:S29"/>
    <mergeCell ref="H32:J32"/>
    <mergeCell ref="K32:M32"/>
    <mergeCell ref="V32:X32"/>
    <mergeCell ref="Y32:AA32"/>
    <mergeCell ref="T28:U28"/>
    <mergeCell ref="T29:U29"/>
    <mergeCell ref="H28:J28"/>
    <mergeCell ref="K28:M28"/>
    <mergeCell ref="T32:U32"/>
    <mergeCell ref="N27:Q27"/>
    <mergeCell ref="R27:U27"/>
    <mergeCell ref="T31:U31"/>
    <mergeCell ref="P28:Q28"/>
    <mergeCell ref="A37:B37"/>
    <mergeCell ref="C37:AE37"/>
    <mergeCell ref="A38:B38"/>
    <mergeCell ref="C38:AE38"/>
    <mergeCell ref="T33:U33"/>
    <mergeCell ref="V31:X31"/>
    <mergeCell ref="AB36:AC36"/>
    <mergeCell ref="A27:B36"/>
    <mergeCell ref="C27:G28"/>
    <mergeCell ref="N34:O34"/>
    <mergeCell ref="N35:O35"/>
    <mergeCell ref="H34:J34"/>
    <mergeCell ref="H31:J31"/>
    <mergeCell ref="K31:M31"/>
    <mergeCell ref="C31:G31"/>
    <mergeCell ref="T34:U34"/>
    <mergeCell ref="T35:U35"/>
    <mergeCell ref="AB30:AC30"/>
    <mergeCell ref="C29:G29"/>
    <mergeCell ref="H27:M27"/>
    <mergeCell ref="H30:J30"/>
    <mergeCell ref="K30:M30"/>
    <mergeCell ref="C30:G30"/>
    <mergeCell ref="H29:J29"/>
    <mergeCell ref="A42:AE42"/>
    <mergeCell ref="A43:AE43"/>
    <mergeCell ref="A44:AE48"/>
    <mergeCell ref="A39:B39"/>
    <mergeCell ref="C39:AE39"/>
    <mergeCell ref="A40:B40"/>
    <mergeCell ref="C40:AE40"/>
    <mergeCell ref="A41:B41"/>
    <mergeCell ref="C41:AE41"/>
    <mergeCell ref="A50:AE50"/>
    <mergeCell ref="A49:AE49"/>
    <mergeCell ref="B80:C80"/>
    <mergeCell ref="A75:A76"/>
    <mergeCell ref="B75:C76"/>
    <mergeCell ref="D75:K75"/>
    <mergeCell ref="L75:R75"/>
    <mergeCell ref="S75:Y75"/>
    <mergeCell ref="A88:AE89"/>
    <mergeCell ref="B77:Y77"/>
    <mergeCell ref="B78:C78"/>
    <mergeCell ref="B79:C79"/>
    <mergeCell ref="A51:AE51"/>
    <mergeCell ref="A74:AE74"/>
    <mergeCell ref="A72:AE72"/>
    <mergeCell ref="A71:AE71"/>
    <mergeCell ref="B52:Z52"/>
    <mergeCell ref="B53:B54"/>
    <mergeCell ref="C53:E53"/>
    <mergeCell ref="F53:H53"/>
    <mergeCell ref="I53:K53"/>
    <mergeCell ref="L53:N53"/>
    <mergeCell ref="O53:Q53"/>
    <mergeCell ref="R53:T53"/>
    <mergeCell ref="U53:W53"/>
    <mergeCell ref="X53:Z53"/>
    <mergeCell ref="A68:AE68"/>
    <mergeCell ref="A69:AE69"/>
    <mergeCell ref="A70:AE70"/>
    <mergeCell ref="A90:AE90"/>
    <mergeCell ref="A91:AE91"/>
    <mergeCell ref="B87:C87"/>
    <mergeCell ref="B85:C85"/>
    <mergeCell ref="B86:C86"/>
    <mergeCell ref="B81:Y81"/>
    <mergeCell ref="B82:C82"/>
    <mergeCell ref="B83:C83"/>
    <mergeCell ref="Z87:AC87"/>
    <mergeCell ref="Z85:AC86"/>
    <mergeCell ref="B84:C84"/>
  </mergeCells>
  <pageMargins left="0.7" right="0.7" top="0.75" bottom="0.75" header="0.3" footer="0.3"/>
  <pageSetup paperSize="9" scale="48" fitToHeight="0"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10"/>
  <sheetViews>
    <sheetView view="pageBreakPreview" zoomScaleNormal="100" zoomScaleSheetLayoutView="100" workbookViewId="0">
      <selection sqref="A1:XFD1048576"/>
    </sheetView>
  </sheetViews>
  <sheetFormatPr defaultRowHeight="14.4" x14ac:dyDescent="0.3"/>
  <cols>
    <col min="1" max="1" width="9.109375" style="20"/>
    <col min="2" max="2" width="36.5546875" style="21" customWidth="1"/>
    <col min="3" max="3" width="18.44140625" style="21" customWidth="1"/>
    <col min="4" max="4" width="9.109375" style="21" customWidth="1"/>
    <col min="5" max="5" width="14.88671875" style="21" customWidth="1"/>
    <col min="6" max="6" width="14.44140625" style="21" customWidth="1"/>
    <col min="7" max="7" width="13" style="252" customWidth="1"/>
    <col min="8" max="8" width="13.109375" style="252" customWidth="1"/>
    <col min="9" max="9" width="13.33203125" style="21" customWidth="1"/>
    <col min="10" max="10" width="11.6640625" style="21" customWidth="1"/>
    <col min="11" max="11" width="15.109375" style="21" customWidth="1"/>
    <col min="12" max="12" width="14.33203125" style="21" customWidth="1"/>
    <col min="13" max="13" width="13.33203125" style="21" customWidth="1"/>
    <col min="14" max="14" width="13.109375" style="21" customWidth="1"/>
    <col min="15" max="15" width="13" style="21" customWidth="1"/>
    <col min="16" max="16" width="9.109375" style="21"/>
    <col min="17" max="17" width="12.5546875" style="21" customWidth="1"/>
    <col min="18" max="18" width="9.109375" style="21"/>
    <col min="19" max="19" width="10.109375" style="21" customWidth="1"/>
    <col min="20" max="257" width="9.109375" style="21"/>
    <col min="258" max="258" width="36.5546875" style="21" customWidth="1"/>
    <col min="259" max="259" width="18.44140625" style="21" customWidth="1"/>
    <col min="260" max="260" width="9.109375" style="21" customWidth="1"/>
    <col min="261" max="261" width="14.88671875" style="21" customWidth="1"/>
    <col min="262" max="262" width="14.44140625" style="21" customWidth="1"/>
    <col min="263" max="263" width="13" style="21" bestFit="1" customWidth="1"/>
    <col min="264" max="264" width="13.109375" style="21" customWidth="1"/>
    <col min="265" max="265" width="13.33203125" style="21" customWidth="1"/>
    <col min="266" max="266" width="11.6640625" style="21" customWidth="1"/>
    <col min="267" max="267" width="15.109375" style="21" customWidth="1"/>
    <col min="268" max="268" width="14.33203125" style="21" customWidth="1"/>
    <col min="269" max="269" width="13.33203125" style="21" customWidth="1"/>
    <col min="270" max="270" width="13.109375" style="21" customWidth="1"/>
    <col min="271" max="271" width="13" style="21" customWidth="1"/>
    <col min="272" max="272" width="9.109375" style="21"/>
    <col min="273" max="273" width="12.5546875" style="21" customWidth="1"/>
    <col min="274" max="274" width="9.109375" style="21"/>
    <col min="275" max="275" width="10.109375" style="21" bestFit="1" customWidth="1"/>
    <col min="276" max="513" width="9.109375" style="21"/>
    <col min="514" max="514" width="36.5546875" style="21" customWidth="1"/>
    <col min="515" max="515" width="18.44140625" style="21" customWidth="1"/>
    <col min="516" max="516" width="9.109375" style="21" customWidth="1"/>
    <col min="517" max="517" width="14.88671875" style="21" customWidth="1"/>
    <col min="518" max="518" width="14.44140625" style="21" customWidth="1"/>
    <col min="519" max="519" width="13" style="21" bestFit="1" customWidth="1"/>
    <col min="520" max="520" width="13.109375" style="21" customWidth="1"/>
    <col min="521" max="521" width="13.33203125" style="21" customWidth="1"/>
    <col min="522" max="522" width="11.6640625" style="21" customWidth="1"/>
    <col min="523" max="523" width="15.109375" style="21" customWidth="1"/>
    <col min="524" max="524" width="14.33203125" style="21" customWidth="1"/>
    <col min="525" max="525" width="13.33203125" style="21" customWidth="1"/>
    <col min="526" max="526" width="13.109375" style="21" customWidth="1"/>
    <col min="527" max="527" width="13" style="21" customWidth="1"/>
    <col min="528" max="528" width="9.109375" style="21"/>
    <col min="529" max="529" width="12.5546875" style="21" customWidth="1"/>
    <col min="530" max="530" width="9.109375" style="21"/>
    <col min="531" max="531" width="10.109375" style="21" bestFit="1" customWidth="1"/>
    <col min="532" max="769" width="9.109375" style="21"/>
    <col min="770" max="770" width="36.5546875" style="21" customWidth="1"/>
    <col min="771" max="771" width="18.44140625" style="21" customWidth="1"/>
    <col min="772" max="772" width="9.109375" style="21" customWidth="1"/>
    <col min="773" max="773" width="14.88671875" style="21" customWidth="1"/>
    <col min="774" max="774" width="14.44140625" style="21" customWidth="1"/>
    <col min="775" max="775" width="13" style="21" bestFit="1" customWidth="1"/>
    <col min="776" max="776" width="13.109375" style="21" customWidth="1"/>
    <col min="777" max="777" width="13.33203125" style="21" customWidth="1"/>
    <col min="778" max="778" width="11.6640625" style="21" customWidth="1"/>
    <col min="779" max="779" width="15.109375" style="21" customWidth="1"/>
    <col min="780" max="780" width="14.33203125" style="21" customWidth="1"/>
    <col min="781" max="781" width="13.33203125" style="21" customWidth="1"/>
    <col min="782" max="782" width="13.109375" style="21" customWidth="1"/>
    <col min="783" max="783" width="13" style="21" customWidth="1"/>
    <col min="784" max="784" width="9.109375" style="21"/>
    <col min="785" max="785" width="12.5546875" style="21" customWidth="1"/>
    <col min="786" max="786" width="9.109375" style="21"/>
    <col min="787" max="787" width="10.109375" style="21" bestFit="1" customWidth="1"/>
    <col min="788" max="1025" width="9.109375" style="21"/>
    <col min="1026" max="1026" width="36.5546875" style="21" customWidth="1"/>
    <col min="1027" max="1027" width="18.44140625" style="21" customWidth="1"/>
    <col min="1028" max="1028" width="9.109375" style="21" customWidth="1"/>
    <col min="1029" max="1029" width="14.88671875" style="21" customWidth="1"/>
    <col min="1030" max="1030" width="14.44140625" style="21" customWidth="1"/>
    <col min="1031" max="1031" width="13" style="21" bestFit="1" customWidth="1"/>
    <col min="1032" max="1032" width="13.109375" style="21" customWidth="1"/>
    <col min="1033" max="1033" width="13.33203125" style="21" customWidth="1"/>
    <col min="1034" max="1034" width="11.6640625" style="21" customWidth="1"/>
    <col min="1035" max="1035" width="15.109375" style="21" customWidth="1"/>
    <col min="1036" max="1036" width="14.33203125" style="21" customWidth="1"/>
    <col min="1037" max="1037" width="13.33203125" style="21" customWidth="1"/>
    <col min="1038" max="1038" width="13.109375" style="21" customWidth="1"/>
    <col min="1039" max="1039" width="13" style="21" customWidth="1"/>
    <col min="1040" max="1040" width="9.109375" style="21"/>
    <col min="1041" max="1041" width="12.5546875" style="21" customWidth="1"/>
    <col min="1042" max="1042" width="9.109375" style="21"/>
    <col min="1043" max="1043" width="10.109375" style="21" bestFit="1" customWidth="1"/>
    <col min="1044" max="1281" width="9.109375" style="21"/>
    <col min="1282" max="1282" width="36.5546875" style="21" customWidth="1"/>
    <col min="1283" max="1283" width="18.44140625" style="21" customWidth="1"/>
    <col min="1284" max="1284" width="9.109375" style="21" customWidth="1"/>
    <col min="1285" max="1285" width="14.88671875" style="21" customWidth="1"/>
    <col min="1286" max="1286" width="14.44140625" style="21" customWidth="1"/>
    <col min="1287" max="1287" width="13" style="21" bestFit="1" customWidth="1"/>
    <col min="1288" max="1288" width="13.109375" style="21" customWidth="1"/>
    <col min="1289" max="1289" width="13.33203125" style="21" customWidth="1"/>
    <col min="1290" max="1290" width="11.6640625" style="21" customWidth="1"/>
    <col min="1291" max="1291" width="15.109375" style="21" customWidth="1"/>
    <col min="1292" max="1292" width="14.33203125" style="21" customWidth="1"/>
    <col min="1293" max="1293" width="13.33203125" style="21" customWidth="1"/>
    <col min="1294" max="1294" width="13.109375" style="21" customWidth="1"/>
    <col min="1295" max="1295" width="13" style="21" customWidth="1"/>
    <col min="1296" max="1296" width="9.109375" style="21"/>
    <col min="1297" max="1297" width="12.5546875" style="21" customWidth="1"/>
    <col min="1298" max="1298" width="9.109375" style="21"/>
    <col min="1299" max="1299" width="10.109375" style="21" bestFit="1" customWidth="1"/>
    <col min="1300" max="1537" width="9.109375" style="21"/>
    <col min="1538" max="1538" width="36.5546875" style="21" customWidth="1"/>
    <col min="1539" max="1539" width="18.44140625" style="21" customWidth="1"/>
    <col min="1540" max="1540" width="9.109375" style="21" customWidth="1"/>
    <col min="1541" max="1541" width="14.88671875" style="21" customWidth="1"/>
    <col min="1542" max="1542" width="14.44140625" style="21" customWidth="1"/>
    <col min="1543" max="1543" width="13" style="21" bestFit="1" customWidth="1"/>
    <col min="1544" max="1544" width="13.109375" style="21" customWidth="1"/>
    <col min="1545" max="1545" width="13.33203125" style="21" customWidth="1"/>
    <col min="1546" max="1546" width="11.6640625" style="21" customWidth="1"/>
    <col min="1547" max="1547" width="15.109375" style="21" customWidth="1"/>
    <col min="1548" max="1548" width="14.33203125" style="21" customWidth="1"/>
    <col min="1549" max="1549" width="13.33203125" style="21" customWidth="1"/>
    <col min="1550" max="1550" width="13.109375" style="21" customWidth="1"/>
    <col min="1551" max="1551" width="13" style="21" customWidth="1"/>
    <col min="1552" max="1552" width="9.109375" style="21"/>
    <col min="1553" max="1553" width="12.5546875" style="21" customWidth="1"/>
    <col min="1554" max="1554" width="9.109375" style="21"/>
    <col min="1555" max="1555" width="10.109375" style="21" bestFit="1" customWidth="1"/>
    <col min="1556" max="1793" width="9.109375" style="21"/>
    <col min="1794" max="1794" width="36.5546875" style="21" customWidth="1"/>
    <col min="1795" max="1795" width="18.44140625" style="21" customWidth="1"/>
    <col min="1796" max="1796" width="9.109375" style="21" customWidth="1"/>
    <col min="1797" max="1797" width="14.88671875" style="21" customWidth="1"/>
    <col min="1798" max="1798" width="14.44140625" style="21" customWidth="1"/>
    <col min="1799" max="1799" width="13" style="21" bestFit="1" customWidth="1"/>
    <col min="1800" max="1800" width="13.109375" style="21" customWidth="1"/>
    <col min="1801" max="1801" width="13.33203125" style="21" customWidth="1"/>
    <col min="1802" max="1802" width="11.6640625" style="21" customWidth="1"/>
    <col min="1803" max="1803" width="15.109375" style="21" customWidth="1"/>
    <col min="1804" max="1804" width="14.33203125" style="21" customWidth="1"/>
    <col min="1805" max="1805" width="13.33203125" style="21" customWidth="1"/>
    <col min="1806" max="1806" width="13.109375" style="21" customWidth="1"/>
    <col min="1807" max="1807" width="13" style="21" customWidth="1"/>
    <col min="1808" max="1808" width="9.109375" style="21"/>
    <col min="1809" max="1809" width="12.5546875" style="21" customWidth="1"/>
    <col min="1810" max="1810" width="9.109375" style="21"/>
    <col min="1811" max="1811" width="10.109375" style="21" bestFit="1" customWidth="1"/>
    <col min="1812" max="2049" width="9.109375" style="21"/>
    <col min="2050" max="2050" width="36.5546875" style="21" customWidth="1"/>
    <col min="2051" max="2051" width="18.44140625" style="21" customWidth="1"/>
    <col min="2052" max="2052" width="9.109375" style="21" customWidth="1"/>
    <col min="2053" max="2053" width="14.88671875" style="21" customWidth="1"/>
    <col min="2054" max="2054" width="14.44140625" style="21" customWidth="1"/>
    <col min="2055" max="2055" width="13" style="21" bestFit="1" customWidth="1"/>
    <col min="2056" max="2056" width="13.109375" style="21" customWidth="1"/>
    <col min="2057" max="2057" width="13.33203125" style="21" customWidth="1"/>
    <col min="2058" max="2058" width="11.6640625" style="21" customWidth="1"/>
    <col min="2059" max="2059" width="15.109375" style="21" customWidth="1"/>
    <col min="2060" max="2060" width="14.33203125" style="21" customWidth="1"/>
    <col min="2061" max="2061" width="13.33203125" style="21" customWidth="1"/>
    <col min="2062" max="2062" width="13.109375" style="21" customWidth="1"/>
    <col min="2063" max="2063" width="13" style="21" customWidth="1"/>
    <col min="2064" max="2064" width="9.109375" style="21"/>
    <col min="2065" max="2065" width="12.5546875" style="21" customWidth="1"/>
    <col min="2066" max="2066" width="9.109375" style="21"/>
    <col min="2067" max="2067" width="10.109375" style="21" bestFit="1" customWidth="1"/>
    <col min="2068" max="2305" width="9.109375" style="21"/>
    <col min="2306" max="2306" width="36.5546875" style="21" customWidth="1"/>
    <col min="2307" max="2307" width="18.44140625" style="21" customWidth="1"/>
    <col min="2308" max="2308" width="9.109375" style="21" customWidth="1"/>
    <col min="2309" max="2309" width="14.88671875" style="21" customWidth="1"/>
    <col min="2310" max="2310" width="14.44140625" style="21" customWidth="1"/>
    <col min="2311" max="2311" width="13" style="21" bestFit="1" customWidth="1"/>
    <col min="2312" max="2312" width="13.109375" style="21" customWidth="1"/>
    <col min="2313" max="2313" width="13.33203125" style="21" customWidth="1"/>
    <col min="2314" max="2314" width="11.6640625" style="21" customWidth="1"/>
    <col min="2315" max="2315" width="15.109375" style="21" customWidth="1"/>
    <col min="2316" max="2316" width="14.33203125" style="21" customWidth="1"/>
    <col min="2317" max="2317" width="13.33203125" style="21" customWidth="1"/>
    <col min="2318" max="2318" width="13.109375" style="21" customWidth="1"/>
    <col min="2319" max="2319" width="13" style="21" customWidth="1"/>
    <col min="2320" max="2320" width="9.109375" style="21"/>
    <col min="2321" max="2321" width="12.5546875" style="21" customWidth="1"/>
    <col min="2322" max="2322" width="9.109375" style="21"/>
    <col min="2323" max="2323" width="10.109375" style="21" bestFit="1" customWidth="1"/>
    <col min="2324" max="2561" width="9.109375" style="21"/>
    <col min="2562" max="2562" width="36.5546875" style="21" customWidth="1"/>
    <col min="2563" max="2563" width="18.44140625" style="21" customWidth="1"/>
    <col min="2564" max="2564" width="9.109375" style="21" customWidth="1"/>
    <col min="2565" max="2565" width="14.88671875" style="21" customWidth="1"/>
    <col min="2566" max="2566" width="14.44140625" style="21" customWidth="1"/>
    <col min="2567" max="2567" width="13" style="21" bestFit="1" customWidth="1"/>
    <col min="2568" max="2568" width="13.109375" style="21" customWidth="1"/>
    <col min="2569" max="2569" width="13.33203125" style="21" customWidth="1"/>
    <col min="2570" max="2570" width="11.6640625" style="21" customWidth="1"/>
    <col min="2571" max="2571" width="15.109375" style="21" customWidth="1"/>
    <col min="2572" max="2572" width="14.33203125" style="21" customWidth="1"/>
    <col min="2573" max="2573" width="13.33203125" style="21" customWidth="1"/>
    <col min="2574" max="2574" width="13.109375" style="21" customWidth="1"/>
    <col min="2575" max="2575" width="13" style="21" customWidth="1"/>
    <col min="2576" max="2576" width="9.109375" style="21"/>
    <col min="2577" max="2577" width="12.5546875" style="21" customWidth="1"/>
    <col min="2578" max="2578" width="9.109375" style="21"/>
    <col min="2579" max="2579" width="10.109375" style="21" bestFit="1" customWidth="1"/>
    <col min="2580" max="2817" width="9.109375" style="21"/>
    <col min="2818" max="2818" width="36.5546875" style="21" customWidth="1"/>
    <col min="2819" max="2819" width="18.44140625" style="21" customWidth="1"/>
    <col min="2820" max="2820" width="9.109375" style="21" customWidth="1"/>
    <col min="2821" max="2821" width="14.88671875" style="21" customWidth="1"/>
    <col min="2822" max="2822" width="14.44140625" style="21" customWidth="1"/>
    <col min="2823" max="2823" width="13" style="21" bestFit="1" customWidth="1"/>
    <col min="2824" max="2824" width="13.109375" style="21" customWidth="1"/>
    <col min="2825" max="2825" width="13.33203125" style="21" customWidth="1"/>
    <col min="2826" max="2826" width="11.6640625" style="21" customWidth="1"/>
    <col min="2827" max="2827" width="15.109375" style="21" customWidth="1"/>
    <col min="2828" max="2828" width="14.33203125" style="21" customWidth="1"/>
    <col min="2829" max="2829" width="13.33203125" style="21" customWidth="1"/>
    <col min="2830" max="2830" width="13.109375" style="21" customWidth="1"/>
    <col min="2831" max="2831" width="13" style="21" customWidth="1"/>
    <col min="2832" max="2832" width="9.109375" style="21"/>
    <col min="2833" max="2833" width="12.5546875" style="21" customWidth="1"/>
    <col min="2834" max="2834" width="9.109375" style="21"/>
    <col min="2835" max="2835" width="10.109375" style="21" bestFit="1" customWidth="1"/>
    <col min="2836" max="3073" width="9.109375" style="21"/>
    <col min="3074" max="3074" width="36.5546875" style="21" customWidth="1"/>
    <col min="3075" max="3075" width="18.44140625" style="21" customWidth="1"/>
    <col min="3076" max="3076" width="9.109375" style="21" customWidth="1"/>
    <col min="3077" max="3077" width="14.88671875" style="21" customWidth="1"/>
    <col min="3078" max="3078" width="14.44140625" style="21" customWidth="1"/>
    <col min="3079" max="3079" width="13" style="21" bestFit="1" customWidth="1"/>
    <col min="3080" max="3080" width="13.109375" style="21" customWidth="1"/>
    <col min="3081" max="3081" width="13.33203125" style="21" customWidth="1"/>
    <col min="3082" max="3082" width="11.6640625" style="21" customWidth="1"/>
    <col min="3083" max="3083" width="15.109375" style="21" customWidth="1"/>
    <col min="3084" max="3084" width="14.33203125" style="21" customWidth="1"/>
    <col min="3085" max="3085" width="13.33203125" style="21" customWidth="1"/>
    <col min="3086" max="3086" width="13.109375" style="21" customWidth="1"/>
    <col min="3087" max="3087" width="13" style="21" customWidth="1"/>
    <col min="3088" max="3088" width="9.109375" style="21"/>
    <col min="3089" max="3089" width="12.5546875" style="21" customWidth="1"/>
    <col min="3090" max="3090" width="9.109375" style="21"/>
    <col min="3091" max="3091" width="10.109375" style="21" bestFit="1" customWidth="1"/>
    <col min="3092" max="3329" width="9.109375" style="21"/>
    <col min="3330" max="3330" width="36.5546875" style="21" customWidth="1"/>
    <col min="3331" max="3331" width="18.44140625" style="21" customWidth="1"/>
    <col min="3332" max="3332" width="9.109375" style="21" customWidth="1"/>
    <col min="3333" max="3333" width="14.88671875" style="21" customWidth="1"/>
    <col min="3334" max="3334" width="14.44140625" style="21" customWidth="1"/>
    <col min="3335" max="3335" width="13" style="21" bestFit="1" customWidth="1"/>
    <col min="3336" max="3336" width="13.109375" style="21" customWidth="1"/>
    <col min="3337" max="3337" width="13.33203125" style="21" customWidth="1"/>
    <col min="3338" max="3338" width="11.6640625" style="21" customWidth="1"/>
    <col min="3339" max="3339" width="15.109375" style="21" customWidth="1"/>
    <col min="3340" max="3340" width="14.33203125" style="21" customWidth="1"/>
    <col min="3341" max="3341" width="13.33203125" style="21" customWidth="1"/>
    <col min="3342" max="3342" width="13.109375" style="21" customWidth="1"/>
    <col min="3343" max="3343" width="13" style="21" customWidth="1"/>
    <col min="3344" max="3344" width="9.109375" style="21"/>
    <col min="3345" max="3345" width="12.5546875" style="21" customWidth="1"/>
    <col min="3346" max="3346" width="9.109375" style="21"/>
    <col min="3347" max="3347" width="10.109375" style="21" bestFit="1" customWidth="1"/>
    <col min="3348" max="3585" width="9.109375" style="21"/>
    <col min="3586" max="3586" width="36.5546875" style="21" customWidth="1"/>
    <col min="3587" max="3587" width="18.44140625" style="21" customWidth="1"/>
    <col min="3588" max="3588" width="9.109375" style="21" customWidth="1"/>
    <col min="3589" max="3589" width="14.88671875" style="21" customWidth="1"/>
    <col min="3590" max="3590" width="14.44140625" style="21" customWidth="1"/>
    <col min="3591" max="3591" width="13" style="21" bestFit="1" customWidth="1"/>
    <col min="3592" max="3592" width="13.109375" style="21" customWidth="1"/>
    <col min="3593" max="3593" width="13.33203125" style="21" customWidth="1"/>
    <col min="3594" max="3594" width="11.6640625" style="21" customWidth="1"/>
    <col min="3595" max="3595" width="15.109375" style="21" customWidth="1"/>
    <col min="3596" max="3596" width="14.33203125" style="21" customWidth="1"/>
    <col min="3597" max="3597" width="13.33203125" style="21" customWidth="1"/>
    <col min="3598" max="3598" width="13.109375" style="21" customWidth="1"/>
    <col min="3599" max="3599" width="13" style="21" customWidth="1"/>
    <col min="3600" max="3600" width="9.109375" style="21"/>
    <col min="3601" max="3601" width="12.5546875" style="21" customWidth="1"/>
    <col min="3602" max="3602" width="9.109375" style="21"/>
    <col min="3603" max="3603" width="10.109375" style="21" bestFit="1" customWidth="1"/>
    <col min="3604" max="3841" width="9.109375" style="21"/>
    <col min="3842" max="3842" width="36.5546875" style="21" customWidth="1"/>
    <col min="3843" max="3843" width="18.44140625" style="21" customWidth="1"/>
    <col min="3844" max="3844" width="9.109375" style="21" customWidth="1"/>
    <col min="3845" max="3845" width="14.88671875" style="21" customWidth="1"/>
    <col min="3846" max="3846" width="14.44140625" style="21" customWidth="1"/>
    <col min="3847" max="3847" width="13" style="21" bestFit="1" customWidth="1"/>
    <col min="3848" max="3848" width="13.109375" style="21" customWidth="1"/>
    <col min="3849" max="3849" width="13.33203125" style="21" customWidth="1"/>
    <col min="3850" max="3850" width="11.6640625" style="21" customWidth="1"/>
    <col min="3851" max="3851" width="15.109375" style="21" customWidth="1"/>
    <col min="3852" max="3852" width="14.33203125" style="21" customWidth="1"/>
    <col min="3853" max="3853" width="13.33203125" style="21" customWidth="1"/>
    <col min="3854" max="3854" width="13.109375" style="21" customWidth="1"/>
    <col min="3855" max="3855" width="13" style="21" customWidth="1"/>
    <col min="3856" max="3856" width="9.109375" style="21"/>
    <col min="3857" max="3857" width="12.5546875" style="21" customWidth="1"/>
    <col min="3858" max="3858" width="9.109375" style="21"/>
    <col min="3859" max="3859" width="10.109375" style="21" bestFit="1" customWidth="1"/>
    <col min="3860" max="4097" width="9.109375" style="21"/>
    <col min="4098" max="4098" width="36.5546875" style="21" customWidth="1"/>
    <col min="4099" max="4099" width="18.44140625" style="21" customWidth="1"/>
    <col min="4100" max="4100" width="9.109375" style="21" customWidth="1"/>
    <col min="4101" max="4101" width="14.88671875" style="21" customWidth="1"/>
    <col min="4102" max="4102" width="14.44140625" style="21" customWidth="1"/>
    <col min="4103" max="4103" width="13" style="21" bestFit="1" customWidth="1"/>
    <col min="4104" max="4104" width="13.109375" style="21" customWidth="1"/>
    <col min="4105" max="4105" width="13.33203125" style="21" customWidth="1"/>
    <col min="4106" max="4106" width="11.6640625" style="21" customWidth="1"/>
    <col min="4107" max="4107" width="15.109375" style="21" customWidth="1"/>
    <col min="4108" max="4108" width="14.33203125" style="21" customWidth="1"/>
    <col min="4109" max="4109" width="13.33203125" style="21" customWidth="1"/>
    <col min="4110" max="4110" width="13.109375" style="21" customWidth="1"/>
    <col min="4111" max="4111" width="13" style="21" customWidth="1"/>
    <col min="4112" max="4112" width="9.109375" style="21"/>
    <col min="4113" max="4113" width="12.5546875" style="21" customWidth="1"/>
    <col min="4114" max="4114" width="9.109375" style="21"/>
    <col min="4115" max="4115" width="10.109375" style="21" bestFit="1" customWidth="1"/>
    <col min="4116" max="4353" width="9.109375" style="21"/>
    <col min="4354" max="4354" width="36.5546875" style="21" customWidth="1"/>
    <col min="4355" max="4355" width="18.44140625" style="21" customWidth="1"/>
    <col min="4356" max="4356" width="9.109375" style="21" customWidth="1"/>
    <col min="4357" max="4357" width="14.88671875" style="21" customWidth="1"/>
    <col min="4358" max="4358" width="14.44140625" style="21" customWidth="1"/>
    <col min="4359" max="4359" width="13" style="21" bestFit="1" customWidth="1"/>
    <col min="4360" max="4360" width="13.109375" style="21" customWidth="1"/>
    <col min="4361" max="4361" width="13.33203125" style="21" customWidth="1"/>
    <col min="4362" max="4362" width="11.6640625" style="21" customWidth="1"/>
    <col min="4363" max="4363" width="15.109375" style="21" customWidth="1"/>
    <col min="4364" max="4364" width="14.33203125" style="21" customWidth="1"/>
    <col min="4365" max="4365" width="13.33203125" style="21" customWidth="1"/>
    <col min="4366" max="4366" width="13.109375" style="21" customWidth="1"/>
    <col min="4367" max="4367" width="13" style="21" customWidth="1"/>
    <col min="4368" max="4368" width="9.109375" style="21"/>
    <col min="4369" max="4369" width="12.5546875" style="21" customWidth="1"/>
    <col min="4370" max="4370" width="9.109375" style="21"/>
    <col min="4371" max="4371" width="10.109375" style="21" bestFit="1" customWidth="1"/>
    <col min="4372" max="4609" width="9.109375" style="21"/>
    <col min="4610" max="4610" width="36.5546875" style="21" customWidth="1"/>
    <col min="4611" max="4611" width="18.44140625" style="21" customWidth="1"/>
    <col min="4612" max="4612" width="9.109375" style="21" customWidth="1"/>
    <col min="4613" max="4613" width="14.88671875" style="21" customWidth="1"/>
    <col min="4614" max="4614" width="14.44140625" style="21" customWidth="1"/>
    <col min="4615" max="4615" width="13" style="21" bestFit="1" customWidth="1"/>
    <col min="4616" max="4616" width="13.109375" style="21" customWidth="1"/>
    <col min="4617" max="4617" width="13.33203125" style="21" customWidth="1"/>
    <col min="4618" max="4618" width="11.6640625" style="21" customWidth="1"/>
    <col min="4619" max="4619" width="15.109375" style="21" customWidth="1"/>
    <col min="4620" max="4620" width="14.33203125" style="21" customWidth="1"/>
    <col min="4621" max="4621" width="13.33203125" style="21" customWidth="1"/>
    <col min="4622" max="4622" width="13.109375" style="21" customWidth="1"/>
    <col min="4623" max="4623" width="13" style="21" customWidth="1"/>
    <col min="4624" max="4624" width="9.109375" style="21"/>
    <col min="4625" max="4625" width="12.5546875" style="21" customWidth="1"/>
    <col min="4626" max="4626" width="9.109375" style="21"/>
    <col min="4627" max="4627" width="10.109375" style="21" bestFit="1" customWidth="1"/>
    <col min="4628" max="4865" width="9.109375" style="21"/>
    <col min="4866" max="4866" width="36.5546875" style="21" customWidth="1"/>
    <col min="4867" max="4867" width="18.44140625" style="21" customWidth="1"/>
    <col min="4868" max="4868" width="9.109375" style="21" customWidth="1"/>
    <col min="4869" max="4869" width="14.88671875" style="21" customWidth="1"/>
    <col min="4870" max="4870" width="14.44140625" style="21" customWidth="1"/>
    <col min="4871" max="4871" width="13" style="21" bestFit="1" customWidth="1"/>
    <col min="4872" max="4872" width="13.109375" style="21" customWidth="1"/>
    <col min="4873" max="4873" width="13.33203125" style="21" customWidth="1"/>
    <col min="4874" max="4874" width="11.6640625" style="21" customWidth="1"/>
    <col min="4875" max="4875" width="15.109375" style="21" customWidth="1"/>
    <col min="4876" max="4876" width="14.33203125" style="21" customWidth="1"/>
    <col min="4877" max="4877" width="13.33203125" style="21" customWidth="1"/>
    <col min="4878" max="4878" width="13.109375" style="21" customWidth="1"/>
    <col min="4879" max="4879" width="13" style="21" customWidth="1"/>
    <col min="4880" max="4880" width="9.109375" style="21"/>
    <col min="4881" max="4881" width="12.5546875" style="21" customWidth="1"/>
    <col min="4882" max="4882" width="9.109375" style="21"/>
    <col min="4883" max="4883" width="10.109375" style="21" bestFit="1" customWidth="1"/>
    <col min="4884" max="5121" width="9.109375" style="21"/>
    <col min="5122" max="5122" width="36.5546875" style="21" customWidth="1"/>
    <col min="5123" max="5123" width="18.44140625" style="21" customWidth="1"/>
    <col min="5124" max="5124" width="9.109375" style="21" customWidth="1"/>
    <col min="5125" max="5125" width="14.88671875" style="21" customWidth="1"/>
    <col min="5126" max="5126" width="14.44140625" style="21" customWidth="1"/>
    <col min="5127" max="5127" width="13" style="21" bestFit="1" customWidth="1"/>
    <col min="5128" max="5128" width="13.109375" style="21" customWidth="1"/>
    <col min="5129" max="5129" width="13.33203125" style="21" customWidth="1"/>
    <col min="5130" max="5130" width="11.6640625" style="21" customWidth="1"/>
    <col min="5131" max="5131" width="15.109375" style="21" customWidth="1"/>
    <col min="5132" max="5132" width="14.33203125" style="21" customWidth="1"/>
    <col min="5133" max="5133" width="13.33203125" style="21" customWidth="1"/>
    <col min="5134" max="5134" width="13.109375" style="21" customWidth="1"/>
    <col min="5135" max="5135" width="13" style="21" customWidth="1"/>
    <col min="5136" max="5136" width="9.109375" style="21"/>
    <col min="5137" max="5137" width="12.5546875" style="21" customWidth="1"/>
    <col min="5138" max="5138" width="9.109375" style="21"/>
    <col min="5139" max="5139" width="10.109375" style="21" bestFit="1" customWidth="1"/>
    <col min="5140" max="5377" width="9.109375" style="21"/>
    <col min="5378" max="5378" width="36.5546875" style="21" customWidth="1"/>
    <col min="5379" max="5379" width="18.44140625" style="21" customWidth="1"/>
    <col min="5380" max="5380" width="9.109375" style="21" customWidth="1"/>
    <col min="5381" max="5381" width="14.88671875" style="21" customWidth="1"/>
    <col min="5382" max="5382" width="14.44140625" style="21" customWidth="1"/>
    <col min="5383" max="5383" width="13" style="21" bestFit="1" customWidth="1"/>
    <col min="5384" max="5384" width="13.109375" style="21" customWidth="1"/>
    <col min="5385" max="5385" width="13.33203125" style="21" customWidth="1"/>
    <col min="5386" max="5386" width="11.6640625" style="21" customWidth="1"/>
    <col min="5387" max="5387" width="15.109375" style="21" customWidth="1"/>
    <col min="5388" max="5388" width="14.33203125" style="21" customWidth="1"/>
    <col min="5389" max="5389" width="13.33203125" style="21" customWidth="1"/>
    <col min="5390" max="5390" width="13.109375" style="21" customWidth="1"/>
    <col min="5391" max="5391" width="13" style="21" customWidth="1"/>
    <col min="5392" max="5392" width="9.109375" style="21"/>
    <col min="5393" max="5393" width="12.5546875" style="21" customWidth="1"/>
    <col min="5394" max="5394" width="9.109375" style="21"/>
    <col min="5395" max="5395" width="10.109375" style="21" bestFit="1" customWidth="1"/>
    <col min="5396" max="5633" width="9.109375" style="21"/>
    <col min="5634" max="5634" width="36.5546875" style="21" customWidth="1"/>
    <col min="5635" max="5635" width="18.44140625" style="21" customWidth="1"/>
    <col min="5636" max="5636" width="9.109375" style="21" customWidth="1"/>
    <col min="5637" max="5637" width="14.88671875" style="21" customWidth="1"/>
    <col min="5638" max="5638" width="14.44140625" style="21" customWidth="1"/>
    <col min="5639" max="5639" width="13" style="21" bestFit="1" customWidth="1"/>
    <col min="5640" max="5640" width="13.109375" style="21" customWidth="1"/>
    <col min="5641" max="5641" width="13.33203125" style="21" customWidth="1"/>
    <col min="5642" max="5642" width="11.6640625" style="21" customWidth="1"/>
    <col min="5643" max="5643" width="15.109375" style="21" customWidth="1"/>
    <col min="5644" max="5644" width="14.33203125" style="21" customWidth="1"/>
    <col min="5645" max="5645" width="13.33203125" style="21" customWidth="1"/>
    <col min="5646" max="5646" width="13.109375" style="21" customWidth="1"/>
    <col min="5647" max="5647" width="13" style="21" customWidth="1"/>
    <col min="5648" max="5648" width="9.109375" style="21"/>
    <col min="5649" max="5649" width="12.5546875" style="21" customWidth="1"/>
    <col min="5650" max="5650" width="9.109375" style="21"/>
    <col min="5651" max="5651" width="10.109375" style="21" bestFit="1" customWidth="1"/>
    <col min="5652" max="5889" width="9.109375" style="21"/>
    <col min="5890" max="5890" width="36.5546875" style="21" customWidth="1"/>
    <col min="5891" max="5891" width="18.44140625" style="21" customWidth="1"/>
    <col min="5892" max="5892" width="9.109375" style="21" customWidth="1"/>
    <col min="5893" max="5893" width="14.88671875" style="21" customWidth="1"/>
    <col min="5894" max="5894" width="14.44140625" style="21" customWidth="1"/>
    <col min="5895" max="5895" width="13" style="21" bestFit="1" customWidth="1"/>
    <col min="5896" max="5896" width="13.109375" style="21" customWidth="1"/>
    <col min="5897" max="5897" width="13.33203125" style="21" customWidth="1"/>
    <col min="5898" max="5898" width="11.6640625" style="21" customWidth="1"/>
    <col min="5899" max="5899" width="15.109375" style="21" customWidth="1"/>
    <col min="5900" max="5900" width="14.33203125" style="21" customWidth="1"/>
    <col min="5901" max="5901" width="13.33203125" style="21" customWidth="1"/>
    <col min="5902" max="5902" width="13.109375" style="21" customWidth="1"/>
    <col min="5903" max="5903" width="13" style="21" customWidth="1"/>
    <col min="5904" max="5904" width="9.109375" style="21"/>
    <col min="5905" max="5905" width="12.5546875" style="21" customWidth="1"/>
    <col min="5906" max="5906" width="9.109375" style="21"/>
    <col min="5907" max="5907" width="10.109375" style="21" bestFit="1" customWidth="1"/>
    <col min="5908" max="6145" width="9.109375" style="21"/>
    <col min="6146" max="6146" width="36.5546875" style="21" customWidth="1"/>
    <col min="6147" max="6147" width="18.44140625" style="21" customWidth="1"/>
    <col min="6148" max="6148" width="9.109375" style="21" customWidth="1"/>
    <col min="6149" max="6149" width="14.88671875" style="21" customWidth="1"/>
    <col min="6150" max="6150" width="14.44140625" style="21" customWidth="1"/>
    <col min="6151" max="6151" width="13" style="21" bestFit="1" customWidth="1"/>
    <col min="6152" max="6152" width="13.109375" style="21" customWidth="1"/>
    <col min="6153" max="6153" width="13.33203125" style="21" customWidth="1"/>
    <col min="6154" max="6154" width="11.6640625" style="21" customWidth="1"/>
    <col min="6155" max="6155" width="15.109375" style="21" customWidth="1"/>
    <col min="6156" max="6156" width="14.33203125" style="21" customWidth="1"/>
    <col min="6157" max="6157" width="13.33203125" style="21" customWidth="1"/>
    <col min="6158" max="6158" width="13.109375" style="21" customWidth="1"/>
    <col min="6159" max="6159" width="13" style="21" customWidth="1"/>
    <col min="6160" max="6160" width="9.109375" style="21"/>
    <col min="6161" max="6161" width="12.5546875" style="21" customWidth="1"/>
    <col min="6162" max="6162" width="9.109375" style="21"/>
    <col min="6163" max="6163" width="10.109375" style="21" bestFit="1" customWidth="1"/>
    <col min="6164" max="6401" width="9.109375" style="21"/>
    <col min="6402" max="6402" width="36.5546875" style="21" customWidth="1"/>
    <col min="6403" max="6403" width="18.44140625" style="21" customWidth="1"/>
    <col min="6404" max="6404" width="9.109375" style="21" customWidth="1"/>
    <col min="6405" max="6405" width="14.88671875" style="21" customWidth="1"/>
    <col min="6406" max="6406" width="14.44140625" style="21" customWidth="1"/>
    <col min="6407" max="6407" width="13" style="21" bestFit="1" customWidth="1"/>
    <col min="6408" max="6408" width="13.109375" style="21" customWidth="1"/>
    <col min="6409" max="6409" width="13.33203125" style="21" customWidth="1"/>
    <col min="6410" max="6410" width="11.6640625" style="21" customWidth="1"/>
    <col min="6411" max="6411" width="15.109375" style="21" customWidth="1"/>
    <col min="6412" max="6412" width="14.33203125" style="21" customWidth="1"/>
    <col min="6413" max="6413" width="13.33203125" style="21" customWidth="1"/>
    <col min="6414" max="6414" width="13.109375" style="21" customWidth="1"/>
    <col min="6415" max="6415" width="13" style="21" customWidth="1"/>
    <col min="6416" max="6416" width="9.109375" style="21"/>
    <col min="6417" max="6417" width="12.5546875" style="21" customWidth="1"/>
    <col min="6418" max="6418" width="9.109375" style="21"/>
    <col min="6419" max="6419" width="10.109375" style="21" bestFit="1" customWidth="1"/>
    <col min="6420" max="6657" width="9.109375" style="21"/>
    <col min="6658" max="6658" width="36.5546875" style="21" customWidth="1"/>
    <col min="6659" max="6659" width="18.44140625" style="21" customWidth="1"/>
    <col min="6660" max="6660" width="9.109375" style="21" customWidth="1"/>
    <col min="6661" max="6661" width="14.88671875" style="21" customWidth="1"/>
    <col min="6662" max="6662" width="14.44140625" style="21" customWidth="1"/>
    <col min="6663" max="6663" width="13" style="21" bestFit="1" customWidth="1"/>
    <col min="6664" max="6664" width="13.109375" style="21" customWidth="1"/>
    <col min="6665" max="6665" width="13.33203125" style="21" customWidth="1"/>
    <col min="6666" max="6666" width="11.6640625" style="21" customWidth="1"/>
    <col min="6667" max="6667" width="15.109375" style="21" customWidth="1"/>
    <col min="6668" max="6668" width="14.33203125" style="21" customWidth="1"/>
    <col min="6669" max="6669" width="13.33203125" style="21" customWidth="1"/>
    <col min="6670" max="6670" width="13.109375" style="21" customWidth="1"/>
    <col min="6671" max="6671" width="13" style="21" customWidth="1"/>
    <col min="6672" max="6672" width="9.109375" style="21"/>
    <col min="6673" max="6673" width="12.5546875" style="21" customWidth="1"/>
    <col min="6674" max="6674" width="9.109375" style="21"/>
    <col min="6675" max="6675" width="10.109375" style="21" bestFit="1" customWidth="1"/>
    <col min="6676" max="6913" width="9.109375" style="21"/>
    <col min="6914" max="6914" width="36.5546875" style="21" customWidth="1"/>
    <col min="6915" max="6915" width="18.44140625" style="21" customWidth="1"/>
    <col min="6916" max="6916" width="9.109375" style="21" customWidth="1"/>
    <col min="6917" max="6917" width="14.88671875" style="21" customWidth="1"/>
    <col min="6918" max="6918" width="14.44140625" style="21" customWidth="1"/>
    <col min="6919" max="6919" width="13" style="21" bestFit="1" customWidth="1"/>
    <col min="6920" max="6920" width="13.109375" style="21" customWidth="1"/>
    <col min="6921" max="6921" width="13.33203125" style="21" customWidth="1"/>
    <col min="6922" max="6922" width="11.6640625" style="21" customWidth="1"/>
    <col min="6923" max="6923" width="15.109375" style="21" customWidth="1"/>
    <col min="6924" max="6924" width="14.33203125" style="21" customWidth="1"/>
    <col min="6925" max="6925" width="13.33203125" style="21" customWidth="1"/>
    <col min="6926" max="6926" width="13.109375" style="21" customWidth="1"/>
    <col min="6927" max="6927" width="13" style="21" customWidth="1"/>
    <col min="6928" max="6928" width="9.109375" style="21"/>
    <col min="6929" max="6929" width="12.5546875" style="21" customWidth="1"/>
    <col min="6930" max="6930" width="9.109375" style="21"/>
    <col min="6931" max="6931" width="10.109375" style="21" bestFit="1" customWidth="1"/>
    <col min="6932" max="7169" width="9.109375" style="21"/>
    <col min="7170" max="7170" width="36.5546875" style="21" customWidth="1"/>
    <col min="7171" max="7171" width="18.44140625" style="21" customWidth="1"/>
    <col min="7172" max="7172" width="9.109375" style="21" customWidth="1"/>
    <col min="7173" max="7173" width="14.88671875" style="21" customWidth="1"/>
    <col min="7174" max="7174" width="14.44140625" style="21" customWidth="1"/>
    <col min="7175" max="7175" width="13" style="21" bestFit="1" customWidth="1"/>
    <col min="7176" max="7176" width="13.109375" style="21" customWidth="1"/>
    <col min="7177" max="7177" width="13.33203125" style="21" customWidth="1"/>
    <col min="7178" max="7178" width="11.6640625" style="21" customWidth="1"/>
    <col min="7179" max="7179" width="15.109375" style="21" customWidth="1"/>
    <col min="7180" max="7180" width="14.33203125" style="21" customWidth="1"/>
    <col min="7181" max="7181" width="13.33203125" style="21" customWidth="1"/>
    <col min="7182" max="7182" width="13.109375" style="21" customWidth="1"/>
    <col min="7183" max="7183" width="13" style="21" customWidth="1"/>
    <col min="7184" max="7184" width="9.109375" style="21"/>
    <col min="7185" max="7185" width="12.5546875" style="21" customWidth="1"/>
    <col min="7186" max="7186" width="9.109375" style="21"/>
    <col min="7187" max="7187" width="10.109375" style="21" bestFit="1" customWidth="1"/>
    <col min="7188" max="7425" width="9.109375" style="21"/>
    <col min="7426" max="7426" width="36.5546875" style="21" customWidth="1"/>
    <col min="7427" max="7427" width="18.44140625" style="21" customWidth="1"/>
    <col min="7428" max="7428" width="9.109375" style="21" customWidth="1"/>
    <col min="7429" max="7429" width="14.88671875" style="21" customWidth="1"/>
    <col min="7430" max="7430" width="14.44140625" style="21" customWidth="1"/>
    <col min="7431" max="7431" width="13" style="21" bestFit="1" customWidth="1"/>
    <col min="7432" max="7432" width="13.109375" style="21" customWidth="1"/>
    <col min="7433" max="7433" width="13.33203125" style="21" customWidth="1"/>
    <col min="7434" max="7434" width="11.6640625" style="21" customWidth="1"/>
    <col min="7435" max="7435" width="15.109375" style="21" customWidth="1"/>
    <col min="7436" max="7436" width="14.33203125" style="21" customWidth="1"/>
    <col min="7437" max="7437" width="13.33203125" style="21" customWidth="1"/>
    <col min="7438" max="7438" width="13.109375" style="21" customWidth="1"/>
    <col min="7439" max="7439" width="13" style="21" customWidth="1"/>
    <col min="7440" max="7440" width="9.109375" style="21"/>
    <col min="7441" max="7441" width="12.5546875" style="21" customWidth="1"/>
    <col min="7442" max="7442" width="9.109375" style="21"/>
    <col min="7443" max="7443" width="10.109375" style="21" bestFit="1" customWidth="1"/>
    <col min="7444" max="7681" width="9.109375" style="21"/>
    <col min="7682" max="7682" width="36.5546875" style="21" customWidth="1"/>
    <col min="7683" max="7683" width="18.44140625" style="21" customWidth="1"/>
    <col min="7684" max="7684" width="9.109375" style="21" customWidth="1"/>
    <col min="7685" max="7685" width="14.88671875" style="21" customWidth="1"/>
    <col min="7686" max="7686" width="14.44140625" style="21" customWidth="1"/>
    <col min="7687" max="7687" width="13" style="21" bestFit="1" customWidth="1"/>
    <col min="7688" max="7688" width="13.109375" style="21" customWidth="1"/>
    <col min="7689" max="7689" width="13.33203125" style="21" customWidth="1"/>
    <col min="7690" max="7690" width="11.6640625" style="21" customWidth="1"/>
    <col min="7691" max="7691" width="15.109375" style="21" customWidth="1"/>
    <col min="7692" max="7692" width="14.33203125" style="21" customWidth="1"/>
    <col min="7693" max="7693" width="13.33203125" style="21" customWidth="1"/>
    <col min="7694" max="7694" width="13.109375" style="21" customWidth="1"/>
    <col min="7695" max="7695" width="13" style="21" customWidth="1"/>
    <col min="7696" max="7696" width="9.109375" style="21"/>
    <col min="7697" max="7697" width="12.5546875" style="21" customWidth="1"/>
    <col min="7698" max="7698" width="9.109375" style="21"/>
    <col min="7699" max="7699" width="10.109375" style="21" bestFit="1" customWidth="1"/>
    <col min="7700" max="7937" width="9.109375" style="21"/>
    <col min="7938" max="7938" width="36.5546875" style="21" customWidth="1"/>
    <col min="7939" max="7939" width="18.44140625" style="21" customWidth="1"/>
    <col min="7940" max="7940" width="9.109375" style="21" customWidth="1"/>
    <col min="7941" max="7941" width="14.88671875" style="21" customWidth="1"/>
    <col min="7942" max="7942" width="14.44140625" style="21" customWidth="1"/>
    <col min="7943" max="7943" width="13" style="21" bestFit="1" customWidth="1"/>
    <col min="7944" max="7944" width="13.109375" style="21" customWidth="1"/>
    <col min="7945" max="7945" width="13.33203125" style="21" customWidth="1"/>
    <col min="7946" max="7946" width="11.6640625" style="21" customWidth="1"/>
    <col min="7947" max="7947" width="15.109375" style="21" customWidth="1"/>
    <col min="7948" max="7948" width="14.33203125" style="21" customWidth="1"/>
    <col min="7949" max="7949" width="13.33203125" style="21" customWidth="1"/>
    <col min="7950" max="7950" width="13.109375" style="21" customWidth="1"/>
    <col min="7951" max="7951" width="13" style="21" customWidth="1"/>
    <col min="7952" max="7952" width="9.109375" style="21"/>
    <col min="7953" max="7953" width="12.5546875" style="21" customWidth="1"/>
    <col min="7954" max="7954" width="9.109375" style="21"/>
    <col min="7955" max="7955" width="10.109375" style="21" bestFit="1" customWidth="1"/>
    <col min="7956" max="8193" width="9.109375" style="21"/>
    <col min="8194" max="8194" width="36.5546875" style="21" customWidth="1"/>
    <col min="8195" max="8195" width="18.44140625" style="21" customWidth="1"/>
    <col min="8196" max="8196" width="9.109375" style="21" customWidth="1"/>
    <col min="8197" max="8197" width="14.88671875" style="21" customWidth="1"/>
    <col min="8198" max="8198" width="14.44140625" style="21" customWidth="1"/>
    <col min="8199" max="8199" width="13" style="21" bestFit="1" customWidth="1"/>
    <col min="8200" max="8200" width="13.109375" style="21" customWidth="1"/>
    <col min="8201" max="8201" width="13.33203125" style="21" customWidth="1"/>
    <col min="8202" max="8202" width="11.6640625" style="21" customWidth="1"/>
    <col min="8203" max="8203" width="15.109375" style="21" customWidth="1"/>
    <col min="8204" max="8204" width="14.33203125" style="21" customWidth="1"/>
    <col min="8205" max="8205" width="13.33203125" style="21" customWidth="1"/>
    <col min="8206" max="8206" width="13.109375" style="21" customWidth="1"/>
    <col min="8207" max="8207" width="13" style="21" customWidth="1"/>
    <col min="8208" max="8208" width="9.109375" style="21"/>
    <col min="8209" max="8209" width="12.5546875" style="21" customWidth="1"/>
    <col min="8210" max="8210" width="9.109375" style="21"/>
    <col min="8211" max="8211" width="10.109375" style="21" bestFit="1" customWidth="1"/>
    <col min="8212" max="8449" width="9.109375" style="21"/>
    <col min="8450" max="8450" width="36.5546875" style="21" customWidth="1"/>
    <col min="8451" max="8451" width="18.44140625" style="21" customWidth="1"/>
    <col min="8452" max="8452" width="9.109375" style="21" customWidth="1"/>
    <col min="8453" max="8453" width="14.88671875" style="21" customWidth="1"/>
    <col min="8454" max="8454" width="14.44140625" style="21" customWidth="1"/>
    <col min="8455" max="8455" width="13" style="21" bestFit="1" customWidth="1"/>
    <col min="8456" max="8456" width="13.109375" style="21" customWidth="1"/>
    <col min="8457" max="8457" width="13.33203125" style="21" customWidth="1"/>
    <col min="8458" max="8458" width="11.6640625" style="21" customWidth="1"/>
    <col min="8459" max="8459" width="15.109375" style="21" customWidth="1"/>
    <col min="8460" max="8460" width="14.33203125" style="21" customWidth="1"/>
    <col min="8461" max="8461" width="13.33203125" style="21" customWidth="1"/>
    <col min="8462" max="8462" width="13.109375" style="21" customWidth="1"/>
    <col min="8463" max="8463" width="13" style="21" customWidth="1"/>
    <col min="8464" max="8464" width="9.109375" style="21"/>
    <col min="8465" max="8465" width="12.5546875" style="21" customWidth="1"/>
    <col min="8466" max="8466" width="9.109375" style="21"/>
    <col min="8467" max="8467" width="10.109375" style="21" bestFit="1" customWidth="1"/>
    <col min="8468" max="8705" width="9.109375" style="21"/>
    <col min="8706" max="8706" width="36.5546875" style="21" customWidth="1"/>
    <col min="8707" max="8707" width="18.44140625" style="21" customWidth="1"/>
    <col min="8708" max="8708" width="9.109375" style="21" customWidth="1"/>
    <col min="8709" max="8709" width="14.88671875" style="21" customWidth="1"/>
    <col min="8710" max="8710" width="14.44140625" style="21" customWidth="1"/>
    <col min="8711" max="8711" width="13" style="21" bestFit="1" customWidth="1"/>
    <col min="8712" max="8712" width="13.109375" style="21" customWidth="1"/>
    <col min="8713" max="8713" width="13.33203125" style="21" customWidth="1"/>
    <col min="8714" max="8714" width="11.6640625" style="21" customWidth="1"/>
    <col min="8715" max="8715" width="15.109375" style="21" customWidth="1"/>
    <col min="8716" max="8716" width="14.33203125" style="21" customWidth="1"/>
    <col min="8717" max="8717" width="13.33203125" style="21" customWidth="1"/>
    <col min="8718" max="8718" width="13.109375" style="21" customWidth="1"/>
    <col min="8719" max="8719" width="13" style="21" customWidth="1"/>
    <col min="8720" max="8720" width="9.109375" style="21"/>
    <col min="8721" max="8721" width="12.5546875" style="21" customWidth="1"/>
    <col min="8722" max="8722" width="9.109375" style="21"/>
    <col min="8723" max="8723" width="10.109375" style="21" bestFit="1" customWidth="1"/>
    <col min="8724" max="8961" width="9.109375" style="21"/>
    <col min="8962" max="8962" width="36.5546875" style="21" customWidth="1"/>
    <col min="8963" max="8963" width="18.44140625" style="21" customWidth="1"/>
    <col min="8964" max="8964" width="9.109375" style="21" customWidth="1"/>
    <col min="8965" max="8965" width="14.88671875" style="21" customWidth="1"/>
    <col min="8966" max="8966" width="14.44140625" style="21" customWidth="1"/>
    <col min="8967" max="8967" width="13" style="21" bestFit="1" customWidth="1"/>
    <col min="8968" max="8968" width="13.109375" style="21" customWidth="1"/>
    <col min="8969" max="8969" width="13.33203125" style="21" customWidth="1"/>
    <col min="8970" max="8970" width="11.6640625" style="21" customWidth="1"/>
    <col min="8971" max="8971" width="15.109375" style="21" customWidth="1"/>
    <col min="8972" max="8972" width="14.33203125" style="21" customWidth="1"/>
    <col min="8973" max="8973" width="13.33203125" style="21" customWidth="1"/>
    <col min="8974" max="8974" width="13.109375" style="21" customWidth="1"/>
    <col min="8975" max="8975" width="13" style="21" customWidth="1"/>
    <col min="8976" max="8976" width="9.109375" style="21"/>
    <col min="8977" max="8977" width="12.5546875" style="21" customWidth="1"/>
    <col min="8978" max="8978" width="9.109375" style="21"/>
    <col min="8979" max="8979" width="10.109375" style="21" bestFit="1" customWidth="1"/>
    <col min="8980" max="9217" width="9.109375" style="21"/>
    <col min="9218" max="9218" width="36.5546875" style="21" customWidth="1"/>
    <col min="9219" max="9219" width="18.44140625" style="21" customWidth="1"/>
    <col min="9220" max="9220" width="9.109375" style="21" customWidth="1"/>
    <col min="9221" max="9221" width="14.88671875" style="21" customWidth="1"/>
    <col min="9222" max="9222" width="14.44140625" style="21" customWidth="1"/>
    <col min="9223" max="9223" width="13" style="21" bestFit="1" customWidth="1"/>
    <col min="9224" max="9224" width="13.109375" style="21" customWidth="1"/>
    <col min="9225" max="9225" width="13.33203125" style="21" customWidth="1"/>
    <col min="9226" max="9226" width="11.6640625" style="21" customWidth="1"/>
    <col min="9227" max="9227" width="15.109375" style="21" customWidth="1"/>
    <col min="9228" max="9228" width="14.33203125" style="21" customWidth="1"/>
    <col min="9229" max="9229" width="13.33203125" style="21" customWidth="1"/>
    <col min="9230" max="9230" width="13.109375" style="21" customWidth="1"/>
    <col min="9231" max="9231" width="13" style="21" customWidth="1"/>
    <col min="9232" max="9232" width="9.109375" style="21"/>
    <col min="9233" max="9233" width="12.5546875" style="21" customWidth="1"/>
    <col min="9234" max="9234" width="9.109375" style="21"/>
    <col min="9235" max="9235" width="10.109375" style="21" bestFit="1" customWidth="1"/>
    <col min="9236" max="9473" width="9.109375" style="21"/>
    <col min="9474" max="9474" width="36.5546875" style="21" customWidth="1"/>
    <col min="9475" max="9475" width="18.44140625" style="21" customWidth="1"/>
    <col min="9476" max="9476" width="9.109375" style="21" customWidth="1"/>
    <col min="9477" max="9477" width="14.88671875" style="21" customWidth="1"/>
    <col min="9478" max="9478" width="14.44140625" style="21" customWidth="1"/>
    <col min="9479" max="9479" width="13" style="21" bestFit="1" customWidth="1"/>
    <col min="9480" max="9480" width="13.109375" style="21" customWidth="1"/>
    <col min="9481" max="9481" width="13.33203125" style="21" customWidth="1"/>
    <col min="9482" max="9482" width="11.6640625" style="21" customWidth="1"/>
    <col min="9483" max="9483" width="15.109375" style="21" customWidth="1"/>
    <col min="9484" max="9484" width="14.33203125" style="21" customWidth="1"/>
    <col min="9485" max="9485" width="13.33203125" style="21" customWidth="1"/>
    <col min="9486" max="9486" width="13.109375" style="21" customWidth="1"/>
    <col min="9487" max="9487" width="13" style="21" customWidth="1"/>
    <col min="9488" max="9488" width="9.109375" style="21"/>
    <col min="9489" max="9489" width="12.5546875" style="21" customWidth="1"/>
    <col min="9490" max="9490" width="9.109375" style="21"/>
    <col min="9491" max="9491" width="10.109375" style="21" bestFit="1" customWidth="1"/>
    <col min="9492" max="9729" width="9.109375" style="21"/>
    <col min="9730" max="9730" width="36.5546875" style="21" customWidth="1"/>
    <col min="9731" max="9731" width="18.44140625" style="21" customWidth="1"/>
    <col min="9732" max="9732" width="9.109375" style="21" customWidth="1"/>
    <col min="9733" max="9733" width="14.88671875" style="21" customWidth="1"/>
    <col min="9734" max="9734" width="14.44140625" style="21" customWidth="1"/>
    <col min="9735" max="9735" width="13" style="21" bestFit="1" customWidth="1"/>
    <col min="9736" max="9736" width="13.109375" style="21" customWidth="1"/>
    <col min="9737" max="9737" width="13.33203125" style="21" customWidth="1"/>
    <col min="9738" max="9738" width="11.6640625" style="21" customWidth="1"/>
    <col min="9739" max="9739" width="15.109375" style="21" customWidth="1"/>
    <col min="9740" max="9740" width="14.33203125" style="21" customWidth="1"/>
    <col min="9741" max="9741" width="13.33203125" style="21" customWidth="1"/>
    <col min="9742" max="9742" width="13.109375" style="21" customWidth="1"/>
    <col min="9743" max="9743" width="13" style="21" customWidth="1"/>
    <col min="9744" max="9744" width="9.109375" style="21"/>
    <col min="9745" max="9745" width="12.5546875" style="21" customWidth="1"/>
    <col min="9746" max="9746" width="9.109375" style="21"/>
    <col min="9747" max="9747" width="10.109375" style="21" bestFit="1" customWidth="1"/>
    <col min="9748" max="9985" width="9.109375" style="21"/>
    <col min="9986" max="9986" width="36.5546875" style="21" customWidth="1"/>
    <col min="9987" max="9987" width="18.44140625" style="21" customWidth="1"/>
    <col min="9988" max="9988" width="9.109375" style="21" customWidth="1"/>
    <col min="9989" max="9989" width="14.88671875" style="21" customWidth="1"/>
    <col min="9990" max="9990" width="14.44140625" style="21" customWidth="1"/>
    <col min="9991" max="9991" width="13" style="21" bestFit="1" customWidth="1"/>
    <col min="9992" max="9992" width="13.109375" style="21" customWidth="1"/>
    <col min="9993" max="9993" width="13.33203125" style="21" customWidth="1"/>
    <col min="9994" max="9994" width="11.6640625" style="21" customWidth="1"/>
    <col min="9995" max="9995" width="15.109375" style="21" customWidth="1"/>
    <col min="9996" max="9996" width="14.33203125" style="21" customWidth="1"/>
    <col min="9997" max="9997" width="13.33203125" style="21" customWidth="1"/>
    <col min="9998" max="9998" width="13.109375" style="21" customWidth="1"/>
    <col min="9999" max="9999" width="13" style="21" customWidth="1"/>
    <col min="10000" max="10000" width="9.109375" style="21"/>
    <col min="10001" max="10001" width="12.5546875" style="21" customWidth="1"/>
    <col min="10002" max="10002" width="9.109375" style="21"/>
    <col min="10003" max="10003" width="10.109375" style="21" bestFit="1" customWidth="1"/>
    <col min="10004" max="10241" width="9.109375" style="21"/>
    <col min="10242" max="10242" width="36.5546875" style="21" customWidth="1"/>
    <col min="10243" max="10243" width="18.44140625" style="21" customWidth="1"/>
    <col min="10244" max="10244" width="9.109375" style="21" customWidth="1"/>
    <col min="10245" max="10245" width="14.88671875" style="21" customWidth="1"/>
    <col min="10246" max="10246" width="14.44140625" style="21" customWidth="1"/>
    <col min="10247" max="10247" width="13" style="21" bestFit="1" customWidth="1"/>
    <col min="10248" max="10248" width="13.109375" style="21" customWidth="1"/>
    <col min="10249" max="10249" width="13.33203125" style="21" customWidth="1"/>
    <col min="10250" max="10250" width="11.6640625" style="21" customWidth="1"/>
    <col min="10251" max="10251" width="15.109375" style="21" customWidth="1"/>
    <col min="10252" max="10252" width="14.33203125" style="21" customWidth="1"/>
    <col min="10253" max="10253" width="13.33203125" style="21" customWidth="1"/>
    <col min="10254" max="10254" width="13.109375" style="21" customWidth="1"/>
    <col min="10255" max="10255" width="13" style="21" customWidth="1"/>
    <col min="10256" max="10256" width="9.109375" style="21"/>
    <col min="10257" max="10257" width="12.5546875" style="21" customWidth="1"/>
    <col min="10258" max="10258" width="9.109375" style="21"/>
    <col min="10259" max="10259" width="10.109375" style="21" bestFit="1" customWidth="1"/>
    <col min="10260" max="10497" width="9.109375" style="21"/>
    <col min="10498" max="10498" width="36.5546875" style="21" customWidth="1"/>
    <col min="10499" max="10499" width="18.44140625" style="21" customWidth="1"/>
    <col min="10500" max="10500" width="9.109375" style="21" customWidth="1"/>
    <col min="10501" max="10501" width="14.88671875" style="21" customWidth="1"/>
    <col min="10502" max="10502" width="14.44140625" style="21" customWidth="1"/>
    <col min="10503" max="10503" width="13" style="21" bestFit="1" customWidth="1"/>
    <col min="10504" max="10504" width="13.109375" style="21" customWidth="1"/>
    <col min="10505" max="10505" width="13.33203125" style="21" customWidth="1"/>
    <col min="10506" max="10506" width="11.6640625" style="21" customWidth="1"/>
    <col min="10507" max="10507" width="15.109375" style="21" customWidth="1"/>
    <col min="10508" max="10508" width="14.33203125" style="21" customWidth="1"/>
    <col min="10509" max="10509" width="13.33203125" style="21" customWidth="1"/>
    <col min="10510" max="10510" width="13.109375" style="21" customWidth="1"/>
    <col min="10511" max="10511" width="13" style="21" customWidth="1"/>
    <col min="10512" max="10512" width="9.109375" style="21"/>
    <col min="10513" max="10513" width="12.5546875" style="21" customWidth="1"/>
    <col min="10514" max="10514" width="9.109375" style="21"/>
    <col min="10515" max="10515" width="10.109375" style="21" bestFit="1" customWidth="1"/>
    <col min="10516" max="10753" width="9.109375" style="21"/>
    <col min="10754" max="10754" width="36.5546875" style="21" customWidth="1"/>
    <col min="10755" max="10755" width="18.44140625" style="21" customWidth="1"/>
    <col min="10756" max="10756" width="9.109375" style="21" customWidth="1"/>
    <col min="10757" max="10757" width="14.88671875" style="21" customWidth="1"/>
    <col min="10758" max="10758" width="14.44140625" style="21" customWidth="1"/>
    <col min="10759" max="10759" width="13" style="21" bestFit="1" customWidth="1"/>
    <col min="10760" max="10760" width="13.109375" style="21" customWidth="1"/>
    <col min="10761" max="10761" width="13.33203125" style="21" customWidth="1"/>
    <col min="10762" max="10762" width="11.6640625" style="21" customWidth="1"/>
    <col min="10763" max="10763" width="15.109375" style="21" customWidth="1"/>
    <col min="10764" max="10764" width="14.33203125" style="21" customWidth="1"/>
    <col min="10765" max="10765" width="13.33203125" style="21" customWidth="1"/>
    <col min="10766" max="10766" width="13.109375" style="21" customWidth="1"/>
    <col min="10767" max="10767" width="13" style="21" customWidth="1"/>
    <col min="10768" max="10768" width="9.109375" style="21"/>
    <col min="10769" max="10769" width="12.5546875" style="21" customWidth="1"/>
    <col min="10770" max="10770" width="9.109375" style="21"/>
    <col min="10771" max="10771" width="10.109375" style="21" bestFit="1" customWidth="1"/>
    <col min="10772" max="11009" width="9.109375" style="21"/>
    <col min="11010" max="11010" width="36.5546875" style="21" customWidth="1"/>
    <col min="11011" max="11011" width="18.44140625" style="21" customWidth="1"/>
    <col min="11012" max="11012" width="9.109375" style="21" customWidth="1"/>
    <col min="11013" max="11013" width="14.88671875" style="21" customWidth="1"/>
    <col min="11014" max="11014" width="14.44140625" style="21" customWidth="1"/>
    <col min="11015" max="11015" width="13" style="21" bestFit="1" customWidth="1"/>
    <col min="11016" max="11016" width="13.109375" style="21" customWidth="1"/>
    <col min="11017" max="11017" width="13.33203125" style="21" customWidth="1"/>
    <col min="11018" max="11018" width="11.6640625" style="21" customWidth="1"/>
    <col min="11019" max="11019" width="15.109375" style="21" customWidth="1"/>
    <col min="11020" max="11020" width="14.33203125" style="21" customWidth="1"/>
    <col min="11021" max="11021" width="13.33203125" style="21" customWidth="1"/>
    <col min="11022" max="11022" width="13.109375" style="21" customWidth="1"/>
    <col min="11023" max="11023" width="13" style="21" customWidth="1"/>
    <col min="11024" max="11024" width="9.109375" style="21"/>
    <col min="11025" max="11025" width="12.5546875" style="21" customWidth="1"/>
    <col min="11026" max="11026" width="9.109375" style="21"/>
    <col min="11027" max="11027" width="10.109375" style="21" bestFit="1" customWidth="1"/>
    <col min="11028" max="11265" width="9.109375" style="21"/>
    <col min="11266" max="11266" width="36.5546875" style="21" customWidth="1"/>
    <col min="11267" max="11267" width="18.44140625" style="21" customWidth="1"/>
    <col min="11268" max="11268" width="9.109375" style="21" customWidth="1"/>
    <col min="11269" max="11269" width="14.88671875" style="21" customWidth="1"/>
    <col min="11270" max="11270" width="14.44140625" style="21" customWidth="1"/>
    <col min="11271" max="11271" width="13" style="21" bestFit="1" customWidth="1"/>
    <col min="11272" max="11272" width="13.109375" style="21" customWidth="1"/>
    <col min="11273" max="11273" width="13.33203125" style="21" customWidth="1"/>
    <col min="11274" max="11274" width="11.6640625" style="21" customWidth="1"/>
    <col min="11275" max="11275" width="15.109375" style="21" customWidth="1"/>
    <col min="11276" max="11276" width="14.33203125" style="21" customWidth="1"/>
    <col min="11277" max="11277" width="13.33203125" style="21" customWidth="1"/>
    <col min="11278" max="11278" width="13.109375" style="21" customWidth="1"/>
    <col min="11279" max="11279" width="13" style="21" customWidth="1"/>
    <col min="11280" max="11280" width="9.109375" style="21"/>
    <col min="11281" max="11281" width="12.5546875" style="21" customWidth="1"/>
    <col min="11282" max="11282" width="9.109375" style="21"/>
    <col min="11283" max="11283" width="10.109375" style="21" bestFit="1" customWidth="1"/>
    <col min="11284" max="11521" width="9.109375" style="21"/>
    <col min="11522" max="11522" width="36.5546875" style="21" customWidth="1"/>
    <col min="11523" max="11523" width="18.44140625" style="21" customWidth="1"/>
    <col min="11524" max="11524" width="9.109375" style="21" customWidth="1"/>
    <col min="11525" max="11525" width="14.88671875" style="21" customWidth="1"/>
    <col min="11526" max="11526" width="14.44140625" style="21" customWidth="1"/>
    <col min="11527" max="11527" width="13" style="21" bestFit="1" customWidth="1"/>
    <col min="11528" max="11528" width="13.109375" style="21" customWidth="1"/>
    <col min="11529" max="11529" width="13.33203125" style="21" customWidth="1"/>
    <col min="11530" max="11530" width="11.6640625" style="21" customWidth="1"/>
    <col min="11531" max="11531" width="15.109375" style="21" customWidth="1"/>
    <col min="11532" max="11532" width="14.33203125" style="21" customWidth="1"/>
    <col min="11533" max="11533" width="13.33203125" style="21" customWidth="1"/>
    <col min="11534" max="11534" width="13.109375" style="21" customWidth="1"/>
    <col min="11535" max="11535" width="13" style="21" customWidth="1"/>
    <col min="11536" max="11536" width="9.109375" style="21"/>
    <col min="11537" max="11537" width="12.5546875" style="21" customWidth="1"/>
    <col min="11538" max="11538" width="9.109375" style="21"/>
    <col min="11539" max="11539" width="10.109375" style="21" bestFit="1" customWidth="1"/>
    <col min="11540" max="11777" width="9.109375" style="21"/>
    <col min="11778" max="11778" width="36.5546875" style="21" customWidth="1"/>
    <col min="11779" max="11779" width="18.44140625" style="21" customWidth="1"/>
    <col min="11780" max="11780" width="9.109375" style="21" customWidth="1"/>
    <col min="11781" max="11781" width="14.88671875" style="21" customWidth="1"/>
    <col min="11782" max="11782" width="14.44140625" style="21" customWidth="1"/>
    <col min="11783" max="11783" width="13" style="21" bestFit="1" customWidth="1"/>
    <col min="11784" max="11784" width="13.109375" style="21" customWidth="1"/>
    <col min="11785" max="11785" width="13.33203125" style="21" customWidth="1"/>
    <col min="11786" max="11786" width="11.6640625" style="21" customWidth="1"/>
    <col min="11787" max="11787" width="15.109375" style="21" customWidth="1"/>
    <col min="11788" max="11788" width="14.33203125" style="21" customWidth="1"/>
    <col min="11789" max="11789" width="13.33203125" style="21" customWidth="1"/>
    <col min="11790" max="11790" width="13.109375" style="21" customWidth="1"/>
    <col min="11791" max="11791" width="13" style="21" customWidth="1"/>
    <col min="11792" max="11792" width="9.109375" style="21"/>
    <col min="11793" max="11793" width="12.5546875" style="21" customWidth="1"/>
    <col min="11794" max="11794" width="9.109375" style="21"/>
    <col min="11795" max="11795" width="10.109375" style="21" bestFit="1" customWidth="1"/>
    <col min="11796" max="12033" width="9.109375" style="21"/>
    <col min="12034" max="12034" width="36.5546875" style="21" customWidth="1"/>
    <col min="12035" max="12035" width="18.44140625" style="21" customWidth="1"/>
    <col min="12036" max="12036" width="9.109375" style="21" customWidth="1"/>
    <col min="12037" max="12037" width="14.88671875" style="21" customWidth="1"/>
    <col min="12038" max="12038" width="14.44140625" style="21" customWidth="1"/>
    <col min="12039" max="12039" width="13" style="21" bestFit="1" customWidth="1"/>
    <col min="12040" max="12040" width="13.109375" style="21" customWidth="1"/>
    <col min="12041" max="12041" width="13.33203125" style="21" customWidth="1"/>
    <col min="12042" max="12042" width="11.6640625" style="21" customWidth="1"/>
    <col min="12043" max="12043" width="15.109375" style="21" customWidth="1"/>
    <col min="12044" max="12044" width="14.33203125" style="21" customWidth="1"/>
    <col min="12045" max="12045" width="13.33203125" style="21" customWidth="1"/>
    <col min="12046" max="12046" width="13.109375" style="21" customWidth="1"/>
    <col min="12047" max="12047" width="13" style="21" customWidth="1"/>
    <col min="12048" max="12048" width="9.109375" style="21"/>
    <col min="12049" max="12049" width="12.5546875" style="21" customWidth="1"/>
    <col min="12050" max="12050" width="9.109375" style="21"/>
    <col min="12051" max="12051" width="10.109375" style="21" bestFit="1" customWidth="1"/>
    <col min="12052" max="12289" width="9.109375" style="21"/>
    <col min="12290" max="12290" width="36.5546875" style="21" customWidth="1"/>
    <col min="12291" max="12291" width="18.44140625" style="21" customWidth="1"/>
    <col min="12292" max="12292" width="9.109375" style="21" customWidth="1"/>
    <col min="12293" max="12293" width="14.88671875" style="21" customWidth="1"/>
    <col min="12294" max="12294" width="14.44140625" style="21" customWidth="1"/>
    <col min="12295" max="12295" width="13" style="21" bestFit="1" customWidth="1"/>
    <col min="12296" max="12296" width="13.109375" style="21" customWidth="1"/>
    <col min="12297" max="12297" width="13.33203125" style="21" customWidth="1"/>
    <col min="12298" max="12298" width="11.6640625" style="21" customWidth="1"/>
    <col min="12299" max="12299" width="15.109375" style="21" customWidth="1"/>
    <col min="12300" max="12300" width="14.33203125" style="21" customWidth="1"/>
    <col min="12301" max="12301" width="13.33203125" style="21" customWidth="1"/>
    <col min="12302" max="12302" width="13.109375" style="21" customWidth="1"/>
    <col min="12303" max="12303" width="13" style="21" customWidth="1"/>
    <col min="12304" max="12304" width="9.109375" style="21"/>
    <col min="12305" max="12305" width="12.5546875" style="21" customWidth="1"/>
    <col min="12306" max="12306" width="9.109375" style="21"/>
    <col min="12307" max="12307" width="10.109375" style="21" bestFit="1" customWidth="1"/>
    <col min="12308" max="12545" width="9.109375" style="21"/>
    <col min="12546" max="12546" width="36.5546875" style="21" customWidth="1"/>
    <col min="12547" max="12547" width="18.44140625" style="21" customWidth="1"/>
    <col min="12548" max="12548" width="9.109375" style="21" customWidth="1"/>
    <col min="12549" max="12549" width="14.88671875" style="21" customWidth="1"/>
    <col min="12550" max="12550" width="14.44140625" style="21" customWidth="1"/>
    <col min="12551" max="12551" width="13" style="21" bestFit="1" customWidth="1"/>
    <col min="12552" max="12552" width="13.109375" style="21" customWidth="1"/>
    <col min="12553" max="12553" width="13.33203125" style="21" customWidth="1"/>
    <col min="12554" max="12554" width="11.6640625" style="21" customWidth="1"/>
    <col min="12555" max="12555" width="15.109375" style="21" customWidth="1"/>
    <col min="12556" max="12556" width="14.33203125" style="21" customWidth="1"/>
    <col min="12557" max="12557" width="13.33203125" style="21" customWidth="1"/>
    <col min="12558" max="12558" width="13.109375" style="21" customWidth="1"/>
    <col min="12559" max="12559" width="13" style="21" customWidth="1"/>
    <col min="12560" max="12560" width="9.109375" style="21"/>
    <col min="12561" max="12561" width="12.5546875" style="21" customWidth="1"/>
    <col min="12562" max="12562" width="9.109375" style="21"/>
    <col min="12563" max="12563" width="10.109375" style="21" bestFit="1" customWidth="1"/>
    <col min="12564" max="12801" width="9.109375" style="21"/>
    <col min="12802" max="12802" width="36.5546875" style="21" customWidth="1"/>
    <col min="12803" max="12803" width="18.44140625" style="21" customWidth="1"/>
    <col min="12804" max="12804" width="9.109375" style="21" customWidth="1"/>
    <col min="12805" max="12805" width="14.88671875" style="21" customWidth="1"/>
    <col min="12806" max="12806" width="14.44140625" style="21" customWidth="1"/>
    <col min="12807" max="12807" width="13" style="21" bestFit="1" customWidth="1"/>
    <col min="12808" max="12808" width="13.109375" style="21" customWidth="1"/>
    <col min="12809" max="12809" width="13.33203125" style="21" customWidth="1"/>
    <col min="12810" max="12810" width="11.6640625" style="21" customWidth="1"/>
    <col min="12811" max="12811" width="15.109375" style="21" customWidth="1"/>
    <col min="12812" max="12812" width="14.33203125" style="21" customWidth="1"/>
    <col min="12813" max="12813" width="13.33203125" style="21" customWidth="1"/>
    <col min="12814" max="12814" width="13.109375" style="21" customWidth="1"/>
    <col min="12815" max="12815" width="13" style="21" customWidth="1"/>
    <col min="12816" max="12816" width="9.109375" style="21"/>
    <col min="12817" max="12817" width="12.5546875" style="21" customWidth="1"/>
    <col min="12818" max="12818" width="9.109375" style="21"/>
    <col min="12819" max="12819" width="10.109375" style="21" bestFit="1" customWidth="1"/>
    <col min="12820" max="13057" width="9.109375" style="21"/>
    <col min="13058" max="13058" width="36.5546875" style="21" customWidth="1"/>
    <col min="13059" max="13059" width="18.44140625" style="21" customWidth="1"/>
    <col min="13060" max="13060" width="9.109375" style="21" customWidth="1"/>
    <col min="13061" max="13061" width="14.88671875" style="21" customWidth="1"/>
    <col min="13062" max="13062" width="14.44140625" style="21" customWidth="1"/>
    <col min="13063" max="13063" width="13" style="21" bestFit="1" customWidth="1"/>
    <col min="13064" max="13064" width="13.109375" style="21" customWidth="1"/>
    <col min="13065" max="13065" width="13.33203125" style="21" customWidth="1"/>
    <col min="13066" max="13066" width="11.6640625" style="21" customWidth="1"/>
    <col min="13067" max="13067" width="15.109375" style="21" customWidth="1"/>
    <col min="13068" max="13068" width="14.33203125" style="21" customWidth="1"/>
    <col min="13069" max="13069" width="13.33203125" style="21" customWidth="1"/>
    <col min="13070" max="13070" width="13.109375" style="21" customWidth="1"/>
    <col min="13071" max="13071" width="13" style="21" customWidth="1"/>
    <col min="13072" max="13072" width="9.109375" style="21"/>
    <col min="13073" max="13073" width="12.5546875" style="21" customWidth="1"/>
    <col min="13074" max="13074" width="9.109375" style="21"/>
    <col min="13075" max="13075" width="10.109375" style="21" bestFit="1" customWidth="1"/>
    <col min="13076" max="13313" width="9.109375" style="21"/>
    <col min="13314" max="13314" width="36.5546875" style="21" customWidth="1"/>
    <col min="13315" max="13315" width="18.44140625" style="21" customWidth="1"/>
    <col min="13316" max="13316" width="9.109375" style="21" customWidth="1"/>
    <col min="13317" max="13317" width="14.88671875" style="21" customWidth="1"/>
    <col min="13318" max="13318" width="14.44140625" style="21" customWidth="1"/>
    <col min="13319" max="13319" width="13" style="21" bestFit="1" customWidth="1"/>
    <col min="13320" max="13320" width="13.109375" style="21" customWidth="1"/>
    <col min="13321" max="13321" width="13.33203125" style="21" customWidth="1"/>
    <col min="13322" max="13322" width="11.6640625" style="21" customWidth="1"/>
    <col min="13323" max="13323" width="15.109375" style="21" customWidth="1"/>
    <col min="13324" max="13324" width="14.33203125" style="21" customWidth="1"/>
    <col min="13325" max="13325" width="13.33203125" style="21" customWidth="1"/>
    <col min="13326" max="13326" width="13.109375" style="21" customWidth="1"/>
    <col min="13327" max="13327" width="13" style="21" customWidth="1"/>
    <col min="13328" max="13328" width="9.109375" style="21"/>
    <col min="13329" max="13329" width="12.5546875" style="21" customWidth="1"/>
    <col min="13330" max="13330" width="9.109375" style="21"/>
    <col min="13331" max="13331" width="10.109375" style="21" bestFit="1" customWidth="1"/>
    <col min="13332" max="13569" width="9.109375" style="21"/>
    <col min="13570" max="13570" width="36.5546875" style="21" customWidth="1"/>
    <col min="13571" max="13571" width="18.44140625" style="21" customWidth="1"/>
    <col min="13572" max="13572" width="9.109375" style="21" customWidth="1"/>
    <col min="13573" max="13573" width="14.88671875" style="21" customWidth="1"/>
    <col min="13574" max="13574" width="14.44140625" style="21" customWidth="1"/>
    <col min="13575" max="13575" width="13" style="21" bestFit="1" customWidth="1"/>
    <col min="13576" max="13576" width="13.109375" style="21" customWidth="1"/>
    <col min="13577" max="13577" width="13.33203125" style="21" customWidth="1"/>
    <col min="13578" max="13578" width="11.6640625" style="21" customWidth="1"/>
    <col min="13579" max="13579" width="15.109375" style="21" customWidth="1"/>
    <col min="13580" max="13580" width="14.33203125" style="21" customWidth="1"/>
    <col min="13581" max="13581" width="13.33203125" style="21" customWidth="1"/>
    <col min="13582" max="13582" width="13.109375" style="21" customWidth="1"/>
    <col min="13583" max="13583" width="13" style="21" customWidth="1"/>
    <col min="13584" max="13584" width="9.109375" style="21"/>
    <col min="13585" max="13585" width="12.5546875" style="21" customWidth="1"/>
    <col min="13586" max="13586" width="9.109375" style="21"/>
    <col min="13587" max="13587" width="10.109375" style="21" bestFit="1" customWidth="1"/>
    <col min="13588" max="13825" width="9.109375" style="21"/>
    <col min="13826" max="13826" width="36.5546875" style="21" customWidth="1"/>
    <col min="13827" max="13827" width="18.44140625" style="21" customWidth="1"/>
    <col min="13828" max="13828" width="9.109375" style="21" customWidth="1"/>
    <col min="13829" max="13829" width="14.88671875" style="21" customWidth="1"/>
    <col min="13830" max="13830" width="14.44140625" style="21" customWidth="1"/>
    <col min="13831" max="13831" width="13" style="21" bestFit="1" customWidth="1"/>
    <col min="13832" max="13832" width="13.109375" style="21" customWidth="1"/>
    <col min="13833" max="13833" width="13.33203125" style="21" customWidth="1"/>
    <col min="13834" max="13834" width="11.6640625" style="21" customWidth="1"/>
    <col min="13835" max="13835" width="15.109375" style="21" customWidth="1"/>
    <col min="13836" max="13836" width="14.33203125" style="21" customWidth="1"/>
    <col min="13837" max="13837" width="13.33203125" style="21" customWidth="1"/>
    <col min="13838" max="13838" width="13.109375" style="21" customWidth="1"/>
    <col min="13839" max="13839" width="13" style="21" customWidth="1"/>
    <col min="13840" max="13840" width="9.109375" style="21"/>
    <col min="13841" max="13841" width="12.5546875" style="21" customWidth="1"/>
    <col min="13842" max="13842" width="9.109375" style="21"/>
    <col min="13843" max="13843" width="10.109375" style="21" bestFit="1" customWidth="1"/>
    <col min="13844" max="14081" width="9.109375" style="21"/>
    <col min="14082" max="14082" width="36.5546875" style="21" customWidth="1"/>
    <col min="14083" max="14083" width="18.44140625" style="21" customWidth="1"/>
    <col min="14084" max="14084" width="9.109375" style="21" customWidth="1"/>
    <col min="14085" max="14085" width="14.88671875" style="21" customWidth="1"/>
    <col min="14086" max="14086" width="14.44140625" style="21" customWidth="1"/>
    <col min="14087" max="14087" width="13" style="21" bestFit="1" customWidth="1"/>
    <col min="14088" max="14088" width="13.109375" style="21" customWidth="1"/>
    <col min="14089" max="14089" width="13.33203125" style="21" customWidth="1"/>
    <col min="14090" max="14090" width="11.6640625" style="21" customWidth="1"/>
    <col min="14091" max="14091" width="15.109375" style="21" customWidth="1"/>
    <col min="14092" max="14092" width="14.33203125" style="21" customWidth="1"/>
    <col min="14093" max="14093" width="13.33203125" style="21" customWidth="1"/>
    <col min="14094" max="14094" width="13.109375" style="21" customWidth="1"/>
    <col min="14095" max="14095" width="13" style="21" customWidth="1"/>
    <col min="14096" max="14096" width="9.109375" style="21"/>
    <col min="14097" max="14097" width="12.5546875" style="21" customWidth="1"/>
    <col min="14098" max="14098" width="9.109375" style="21"/>
    <col min="14099" max="14099" width="10.109375" style="21" bestFit="1" customWidth="1"/>
    <col min="14100" max="14337" width="9.109375" style="21"/>
    <col min="14338" max="14338" width="36.5546875" style="21" customWidth="1"/>
    <col min="14339" max="14339" width="18.44140625" style="21" customWidth="1"/>
    <col min="14340" max="14340" width="9.109375" style="21" customWidth="1"/>
    <col min="14341" max="14341" width="14.88671875" style="21" customWidth="1"/>
    <col min="14342" max="14342" width="14.44140625" style="21" customWidth="1"/>
    <col min="14343" max="14343" width="13" style="21" bestFit="1" customWidth="1"/>
    <col min="14344" max="14344" width="13.109375" style="21" customWidth="1"/>
    <col min="14345" max="14345" width="13.33203125" style="21" customWidth="1"/>
    <col min="14346" max="14346" width="11.6640625" style="21" customWidth="1"/>
    <col min="14347" max="14347" width="15.109375" style="21" customWidth="1"/>
    <col min="14348" max="14348" width="14.33203125" style="21" customWidth="1"/>
    <col min="14349" max="14349" width="13.33203125" style="21" customWidth="1"/>
    <col min="14350" max="14350" width="13.109375" style="21" customWidth="1"/>
    <col min="14351" max="14351" width="13" style="21" customWidth="1"/>
    <col min="14352" max="14352" width="9.109375" style="21"/>
    <col min="14353" max="14353" width="12.5546875" style="21" customWidth="1"/>
    <col min="14354" max="14354" width="9.109375" style="21"/>
    <col min="14355" max="14355" width="10.109375" style="21" bestFit="1" customWidth="1"/>
    <col min="14356" max="14593" width="9.109375" style="21"/>
    <col min="14594" max="14594" width="36.5546875" style="21" customWidth="1"/>
    <col min="14595" max="14595" width="18.44140625" style="21" customWidth="1"/>
    <col min="14596" max="14596" width="9.109375" style="21" customWidth="1"/>
    <col min="14597" max="14597" width="14.88671875" style="21" customWidth="1"/>
    <col min="14598" max="14598" width="14.44140625" style="21" customWidth="1"/>
    <col min="14599" max="14599" width="13" style="21" bestFit="1" customWidth="1"/>
    <col min="14600" max="14600" width="13.109375" style="21" customWidth="1"/>
    <col min="14601" max="14601" width="13.33203125" style="21" customWidth="1"/>
    <col min="14602" max="14602" width="11.6640625" style="21" customWidth="1"/>
    <col min="14603" max="14603" width="15.109375" style="21" customWidth="1"/>
    <col min="14604" max="14604" width="14.33203125" style="21" customWidth="1"/>
    <col min="14605" max="14605" width="13.33203125" style="21" customWidth="1"/>
    <col min="14606" max="14606" width="13.109375" style="21" customWidth="1"/>
    <col min="14607" max="14607" width="13" style="21" customWidth="1"/>
    <col min="14608" max="14608" width="9.109375" style="21"/>
    <col min="14609" max="14609" width="12.5546875" style="21" customWidth="1"/>
    <col min="14610" max="14610" width="9.109375" style="21"/>
    <col min="14611" max="14611" width="10.109375" style="21" bestFit="1" customWidth="1"/>
    <col min="14612" max="14849" width="9.109375" style="21"/>
    <col min="14850" max="14850" width="36.5546875" style="21" customWidth="1"/>
    <col min="14851" max="14851" width="18.44140625" style="21" customWidth="1"/>
    <col min="14852" max="14852" width="9.109375" style="21" customWidth="1"/>
    <col min="14853" max="14853" width="14.88671875" style="21" customWidth="1"/>
    <col min="14854" max="14854" width="14.44140625" style="21" customWidth="1"/>
    <col min="14855" max="14855" width="13" style="21" bestFit="1" customWidth="1"/>
    <col min="14856" max="14856" width="13.109375" style="21" customWidth="1"/>
    <col min="14857" max="14857" width="13.33203125" style="21" customWidth="1"/>
    <col min="14858" max="14858" width="11.6640625" style="21" customWidth="1"/>
    <col min="14859" max="14859" width="15.109375" style="21" customWidth="1"/>
    <col min="14860" max="14860" width="14.33203125" style="21" customWidth="1"/>
    <col min="14861" max="14861" width="13.33203125" style="21" customWidth="1"/>
    <col min="14862" max="14862" width="13.109375" style="21" customWidth="1"/>
    <col min="14863" max="14863" width="13" style="21" customWidth="1"/>
    <col min="14864" max="14864" width="9.109375" style="21"/>
    <col min="14865" max="14865" width="12.5546875" style="21" customWidth="1"/>
    <col min="14866" max="14866" width="9.109375" style="21"/>
    <col min="14867" max="14867" width="10.109375" style="21" bestFit="1" customWidth="1"/>
    <col min="14868" max="15105" width="9.109375" style="21"/>
    <col min="15106" max="15106" width="36.5546875" style="21" customWidth="1"/>
    <col min="15107" max="15107" width="18.44140625" style="21" customWidth="1"/>
    <col min="15108" max="15108" width="9.109375" style="21" customWidth="1"/>
    <col min="15109" max="15109" width="14.88671875" style="21" customWidth="1"/>
    <col min="15110" max="15110" width="14.44140625" style="21" customWidth="1"/>
    <col min="15111" max="15111" width="13" style="21" bestFit="1" customWidth="1"/>
    <col min="15112" max="15112" width="13.109375" style="21" customWidth="1"/>
    <col min="15113" max="15113" width="13.33203125" style="21" customWidth="1"/>
    <col min="15114" max="15114" width="11.6640625" style="21" customWidth="1"/>
    <col min="15115" max="15115" width="15.109375" style="21" customWidth="1"/>
    <col min="15116" max="15116" width="14.33203125" style="21" customWidth="1"/>
    <col min="15117" max="15117" width="13.33203125" style="21" customWidth="1"/>
    <col min="15118" max="15118" width="13.109375" style="21" customWidth="1"/>
    <col min="15119" max="15119" width="13" style="21" customWidth="1"/>
    <col min="15120" max="15120" width="9.109375" style="21"/>
    <col min="15121" max="15121" width="12.5546875" style="21" customWidth="1"/>
    <col min="15122" max="15122" width="9.109375" style="21"/>
    <col min="15123" max="15123" width="10.109375" style="21" bestFit="1" customWidth="1"/>
    <col min="15124" max="15361" width="9.109375" style="21"/>
    <col min="15362" max="15362" width="36.5546875" style="21" customWidth="1"/>
    <col min="15363" max="15363" width="18.44140625" style="21" customWidth="1"/>
    <col min="15364" max="15364" width="9.109375" style="21" customWidth="1"/>
    <col min="15365" max="15365" width="14.88671875" style="21" customWidth="1"/>
    <col min="15366" max="15366" width="14.44140625" style="21" customWidth="1"/>
    <col min="15367" max="15367" width="13" style="21" bestFit="1" customWidth="1"/>
    <col min="15368" max="15368" width="13.109375" style="21" customWidth="1"/>
    <col min="15369" max="15369" width="13.33203125" style="21" customWidth="1"/>
    <col min="15370" max="15370" width="11.6640625" style="21" customWidth="1"/>
    <col min="15371" max="15371" width="15.109375" style="21" customWidth="1"/>
    <col min="15372" max="15372" width="14.33203125" style="21" customWidth="1"/>
    <col min="15373" max="15373" width="13.33203125" style="21" customWidth="1"/>
    <col min="15374" max="15374" width="13.109375" style="21" customWidth="1"/>
    <col min="15375" max="15375" width="13" style="21" customWidth="1"/>
    <col min="15376" max="15376" width="9.109375" style="21"/>
    <col min="15377" max="15377" width="12.5546875" style="21" customWidth="1"/>
    <col min="15378" max="15378" width="9.109375" style="21"/>
    <col min="15379" max="15379" width="10.109375" style="21" bestFit="1" customWidth="1"/>
    <col min="15380" max="15617" width="9.109375" style="21"/>
    <col min="15618" max="15618" width="36.5546875" style="21" customWidth="1"/>
    <col min="15619" max="15619" width="18.44140625" style="21" customWidth="1"/>
    <col min="15620" max="15620" width="9.109375" style="21" customWidth="1"/>
    <col min="15621" max="15621" width="14.88671875" style="21" customWidth="1"/>
    <col min="15622" max="15622" width="14.44140625" style="21" customWidth="1"/>
    <col min="15623" max="15623" width="13" style="21" bestFit="1" customWidth="1"/>
    <col min="15624" max="15624" width="13.109375" style="21" customWidth="1"/>
    <col min="15625" max="15625" width="13.33203125" style="21" customWidth="1"/>
    <col min="15626" max="15626" width="11.6640625" style="21" customWidth="1"/>
    <col min="15627" max="15627" width="15.109375" style="21" customWidth="1"/>
    <col min="15628" max="15628" width="14.33203125" style="21" customWidth="1"/>
    <col min="15629" max="15629" width="13.33203125" style="21" customWidth="1"/>
    <col min="15630" max="15630" width="13.109375" style="21" customWidth="1"/>
    <col min="15631" max="15631" width="13" style="21" customWidth="1"/>
    <col min="15632" max="15632" width="9.109375" style="21"/>
    <col min="15633" max="15633" width="12.5546875" style="21" customWidth="1"/>
    <col min="15634" max="15634" width="9.109375" style="21"/>
    <col min="15635" max="15635" width="10.109375" style="21" bestFit="1" customWidth="1"/>
    <col min="15636" max="15873" width="9.109375" style="21"/>
    <col min="15874" max="15874" width="36.5546875" style="21" customWidth="1"/>
    <col min="15875" max="15875" width="18.44140625" style="21" customWidth="1"/>
    <col min="15876" max="15876" width="9.109375" style="21" customWidth="1"/>
    <col min="15877" max="15877" width="14.88671875" style="21" customWidth="1"/>
    <col min="15878" max="15878" width="14.44140625" style="21" customWidth="1"/>
    <col min="15879" max="15879" width="13" style="21" bestFit="1" customWidth="1"/>
    <col min="15880" max="15880" width="13.109375" style="21" customWidth="1"/>
    <col min="15881" max="15881" width="13.33203125" style="21" customWidth="1"/>
    <col min="15882" max="15882" width="11.6640625" style="21" customWidth="1"/>
    <col min="15883" max="15883" width="15.109375" style="21" customWidth="1"/>
    <col min="15884" max="15884" width="14.33203125" style="21" customWidth="1"/>
    <col min="15885" max="15885" width="13.33203125" style="21" customWidth="1"/>
    <col min="15886" max="15886" width="13.109375" style="21" customWidth="1"/>
    <col min="15887" max="15887" width="13" style="21" customWidth="1"/>
    <col min="15888" max="15888" width="9.109375" style="21"/>
    <col min="15889" max="15889" width="12.5546875" style="21" customWidth="1"/>
    <col min="15890" max="15890" width="9.109375" style="21"/>
    <col min="15891" max="15891" width="10.109375" style="21" bestFit="1" customWidth="1"/>
    <col min="15892" max="16129" width="9.109375" style="21"/>
    <col min="16130" max="16130" width="36.5546875" style="21" customWidth="1"/>
    <col min="16131" max="16131" width="18.44140625" style="21" customWidth="1"/>
    <col min="16132" max="16132" width="9.109375" style="21" customWidth="1"/>
    <col min="16133" max="16133" width="14.88671875" style="21" customWidth="1"/>
    <col min="16134" max="16134" width="14.44140625" style="21" customWidth="1"/>
    <col min="16135" max="16135" width="13" style="21" bestFit="1" customWidth="1"/>
    <col min="16136" max="16136" width="13.109375" style="21" customWidth="1"/>
    <col min="16137" max="16137" width="13.33203125" style="21" customWidth="1"/>
    <col min="16138" max="16138" width="11.6640625" style="21" customWidth="1"/>
    <col min="16139" max="16139" width="15.109375" style="21" customWidth="1"/>
    <col min="16140" max="16140" width="14.33203125" style="21" customWidth="1"/>
    <col min="16141" max="16141" width="13.33203125" style="21" customWidth="1"/>
    <col min="16142" max="16142" width="13.109375" style="21" customWidth="1"/>
    <col min="16143" max="16143" width="13" style="21" customWidth="1"/>
    <col min="16144" max="16144" width="9.109375" style="21"/>
    <col min="16145" max="16145" width="12.5546875" style="21" customWidth="1"/>
    <col min="16146" max="16146" width="9.109375" style="21"/>
    <col min="16147" max="16147" width="10.109375" style="21" bestFit="1" customWidth="1"/>
    <col min="16148" max="16384" width="9.109375" style="21"/>
  </cols>
  <sheetData>
    <row r="1" spans="1:19" x14ac:dyDescent="0.3">
      <c r="L1" s="5"/>
    </row>
    <row r="2" spans="1:19" x14ac:dyDescent="0.3">
      <c r="A2" s="253"/>
      <c r="B2" s="113"/>
      <c r="C2" s="113"/>
      <c r="D2" s="113"/>
      <c r="E2" s="113"/>
      <c r="F2" s="113"/>
      <c r="G2" s="254"/>
      <c r="H2" s="254"/>
      <c r="I2" s="113"/>
      <c r="J2" s="113"/>
      <c r="K2" s="113"/>
      <c r="L2" s="113"/>
      <c r="M2" s="113"/>
      <c r="N2" s="113"/>
      <c r="O2" s="113"/>
      <c r="P2" s="113"/>
    </row>
    <row r="3" spans="1:19" x14ac:dyDescent="0.3">
      <c r="A3" s="560" t="s">
        <v>99</v>
      </c>
      <c r="B3" s="560"/>
      <c r="C3" s="560"/>
      <c r="D3" s="560"/>
      <c r="E3" s="560"/>
      <c r="F3" s="560"/>
      <c r="G3" s="560"/>
      <c r="H3" s="560"/>
      <c r="I3" s="560"/>
      <c r="J3" s="560"/>
      <c r="K3" s="560"/>
      <c r="L3" s="560"/>
      <c r="M3" s="560"/>
      <c r="N3" s="560"/>
      <c r="O3" s="560"/>
      <c r="P3" s="560"/>
    </row>
    <row r="4" spans="1:19" x14ac:dyDescent="0.3">
      <c r="A4" s="560" t="s">
        <v>515</v>
      </c>
      <c r="B4" s="560"/>
      <c r="C4" s="560"/>
      <c r="D4" s="560"/>
      <c r="E4" s="560"/>
      <c r="F4" s="560"/>
      <c r="G4" s="560"/>
      <c r="H4" s="560"/>
      <c r="I4" s="560"/>
      <c r="J4" s="560"/>
      <c r="K4" s="560"/>
      <c r="L4" s="560"/>
      <c r="M4" s="560"/>
      <c r="N4" s="560"/>
      <c r="O4" s="560"/>
      <c r="P4" s="560"/>
    </row>
    <row r="5" spans="1:19" x14ac:dyDescent="0.3">
      <c r="A5" s="253"/>
      <c r="B5" s="113"/>
      <c r="C5" s="113"/>
      <c r="D5" s="113"/>
      <c r="E5" s="113"/>
      <c r="F5" s="113"/>
      <c r="G5" s="254"/>
      <c r="H5" s="254"/>
      <c r="I5" s="113"/>
      <c r="J5" s="113"/>
      <c r="K5" s="113"/>
      <c r="L5" s="113"/>
      <c r="M5" s="113"/>
      <c r="N5" s="113"/>
      <c r="O5" s="113"/>
      <c r="P5" s="113"/>
    </row>
    <row r="6" spans="1:19" ht="15" customHeight="1" x14ac:dyDescent="0.3">
      <c r="A6" s="391" t="s">
        <v>56</v>
      </c>
      <c r="B6" s="387" t="s">
        <v>100</v>
      </c>
      <c r="C6" s="385" t="s">
        <v>101</v>
      </c>
      <c r="D6" s="387" t="s">
        <v>102</v>
      </c>
      <c r="E6" s="387" t="s">
        <v>103</v>
      </c>
      <c r="F6" s="387"/>
      <c r="G6" s="387" t="s">
        <v>104</v>
      </c>
      <c r="H6" s="387"/>
      <c r="I6" s="387"/>
      <c r="J6" s="387"/>
      <c r="K6" s="387"/>
      <c r="L6" s="387"/>
      <c r="M6" s="387"/>
      <c r="N6" s="387"/>
      <c r="O6" s="377" t="s">
        <v>597</v>
      </c>
      <c r="P6" s="378"/>
    </row>
    <row r="7" spans="1:19" ht="25.5" customHeight="1" x14ac:dyDescent="0.3">
      <c r="A7" s="391"/>
      <c r="B7" s="387"/>
      <c r="C7" s="381"/>
      <c r="D7" s="387"/>
      <c r="E7" s="387"/>
      <c r="F7" s="387"/>
      <c r="G7" s="563" t="s">
        <v>105</v>
      </c>
      <c r="H7" s="563"/>
      <c r="I7" s="387" t="s">
        <v>106</v>
      </c>
      <c r="J7" s="387"/>
      <c r="K7" s="387" t="s">
        <v>107</v>
      </c>
      <c r="L7" s="387"/>
      <c r="M7" s="387" t="s">
        <v>108</v>
      </c>
      <c r="N7" s="387"/>
      <c r="O7" s="379"/>
      <c r="P7" s="380"/>
    </row>
    <row r="8" spans="1:19" x14ac:dyDescent="0.3">
      <c r="A8" s="391"/>
      <c r="B8" s="387"/>
      <c r="C8" s="395"/>
      <c r="D8" s="387"/>
      <c r="E8" s="130" t="s">
        <v>39</v>
      </c>
      <c r="F8" s="130" t="s">
        <v>40</v>
      </c>
      <c r="G8" s="131" t="s">
        <v>39</v>
      </c>
      <c r="H8" s="131" t="s">
        <v>40</v>
      </c>
      <c r="I8" s="130" t="s">
        <v>39</v>
      </c>
      <c r="J8" s="130" t="s">
        <v>40</v>
      </c>
      <c r="K8" s="130" t="s">
        <v>39</v>
      </c>
      <c r="L8" s="130" t="s">
        <v>40</v>
      </c>
      <c r="M8" s="130" t="s">
        <v>39</v>
      </c>
      <c r="N8" s="130" t="s">
        <v>109</v>
      </c>
      <c r="O8" s="561"/>
      <c r="P8" s="562"/>
    </row>
    <row r="9" spans="1:19" x14ac:dyDescent="0.3">
      <c r="A9" s="132">
        <v>1</v>
      </c>
      <c r="B9" s="130">
        <v>2</v>
      </c>
      <c r="C9" s="130">
        <v>3</v>
      </c>
      <c r="D9" s="130">
        <v>4</v>
      </c>
      <c r="E9" s="130">
        <v>5</v>
      </c>
      <c r="F9" s="130">
        <v>6</v>
      </c>
      <c r="G9" s="255">
        <v>7</v>
      </c>
      <c r="H9" s="255">
        <v>8</v>
      </c>
      <c r="I9" s="130">
        <v>9</v>
      </c>
      <c r="J9" s="130">
        <v>10</v>
      </c>
      <c r="K9" s="130">
        <v>11</v>
      </c>
      <c r="L9" s="130">
        <v>12</v>
      </c>
      <c r="M9" s="130">
        <v>13</v>
      </c>
      <c r="N9" s="130">
        <v>14</v>
      </c>
      <c r="O9" s="387">
        <v>15</v>
      </c>
      <c r="P9" s="387"/>
    </row>
    <row r="10" spans="1:19" x14ac:dyDescent="0.3">
      <c r="A10" s="256"/>
      <c r="B10" s="399" t="s">
        <v>67</v>
      </c>
      <c r="C10" s="400"/>
      <c r="D10" s="400"/>
      <c r="E10" s="400"/>
      <c r="F10" s="400"/>
      <c r="G10" s="400"/>
      <c r="H10" s="400"/>
      <c r="I10" s="400"/>
      <c r="J10" s="400"/>
      <c r="K10" s="400"/>
      <c r="L10" s="400"/>
      <c r="M10" s="400"/>
      <c r="N10" s="401"/>
      <c r="O10" s="559"/>
      <c r="P10" s="559"/>
    </row>
    <row r="11" spans="1:19" x14ac:dyDescent="0.3">
      <c r="A11" s="132" t="s">
        <v>110</v>
      </c>
      <c r="B11" s="399" t="s">
        <v>530</v>
      </c>
      <c r="C11" s="400"/>
      <c r="D11" s="400"/>
      <c r="E11" s="400"/>
      <c r="F11" s="400"/>
      <c r="G11" s="400"/>
      <c r="H11" s="400"/>
      <c r="I11" s="400"/>
      <c r="J11" s="400"/>
      <c r="K11" s="400"/>
      <c r="L11" s="400"/>
      <c r="M11" s="400"/>
      <c r="N11" s="401"/>
      <c r="O11" s="559"/>
      <c r="P11" s="559"/>
    </row>
    <row r="12" spans="1:19" x14ac:dyDescent="0.3">
      <c r="A12" s="256"/>
      <c r="B12" s="399" t="s">
        <v>517</v>
      </c>
      <c r="C12" s="400"/>
      <c r="D12" s="400"/>
      <c r="E12" s="400"/>
      <c r="F12" s="400"/>
      <c r="G12" s="400"/>
      <c r="H12" s="400"/>
      <c r="I12" s="400"/>
      <c r="J12" s="400"/>
      <c r="K12" s="400"/>
      <c r="L12" s="400"/>
      <c r="M12" s="400"/>
      <c r="N12" s="401"/>
      <c r="O12" s="555"/>
      <c r="P12" s="556"/>
    </row>
    <row r="13" spans="1:19" s="2" customFormat="1" x14ac:dyDescent="0.3">
      <c r="A13" s="370"/>
      <c r="B13" s="385" t="s">
        <v>111</v>
      </c>
      <c r="C13" s="385"/>
      <c r="D13" s="130" t="s">
        <v>112</v>
      </c>
      <c r="E13" s="131">
        <f>SUM(E14:E20)</f>
        <v>29874658.899999999</v>
      </c>
      <c r="F13" s="131">
        <f t="shared" ref="F13:N13" si="0">SUM(F14:F20)</f>
        <v>0</v>
      </c>
      <c r="G13" s="131">
        <f t="shared" si="0"/>
        <v>11737430.799999999</v>
      </c>
      <c r="H13" s="131">
        <f t="shared" si="0"/>
        <v>0</v>
      </c>
      <c r="I13" s="131">
        <f t="shared" si="0"/>
        <v>0</v>
      </c>
      <c r="J13" s="131">
        <f t="shared" si="0"/>
        <v>0</v>
      </c>
      <c r="K13" s="131">
        <f t="shared" si="0"/>
        <v>13933121.200000001</v>
      </c>
      <c r="L13" s="131">
        <f t="shared" si="0"/>
        <v>0</v>
      </c>
      <c r="M13" s="131">
        <f t="shared" si="0"/>
        <v>4204106.9000000004</v>
      </c>
      <c r="N13" s="131">
        <f t="shared" si="0"/>
        <v>0</v>
      </c>
      <c r="O13" s="377" t="s">
        <v>7</v>
      </c>
      <c r="P13" s="378"/>
      <c r="Q13" s="12"/>
      <c r="R13" s="12"/>
      <c r="S13" s="12"/>
    </row>
    <row r="14" spans="1:19" s="2" customFormat="1" ht="19.5" customHeight="1" x14ac:dyDescent="0.3">
      <c r="A14" s="371"/>
      <c r="B14" s="381"/>
      <c r="C14" s="381"/>
      <c r="D14" s="130" t="s">
        <v>22</v>
      </c>
      <c r="E14" s="131">
        <f>G14+I14+K14+M14</f>
        <v>4275792.7</v>
      </c>
      <c r="F14" s="131">
        <f>H14+J14+L14+N14</f>
        <v>0</v>
      </c>
      <c r="G14" s="131">
        <f>'Пр. 2 к пп1'!I135</f>
        <v>1679120.2</v>
      </c>
      <c r="H14" s="131">
        <f>'Пр. 2 к пп1'!J135</f>
        <v>0</v>
      </c>
      <c r="I14" s="131">
        <f>'Пр. 2 к пп1'!K135</f>
        <v>0</v>
      </c>
      <c r="J14" s="131">
        <f>'Пр. 2 к пп1'!L135</f>
        <v>0</v>
      </c>
      <c r="K14" s="131">
        <f>'Пр. 2 к пп1'!M135</f>
        <v>1996085.8</v>
      </c>
      <c r="L14" s="131">
        <f>'Пр. 2 к пп1'!N135</f>
        <v>0</v>
      </c>
      <c r="M14" s="131">
        <f>'Пр. 2 к пп1'!O135</f>
        <v>600586.69999999995</v>
      </c>
      <c r="N14" s="131">
        <f>'Пр. 2 к пп1'!P135</f>
        <v>0</v>
      </c>
      <c r="O14" s="379"/>
      <c r="P14" s="380"/>
      <c r="Q14" s="12"/>
      <c r="R14" s="12"/>
      <c r="S14" s="12"/>
    </row>
    <row r="15" spans="1:19" s="2" customFormat="1" x14ac:dyDescent="0.3">
      <c r="A15" s="371"/>
      <c r="B15" s="381"/>
      <c r="C15" s="381"/>
      <c r="D15" s="130" t="s">
        <v>23</v>
      </c>
      <c r="E15" s="131">
        <f t="shared" ref="E15:F20" si="1">G15+I15+K15+M15</f>
        <v>4266477.7</v>
      </c>
      <c r="F15" s="131">
        <f t="shared" si="1"/>
        <v>0</v>
      </c>
      <c r="G15" s="131">
        <f>'Пр. 2 к пп1'!I136</f>
        <v>1676385.1</v>
      </c>
      <c r="H15" s="131">
        <f>'Пр. 2 к пп1'!J136</f>
        <v>0</v>
      </c>
      <c r="I15" s="131">
        <f>'Пр. 2 к пп1'!K136</f>
        <v>0</v>
      </c>
      <c r="J15" s="131">
        <f>'Пр. 2 к пп1'!L136</f>
        <v>0</v>
      </c>
      <c r="K15" s="131">
        <f>'Пр. 2 к пп1'!M136</f>
        <v>1989505.9</v>
      </c>
      <c r="L15" s="131">
        <f>'Пр. 2 к пп1'!N136</f>
        <v>0</v>
      </c>
      <c r="M15" s="131">
        <f>'Пр. 2 к пп1'!O136</f>
        <v>600586.69999999995</v>
      </c>
      <c r="N15" s="131">
        <f>'Пр. 2 к пп1'!P136</f>
        <v>0</v>
      </c>
      <c r="O15" s="379"/>
      <c r="P15" s="380"/>
      <c r="Q15" s="12"/>
      <c r="R15" s="12"/>
      <c r="S15" s="12"/>
    </row>
    <row r="16" spans="1:19" s="2" customFormat="1" x14ac:dyDescent="0.3">
      <c r="A16" s="371"/>
      <c r="B16" s="381"/>
      <c r="C16" s="381"/>
      <c r="D16" s="130" t="s">
        <v>24</v>
      </c>
      <c r="E16" s="131">
        <f t="shared" si="1"/>
        <v>4266477.7</v>
      </c>
      <c r="F16" s="131">
        <f t="shared" si="1"/>
        <v>0</v>
      </c>
      <c r="G16" s="131">
        <f>'Пр. 2 к пп1'!I137</f>
        <v>1676385.1</v>
      </c>
      <c r="H16" s="131">
        <f>'Пр. 2 к пп1'!J137</f>
        <v>0</v>
      </c>
      <c r="I16" s="131">
        <f>'Пр. 2 к пп1'!K137</f>
        <v>0</v>
      </c>
      <c r="J16" s="131">
        <f>'Пр. 2 к пп1'!L137</f>
        <v>0</v>
      </c>
      <c r="K16" s="131">
        <f>'Пр. 2 к пп1'!M137</f>
        <v>1989505.9</v>
      </c>
      <c r="L16" s="131">
        <f>'Пр. 2 к пп1'!N137</f>
        <v>0</v>
      </c>
      <c r="M16" s="131">
        <f>'Пр. 2 к пп1'!O137</f>
        <v>600586.69999999995</v>
      </c>
      <c r="N16" s="131">
        <f>'Пр. 2 к пп1'!P137</f>
        <v>0</v>
      </c>
      <c r="O16" s="379"/>
      <c r="P16" s="380"/>
      <c r="Q16" s="12"/>
      <c r="R16" s="12"/>
      <c r="S16" s="12"/>
    </row>
    <row r="17" spans="1:19" s="2" customFormat="1" x14ac:dyDescent="0.3">
      <c r="A17" s="371"/>
      <c r="B17" s="381"/>
      <c r="C17" s="381"/>
      <c r="D17" s="130" t="s">
        <v>25</v>
      </c>
      <c r="E17" s="131">
        <f t="shared" si="1"/>
        <v>4266477.7</v>
      </c>
      <c r="F17" s="131">
        <f t="shared" si="1"/>
        <v>0</v>
      </c>
      <c r="G17" s="131">
        <f>'Пр. 2 к пп1'!I138</f>
        <v>1676385.1</v>
      </c>
      <c r="H17" s="131">
        <f>'Пр. 2 к пп1'!J138</f>
        <v>0</v>
      </c>
      <c r="I17" s="131">
        <f>'Пр. 2 к пп1'!K138</f>
        <v>0</v>
      </c>
      <c r="J17" s="131">
        <f>'Пр. 2 к пп1'!L138</f>
        <v>0</v>
      </c>
      <c r="K17" s="131">
        <f>'Пр. 2 к пп1'!M138</f>
        <v>1989505.9</v>
      </c>
      <c r="L17" s="131">
        <f>'Пр. 2 к пп1'!N138</f>
        <v>0</v>
      </c>
      <c r="M17" s="131">
        <f>'Пр. 2 к пп1'!O138</f>
        <v>600586.69999999995</v>
      </c>
      <c r="N17" s="131">
        <f>'Пр. 2 к пп1'!P138</f>
        <v>0</v>
      </c>
      <c r="O17" s="379"/>
      <c r="P17" s="380"/>
      <c r="Q17" s="12"/>
      <c r="R17" s="12"/>
      <c r="S17" s="12"/>
    </row>
    <row r="18" spans="1:19" s="2" customFormat="1" x14ac:dyDescent="0.3">
      <c r="A18" s="371"/>
      <c r="B18" s="381"/>
      <c r="C18" s="381"/>
      <c r="D18" s="130" t="s">
        <v>26</v>
      </c>
      <c r="E18" s="131">
        <f t="shared" si="1"/>
        <v>4266477.7</v>
      </c>
      <c r="F18" s="131">
        <f t="shared" si="1"/>
        <v>0</v>
      </c>
      <c r="G18" s="131">
        <f>'Пр. 2 к пп1'!I139</f>
        <v>1676385.1</v>
      </c>
      <c r="H18" s="131">
        <f>'Пр. 2 к пп1'!J139</f>
        <v>0</v>
      </c>
      <c r="I18" s="131">
        <f>'Пр. 2 к пп1'!K139</f>
        <v>0</v>
      </c>
      <c r="J18" s="131">
        <f>'Пр. 2 к пп1'!L139</f>
        <v>0</v>
      </c>
      <c r="K18" s="131">
        <f>'Пр. 2 к пп1'!M139</f>
        <v>1989505.9</v>
      </c>
      <c r="L18" s="131">
        <f>'Пр. 2 к пп1'!N139</f>
        <v>0</v>
      </c>
      <c r="M18" s="131">
        <f>'Пр. 2 к пп1'!O139</f>
        <v>600586.69999999995</v>
      </c>
      <c r="N18" s="131">
        <f>'Пр. 2 к пп1'!P139</f>
        <v>0</v>
      </c>
      <c r="O18" s="379"/>
      <c r="P18" s="380"/>
      <c r="Q18" s="12"/>
      <c r="R18" s="12"/>
      <c r="S18" s="12"/>
    </row>
    <row r="19" spans="1:19" s="2" customFormat="1" x14ac:dyDescent="0.3">
      <c r="A19" s="371"/>
      <c r="B19" s="381"/>
      <c r="C19" s="381"/>
      <c r="D19" s="130" t="s">
        <v>41</v>
      </c>
      <c r="E19" s="131">
        <f t="shared" si="1"/>
        <v>4266477.7</v>
      </c>
      <c r="F19" s="131">
        <f t="shared" si="1"/>
        <v>0</v>
      </c>
      <c r="G19" s="131">
        <f>'Пр. 2 к пп1'!I140</f>
        <v>1676385.1</v>
      </c>
      <c r="H19" s="131">
        <f>'Пр. 2 к пп1'!J140</f>
        <v>0</v>
      </c>
      <c r="I19" s="131">
        <f>'Пр. 2 к пп1'!K140</f>
        <v>0</v>
      </c>
      <c r="J19" s="131">
        <f>'Пр. 2 к пп1'!L140</f>
        <v>0</v>
      </c>
      <c r="K19" s="131">
        <f>'Пр. 2 к пп1'!M140</f>
        <v>1989505.9</v>
      </c>
      <c r="L19" s="131">
        <f>'Пр. 2 к пп1'!N140</f>
        <v>0</v>
      </c>
      <c r="M19" s="131">
        <f>'Пр. 2 к пп1'!O140</f>
        <v>600586.69999999995</v>
      </c>
      <c r="N19" s="131">
        <f>'Пр. 2 к пп1'!P140</f>
        <v>0</v>
      </c>
      <c r="O19" s="379"/>
      <c r="P19" s="380"/>
      <c r="Q19" s="12"/>
      <c r="R19" s="12"/>
      <c r="S19" s="12"/>
    </row>
    <row r="20" spans="1:19" s="2" customFormat="1" x14ac:dyDescent="0.3">
      <c r="A20" s="371"/>
      <c r="B20" s="381"/>
      <c r="C20" s="395"/>
      <c r="D20" s="130" t="s">
        <v>28</v>
      </c>
      <c r="E20" s="131">
        <f t="shared" si="1"/>
        <v>4266477.7</v>
      </c>
      <c r="F20" s="131">
        <f t="shared" si="1"/>
        <v>0</v>
      </c>
      <c r="G20" s="131">
        <f>'Пр. 2 к пп1'!I141</f>
        <v>1676385.1</v>
      </c>
      <c r="H20" s="131">
        <f>'Пр. 2 к пп1'!J141</f>
        <v>0</v>
      </c>
      <c r="I20" s="131">
        <f>'Пр. 2 к пп1'!K141</f>
        <v>0</v>
      </c>
      <c r="J20" s="131">
        <f>'Пр. 2 к пп1'!L141</f>
        <v>0</v>
      </c>
      <c r="K20" s="131">
        <f>'Пр. 2 к пп1'!M141</f>
        <v>1989505.9</v>
      </c>
      <c r="L20" s="131">
        <f>'Пр. 2 к пп1'!N141</f>
        <v>0</v>
      </c>
      <c r="M20" s="131">
        <f>'Пр. 2 к пп1'!O141</f>
        <v>600586.69999999995</v>
      </c>
      <c r="N20" s="131">
        <f>'Пр. 2 к пп1'!P141</f>
        <v>0</v>
      </c>
      <c r="O20" s="379"/>
      <c r="P20" s="380"/>
      <c r="Q20" s="12"/>
      <c r="R20" s="12"/>
      <c r="S20" s="12"/>
    </row>
    <row r="21" spans="1:19" x14ac:dyDescent="0.3">
      <c r="A21" s="132" t="s">
        <v>113</v>
      </c>
      <c r="B21" s="399" t="s">
        <v>528</v>
      </c>
      <c r="C21" s="400"/>
      <c r="D21" s="400"/>
      <c r="E21" s="400"/>
      <c r="F21" s="400"/>
      <c r="G21" s="400"/>
      <c r="H21" s="400"/>
      <c r="I21" s="400"/>
      <c r="J21" s="400"/>
      <c r="K21" s="400"/>
      <c r="L21" s="400"/>
      <c r="M21" s="400"/>
      <c r="N21" s="401"/>
      <c r="O21" s="559"/>
      <c r="P21" s="559"/>
    </row>
    <row r="22" spans="1:19" x14ac:dyDescent="0.3">
      <c r="A22" s="256"/>
      <c r="B22" s="399" t="s">
        <v>516</v>
      </c>
      <c r="C22" s="400"/>
      <c r="D22" s="400"/>
      <c r="E22" s="400"/>
      <c r="F22" s="400"/>
      <c r="G22" s="400"/>
      <c r="H22" s="400"/>
      <c r="I22" s="400"/>
      <c r="J22" s="400"/>
      <c r="K22" s="400"/>
      <c r="L22" s="400"/>
      <c r="M22" s="400"/>
      <c r="N22" s="401"/>
      <c r="O22" s="555"/>
      <c r="P22" s="556"/>
    </row>
    <row r="23" spans="1:19" s="2" customFormat="1" ht="15" customHeight="1" x14ac:dyDescent="0.3">
      <c r="A23" s="361"/>
      <c r="B23" s="361" t="s">
        <v>114</v>
      </c>
      <c r="C23" s="361"/>
      <c r="D23" s="51" t="s">
        <v>112</v>
      </c>
      <c r="E23" s="10">
        <f>SUM(E24:E30)</f>
        <v>38753720.200000003</v>
      </c>
      <c r="F23" s="10">
        <f t="shared" ref="F23:N23" si="2">SUM(F24:F30)</f>
        <v>0</v>
      </c>
      <c r="G23" s="10">
        <f t="shared" si="2"/>
        <v>7431950.2999999989</v>
      </c>
      <c r="H23" s="10">
        <f t="shared" si="2"/>
        <v>0</v>
      </c>
      <c r="I23" s="10">
        <f t="shared" si="2"/>
        <v>1679596.9</v>
      </c>
      <c r="J23" s="10">
        <f t="shared" si="2"/>
        <v>0</v>
      </c>
      <c r="K23" s="10">
        <f t="shared" si="2"/>
        <v>28529872.999999996</v>
      </c>
      <c r="L23" s="10">
        <f t="shared" si="2"/>
        <v>0</v>
      </c>
      <c r="M23" s="10">
        <f t="shared" si="2"/>
        <v>1112300</v>
      </c>
      <c r="N23" s="10">
        <f t="shared" si="2"/>
        <v>0</v>
      </c>
      <c r="O23" s="405" t="s">
        <v>7</v>
      </c>
      <c r="P23" s="406"/>
    </row>
    <row r="24" spans="1:19" s="2" customFormat="1" x14ac:dyDescent="0.3">
      <c r="A24" s="362"/>
      <c r="B24" s="362"/>
      <c r="C24" s="362"/>
      <c r="D24" s="51" t="s">
        <v>22</v>
      </c>
      <c r="E24" s="10">
        <f>G24+I24+K24+M24</f>
        <v>5521091.5</v>
      </c>
      <c r="F24" s="10">
        <f>H24+J24+L24+N24</f>
        <v>0</v>
      </c>
      <c r="G24" s="10">
        <f>'Пр.2 к пп2'!I323</f>
        <v>1145442.3</v>
      </c>
      <c r="H24" s="10">
        <f>'Пр.2 к пп2'!J323</f>
        <v>0</v>
      </c>
      <c r="I24" s="10">
        <f>'Пр.2 к пп2'!K323</f>
        <v>262826.90000000002</v>
      </c>
      <c r="J24" s="10">
        <f>'Пр.2 к пп2'!L323</f>
        <v>0</v>
      </c>
      <c r="K24" s="10">
        <f>'Пр.2 к пп2'!M323</f>
        <v>3953922.3000000003</v>
      </c>
      <c r="L24" s="10">
        <f>'Пр.2 к пп2'!N323</f>
        <v>0</v>
      </c>
      <c r="M24" s="10">
        <f>'Пр.2 к пп2'!O323</f>
        <v>158900</v>
      </c>
      <c r="N24" s="10">
        <f>'Пр.2 к пп2'!P323</f>
        <v>0</v>
      </c>
      <c r="O24" s="407"/>
      <c r="P24" s="408"/>
    </row>
    <row r="25" spans="1:19" s="2" customFormat="1" x14ac:dyDescent="0.3">
      <c r="A25" s="362"/>
      <c r="B25" s="362"/>
      <c r="C25" s="362"/>
      <c r="D25" s="51" t="s">
        <v>23</v>
      </c>
      <c r="E25" s="10">
        <f t="shared" ref="E25:F30" si="3">G25+I25+K25+M25</f>
        <v>6071036.2000000002</v>
      </c>
      <c r="F25" s="10">
        <f t="shared" si="3"/>
        <v>0</v>
      </c>
      <c r="G25" s="10">
        <f>'Пр.2 к пп2'!I324</f>
        <v>1374305</v>
      </c>
      <c r="H25" s="10">
        <f>'Пр.2 к пп2'!J324</f>
        <v>0</v>
      </c>
      <c r="I25" s="10">
        <f>'Пр.2 к пп2'!K324</f>
        <v>358154</v>
      </c>
      <c r="J25" s="10">
        <f>'Пр.2 к пп2'!L324</f>
        <v>0</v>
      </c>
      <c r="K25" s="10">
        <f>'Пр.2 к пп2'!M324</f>
        <v>4179677.2</v>
      </c>
      <c r="L25" s="10">
        <f>'Пр.2 к пп2'!N324</f>
        <v>0</v>
      </c>
      <c r="M25" s="10">
        <f>'Пр.2 к пп2'!O324</f>
        <v>158900</v>
      </c>
      <c r="N25" s="10">
        <f>'Пр.2 к пп2'!P324</f>
        <v>0</v>
      </c>
      <c r="O25" s="407"/>
      <c r="P25" s="408"/>
    </row>
    <row r="26" spans="1:19" s="2" customFormat="1" x14ac:dyDescent="0.3">
      <c r="A26" s="362"/>
      <c r="B26" s="362"/>
      <c r="C26" s="362"/>
      <c r="D26" s="51" t="s">
        <v>24</v>
      </c>
      <c r="E26" s="10">
        <f t="shared" si="3"/>
        <v>5540630.5</v>
      </c>
      <c r="F26" s="10">
        <f t="shared" si="3"/>
        <v>0</v>
      </c>
      <c r="G26" s="10">
        <f>'Пр.2 к пп2'!I325</f>
        <v>982440.6</v>
      </c>
      <c r="H26" s="10">
        <f>'Пр.2 к пп2'!J325</f>
        <v>0</v>
      </c>
      <c r="I26" s="10">
        <f>'Пр.2 к пп2'!K325</f>
        <v>264654</v>
      </c>
      <c r="J26" s="10">
        <f>'Пр.2 к пп2'!L325</f>
        <v>0</v>
      </c>
      <c r="K26" s="10">
        <f>'Пр.2 к пп2'!M325</f>
        <v>4134635.9</v>
      </c>
      <c r="L26" s="10">
        <f>'Пр.2 к пп2'!N325</f>
        <v>0</v>
      </c>
      <c r="M26" s="10">
        <f>'Пр.2 к пп2'!O325</f>
        <v>158900</v>
      </c>
      <c r="N26" s="10">
        <f>'Пр.2 к пп2'!P325</f>
        <v>0</v>
      </c>
      <c r="O26" s="407"/>
      <c r="P26" s="408"/>
    </row>
    <row r="27" spans="1:19" s="2" customFormat="1" x14ac:dyDescent="0.3">
      <c r="A27" s="362"/>
      <c r="B27" s="362"/>
      <c r="C27" s="362"/>
      <c r="D27" s="51" t="s">
        <v>25</v>
      </c>
      <c r="E27" s="10">
        <f t="shared" si="3"/>
        <v>5527654</v>
      </c>
      <c r="F27" s="10">
        <f t="shared" si="3"/>
        <v>0</v>
      </c>
      <c r="G27" s="10">
        <f>'Пр.2 к пп2'!I326</f>
        <v>982440.6</v>
      </c>
      <c r="H27" s="10">
        <f>'Пр.2 к пп2'!J326</f>
        <v>0</v>
      </c>
      <c r="I27" s="10">
        <f>'Пр.2 к пп2'!K326</f>
        <v>264654</v>
      </c>
      <c r="J27" s="10">
        <f>'Пр.2 к пп2'!L326</f>
        <v>0</v>
      </c>
      <c r="K27" s="10">
        <f>'Пр.2 к пп2'!M326</f>
        <v>4121659.4</v>
      </c>
      <c r="L27" s="10">
        <f>'Пр.2 к пп2'!N326</f>
        <v>0</v>
      </c>
      <c r="M27" s="10">
        <f>'Пр.2 к пп2'!O326</f>
        <v>158900</v>
      </c>
      <c r="N27" s="10">
        <f>'Пр.2 к пп2'!P326</f>
        <v>0</v>
      </c>
      <c r="O27" s="407"/>
      <c r="P27" s="408"/>
    </row>
    <row r="28" spans="1:19" s="2" customFormat="1" x14ac:dyDescent="0.3">
      <c r="A28" s="362"/>
      <c r="B28" s="362"/>
      <c r="C28" s="362"/>
      <c r="D28" s="51" t="s">
        <v>26</v>
      </c>
      <c r="E28" s="10">
        <f t="shared" si="3"/>
        <v>5452654</v>
      </c>
      <c r="F28" s="10">
        <f t="shared" si="3"/>
        <v>0</v>
      </c>
      <c r="G28" s="10">
        <f>'Пр.2 к пп2'!I327</f>
        <v>982440.6</v>
      </c>
      <c r="H28" s="10">
        <f>'Пр.2 к пп2'!J327</f>
        <v>0</v>
      </c>
      <c r="I28" s="10">
        <f>'Пр.2 к пп2'!K327</f>
        <v>264654</v>
      </c>
      <c r="J28" s="10">
        <f>'Пр.2 к пп2'!L327</f>
        <v>0</v>
      </c>
      <c r="K28" s="10">
        <f>'Пр.2 к пп2'!M327</f>
        <v>4046659.4</v>
      </c>
      <c r="L28" s="10">
        <f>'Пр.2 к пп2'!N327</f>
        <v>0</v>
      </c>
      <c r="M28" s="10">
        <f>'Пр.2 к пп2'!O327</f>
        <v>158900</v>
      </c>
      <c r="N28" s="10">
        <f>'Пр.2 к пп2'!P327</f>
        <v>0</v>
      </c>
      <c r="O28" s="407"/>
      <c r="P28" s="408"/>
      <c r="Q28" s="252"/>
    </row>
    <row r="29" spans="1:19" s="2" customFormat="1" x14ac:dyDescent="0.3">
      <c r="A29" s="362"/>
      <c r="B29" s="362"/>
      <c r="C29" s="362"/>
      <c r="D29" s="51" t="s">
        <v>41</v>
      </c>
      <c r="E29" s="10">
        <f t="shared" si="3"/>
        <v>5452654</v>
      </c>
      <c r="F29" s="10">
        <f t="shared" si="3"/>
        <v>0</v>
      </c>
      <c r="G29" s="10">
        <f>'Пр.2 к пп2'!I328</f>
        <v>982440.6</v>
      </c>
      <c r="H29" s="10">
        <f>'Пр.2 к пп2'!J328</f>
        <v>0</v>
      </c>
      <c r="I29" s="10">
        <f>'Пр.2 к пп2'!K328</f>
        <v>264654</v>
      </c>
      <c r="J29" s="10">
        <f>'Пр.2 к пп2'!L328</f>
        <v>0</v>
      </c>
      <c r="K29" s="10">
        <f>'Пр.2 к пп2'!M328</f>
        <v>4046659.4</v>
      </c>
      <c r="L29" s="10">
        <f>'Пр.2 к пп2'!N328</f>
        <v>0</v>
      </c>
      <c r="M29" s="10">
        <f>'Пр.2 к пп2'!O328</f>
        <v>158900</v>
      </c>
      <c r="N29" s="10">
        <f>'Пр.2 к пп2'!P328</f>
        <v>0</v>
      </c>
      <c r="O29" s="407"/>
      <c r="P29" s="408"/>
      <c r="Q29" s="252"/>
    </row>
    <row r="30" spans="1:19" s="2" customFormat="1" x14ac:dyDescent="0.3">
      <c r="A30" s="362"/>
      <c r="B30" s="362"/>
      <c r="C30" s="363"/>
      <c r="D30" s="51" t="s">
        <v>28</v>
      </c>
      <c r="E30" s="10">
        <f t="shared" si="3"/>
        <v>5188000</v>
      </c>
      <c r="F30" s="10">
        <f t="shared" si="3"/>
        <v>0</v>
      </c>
      <c r="G30" s="10">
        <f>'Пр.2 к пп2'!I329</f>
        <v>982440.6</v>
      </c>
      <c r="H30" s="10">
        <f>'Пр.2 к пп2'!J329</f>
        <v>0</v>
      </c>
      <c r="I30" s="10">
        <f>'Пр.2 к пп2'!K329</f>
        <v>0</v>
      </c>
      <c r="J30" s="10">
        <f>'Пр.2 к пп2'!L329</f>
        <v>0</v>
      </c>
      <c r="K30" s="10">
        <f>'Пр.2 к пп2'!M329</f>
        <v>4046659.4</v>
      </c>
      <c r="L30" s="10">
        <f>'Пр.2 к пп2'!N329</f>
        <v>0</v>
      </c>
      <c r="M30" s="10">
        <f>'Пр.2 к пп2'!O329</f>
        <v>158900</v>
      </c>
      <c r="N30" s="10">
        <f>'Пр.2 к пп2'!P329</f>
        <v>0</v>
      </c>
      <c r="O30" s="407"/>
      <c r="P30" s="408"/>
      <c r="Q30" s="252"/>
    </row>
    <row r="31" spans="1:19" x14ac:dyDescent="0.3">
      <c r="A31" s="132" t="s">
        <v>115</v>
      </c>
      <c r="B31" s="399" t="s">
        <v>88</v>
      </c>
      <c r="C31" s="400"/>
      <c r="D31" s="400"/>
      <c r="E31" s="400"/>
      <c r="F31" s="400"/>
      <c r="G31" s="400"/>
      <c r="H31" s="400"/>
      <c r="I31" s="400"/>
      <c r="J31" s="400"/>
      <c r="K31" s="400"/>
      <c r="L31" s="400"/>
      <c r="M31" s="400"/>
      <c r="N31" s="401"/>
      <c r="O31" s="559"/>
      <c r="P31" s="559"/>
    </row>
    <row r="32" spans="1:19" x14ac:dyDescent="0.3">
      <c r="A32" s="256"/>
      <c r="B32" s="399" t="s">
        <v>518</v>
      </c>
      <c r="C32" s="400"/>
      <c r="D32" s="400"/>
      <c r="E32" s="400"/>
      <c r="F32" s="400"/>
      <c r="G32" s="400"/>
      <c r="H32" s="400"/>
      <c r="I32" s="400"/>
      <c r="J32" s="400"/>
      <c r="K32" s="400"/>
      <c r="L32" s="400"/>
      <c r="M32" s="400"/>
      <c r="N32" s="401"/>
      <c r="O32" s="555"/>
      <c r="P32" s="556"/>
    </row>
    <row r="33" spans="1:21" s="2" customFormat="1" x14ac:dyDescent="0.3">
      <c r="A33" s="361"/>
      <c r="B33" s="361" t="s">
        <v>116</v>
      </c>
      <c r="C33" s="361"/>
      <c r="D33" s="51" t="s">
        <v>112</v>
      </c>
      <c r="E33" s="10">
        <f>SUM(E34:E40)</f>
        <v>1431320.5</v>
      </c>
      <c r="F33" s="10">
        <f t="shared" ref="F33:N33" si="4">SUM(F34:F40)</f>
        <v>0</v>
      </c>
      <c r="G33" s="10">
        <f t="shared" si="4"/>
        <v>725236.3</v>
      </c>
      <c r="H33" s="10">
        <f t="shared" si="4"/>
        <v>0</v>
      </c>
      <c r="I33" s="10">
        <f t="shared" si="4"/>
        <v>0</v>
      </c>
      <c r="J33" s="10">
        <f t="shared" si="4"/>
        <v>0</v>
      </c>
      <c r="K33" s="10">
        <f t="shared" si="4"/>
        <v>505024.6</v>
      </c>
      <c r="L33" s="10">
        <f t="shared" si="4"/>
        <v>0</v>
      </c>
      <c r="M33" s="10">
        <f t="shared" si="4"/>
        <v>201059.59999999998</v>
      </c>
      <c r="N33" s="10">
        <f t="shared" si="4"/>
        <v>0</v>
      </c>
      <c r="O33" s="405" t="s">
        <v>117</v>
      </c>
      <c r="P33" s="406"/>
      <c r="Q33" s="252"/>
      <c r="R33" s="252"/>
      <c r="S33" s="252"/>
      <c r="T33" s="252"/>
      <c r="U33" s="252"/>
    </row>
    <row r="34" spans="1:21" s="2" customFormat="1" x14ac:dyDescent="0.3">
      <c r="A34" s="362"/>
      <c r="B34" s="362"/>
      <c r="C34" s="362"/>
      <c r="D34" s="51" t="s">
        <v>22</v>
      </c>
      <c r="E34" s="10">
        <f>G34+I34+K34+M34</f>
        <v>194035.5</v>
      </c>
      <c r="F34" s="10">
        <f>H34+J34+L34+N34</f>
        <v>0</v>
      </c>
      <c r="G34" s="10">
        <f>'Пр. 2 к пп. 3'!I206</f>
        <v>108803.7</v>
      </c>
      <c r="H34" s="10">
        <f>'Пр. 2 к пп. 3'!J206</f>
        <v>0</v>
      </c>
      <c r="I34" s="10">
        <f>'Пр. 2 к пп. 3'!K206</f>
        <v>0</v>
      </c>
      <c r="J34" s="10">
        <f>'Пр. 2 к пп. 3'!L206</f>
        <v>0</v>
      </c>
      <c r="K34" s="10">
        <f>'Пр. 2 к пп. 3'!M206</f>
        <v>56509</v>
      </c>
      <c r="L34" s="10">
        <f>'Пр. 2 к пп. 3'!N206</f>
        <v>0</v>
      </c>
      <c r="M34" s="10">
        <f>'Пр. 2 к пп. 3'!O206</f>
        <v>28722.799999999999</v>
      </c>
      <c r="N34" s="10">
        <f>'Пр. 2 к пп. 3'!P206</f>
        <v>0</v>
      </c>
      <c r="O34" s="407"/>
      <c r="P34" s="408"/>
      <c r="Q34" s="252"/>
      <c r="R34" s="252"/>
      <c r="S34" s="252"/>
      <c r="T34" s="252"/>
      <c r="U34" s="252"/>
    </row>
    <row r="35" spans="1:21" s="2" customFormat="1" x14ac:dyDescent="0.3">
      <c r="A35" s="362"/>
      <c r="B35" s="362"/>
      <c r="C35" s="362"/>
      <c r="D35" s="51" t="s">
        <v>23</v>
      </c>
      <c r="E35" s="10">
        <f t="shared" ref="E35:F40" si="5">G35+I35+K35+M35</f>
        <v>207650.5</v>
      </c>
      <c r="F35" s="10">
        <f t="shared" si="5"/>
        <v>0</v>
      </c>
      <c r="G35" s="10">
        <f>'Пр. 2 к пп. 3'!I207</f>
        <v>104175.1</v>
      </c>
      <c r="H35" s="10">
        <f>'Пр. 2 к пп. 3'!J207</f>
        <v>0</v>
      </c>
      <c r="I35" s="10">
        <f>'Пр. 2 к пп. 3'!K207</f>
        <v>0</v>
      </c>
      <c r="J35" s="10">
        <f>'Пр. 2 к пп. 3'!L207</f>
        <v>0</v>
      </c>
      <c r="K35" s="10">
        <f>'Пр. 2 к пп. 3'!M207</f>
        <v>74752.600000000006</v>
      </c>
      <c r="L35" s="10">
        <f>'Пр. 2 к пп. 3'!N207</f>
        <v>0</v>
      </c>
      <c r="M35" s="10">
        <f>'Пр. 2 к пп. 3'!O207</f>
        <v>28722.799999999999</v>
      </c>
      <c r="N35" s="10">
        <f>'Пр. 2 к пп. 3'!P207</f>
        <v>0</v>
      </c>
      <c r="O35" s="407"/>
      <c r="P35" s="408"/>
      <c r="Q35" s="252"/>
      <c r="R35" s="252"/>
      <c r="S35" s="252"/>
      <c r="T35" s="252"/>
      <c r="U35" s="252"/>
    </row>
    <row r="36" spans="1:21" s="2" customFormat="1" x14ac:dyDescent="0.3">
      <c r="A36" s="362"/>
      <c r="B36" s="362"/>
      <c r="C36" s="362"/>
      <c r="D36" s="51" t="s">
        <v>24</v>
      </c>
      <c r="E36" s="10">
        <f t="shared" si="5"/>
        <v>205926.9</v>
      </c>
      <c r="F36" s="10">
        <f t="shared" si="5"/>
        <v>0</v>
      </c>
      <c r="G36" s="10">
        <f>'Пр. 2 к пп. 3'!I208</f>
        <v>102451.5</v>
      </c>
      <c r="H36" s="10">
        <f>'Пр. 2 к пп. 3'!J208</f>
        <v>0</v>
      </c>
      <c r="I36" s="10">
        <f>'Пр. 2 к пп. 3'!K208</f>
        <v>0</v>
      </c>
      <c r="J36" s="10">
        <f>'Пр. 2 к пп. 3'!L208</f>
        <v>0</v>
      </c>
      <c r="K36" s="10">
        <f>'Пр. 2 к пп. 3'!M208</f>
        <v>74752.600000000006</v>
      </c>
      <c r="L36" s="10">
        <f>'Пр. 2 к пп. 3'!N208</f>
        <v>0</v>
      </c>
      <c r="M36" s="10">
        <f>'Пр. 2 к пп. 3'!O208</f>
        <v>28722.799999999999</v>
      </c>
      <c r="N36" s="10">
        <f>'Пр. 2 к пп. 3'!P208</f>
        <v>0</v>
      </c>
      <c r="O36" s="407"/>
      <c r="P36" s="408"/>
      <c r="Q36" s="252"/>
      <c r="R36" s="252"/>
      <c r="S36" s="252"/>
      <c r="T36" s="252"/>
      <c r="U36" s="252"/>
    </row>
    <row r="37" spans="1:21" s="2" customFormat="1" x14ac:dyDescent="0.3">
      <c r="A37" s="362"/>
      <c r="B37" s="362"/>
      <c r="C37" s="362"/>
      <c r="D37" s="51" t="s">
        <v>25</v>
      </c>
      <c r="E37" s="10">
        <f t="shared" si="5"/>
        <v>205926.9</v>
      </c>
      <c r="F37" s="10">
        <f t="shared" si="5"/>
        <v>0</v>
      </c>
      <c r="G37" s="10">
        <f>'Пр. 2 к пп. 3'!I209</f>
        <v>102451.5</v>
      </c>
      <c r="H37" s="10">
        <f>'Пр. 2 к пп. 3'!J209</f>
        <v>0</v>
      </c>
      <c r="I37" s="10">
        <f>'Пр. 2 к пп. 3'!K209</f>
        <v>0</v>
      </c>
      <c r="J37" s="10">
        <f>'Пр. 2 к пп. 3'!L209</f>
        <v>0</v>
      </c>
      <c r="K37" s="10">
        <f>'Пр. 2 к пп. 3'!M209</f>
        <v>74752.600000000006</v>
      </c>
      <c r="L37" s="10">
        <f>'Пр. 2 к пп. 3'!N209</f>
        <v>0</v>
      </c>
      <c r="M37" s="10">
        <f>'Пр. 2 к пп. 3'!O209</f>
        <v>28722.799999999999</v>
      </c>
      <c r="N37" s="10">
        <f>'Пр. 2 к пп. 3'!P209</f>
        <v>0</v>
      </c>
      <c r="O37" s="407"/>
      <c r="P37" s="408"/>
      <c r="Q37" s="252"/>
      <c r="R37" s="252"/>
      <c r="S37" s="252"/>
      <c r="T37" s="252"/>
      <c r="U37" s="252"/>
    </row>
    <row r="38" spans="1:21" s="2" customFormat="1" x14ac:dyDescent="0.3">
      <c r="A38" s="362"/>
      <c r="B38" s="362"/>
      <c r="C38" s="362"/>
      <c r="D38" s="51" t="s">
        <v>26</v>
      </c>
      <c r="E38" s="10">
        <f t="shared" si="5"/>
        <v>205926.9</v>
      </c>
      <c r="F38" s="10">
        <f t="shared" si="5"/>
        <v>0</v>
      </c>
      <c r="G38" s="10">
        <f>'Пр. 2 к пп. 3'!I210</f>
        <v>102451.5</v>
      </c>
      <c r="H38" s="10">
        <f>'Пр. 2 к пп. 3'!J210</f>
        <v>0</v>
      </c>
      <c r="I38" s="10">
        <f>'Пр. 2 к пп. 3'!K210</f>
        <v>0</v>
      </c>
      <c r="J38" s="10">
        <f>'Пр. 2 к пп. 3'!L210</f>
        <v>0</v>
      </c>
      <c r="K38" s="10">
        <f>'Пр. 2 к пп. 3'!M210</f>
        <v>74752.600000000006</v>
      </c>
      <c r="L38" s="10">
        <f>'Пр. 2 к пп. 3'!N210</f>
        <v>0</v>
      </c>
      <c r="M38" s="10">
        <f>'Пр. 2 к пп. 3'!O210</f>
        <v>28722.799999999999</v>
      </c>
      <c r="N38" s="10">
        <f>'Пр. 2 к пп. 3'!P210</f>
        <v>0</v>
      </c>
      <c r="O38" s="407"/>
      <c r="P38" s="408"/>
      <c r="Q38" s="252"/>
      <c r="R38" s="252"/>
      <c r="S38" s="252"/>
      <c r="T38" s="252"/>
      <c r="U38" s="252"/>
    </row>
    <row r="39" spans="1:21" s="2" customFormat="1" x14ac:dyDescent="0.3">
      <c r="A39" s="362"/>
      <c r="B39" s="362"/>
      <c r="C39" s="362"/>
      <c r="D39" s="51" t="s">
        <v>41</v>
      </c>
      <c r="E39" s="10">
        <f t="shared" si="5"/>
        <v>205926.9</v>
      </c>
      <c r="F39" s="10">
        <f t="shared" si="5"/>
        <v>0</v>
      </c>
      <c r="G39" s="10">
        <f>'Пр. 2 к пп. 3'!I211</f>
        <v>102451.5</v>
      </c>
      <c r="H39" s="10">
        <f>'Пр. 2 к пп. 3'!J211</f>
        <v>0</v>
      </c>
      <c r="I39" s="10">
        <f>'Пр. 2 к пп. 3'!K211</f>
        <v>0</v>
      </c>
      <c r="J39" s="10">
        <f>'Пр. 2 к пп. 3'!L211</f>
        <v>0</v>
      </c>
      <c r="K39" s="10">
        <f>'Пр. 2 к пп. 3'!M211</f>
        <v>74752.600000000006</v>
      </c>
      <c r="L39" s="10">
        <f>'Пр. 2 к пп. 3'!N211</f>
        <v>0</v>
      </c>
      <c r="M39" s="10">
        <f>'Пр. 2 к пп. 3'!O211</f>
        <v>28722.799999999999</v>
      </c>
      <c r="N39" s="10">
        <f>'Пр. 2 к пп. 3'!P211</f>
        <v>0</v>
      </c>
      <c r="O39" s="407"/>
      <c r="P39" s="408"/>
      <c r="Q39" s="252"/>
      <c r="R39" s="252"/>
      <c r="S39" s="252"/>
      <c r="T39" s="252"/>
      <c r="U39" s="252"/>
    </row>
    <row r="40" spans="1:21" s="2" customFormat="1" x14ac:dyDescent="0.3">
      <c r="A40" s="362"/>
      <c r="B40" s="362"/>
      <c r="C40" s="363"/>
      <c r="D40" s="51" t="s">
        <v>28</v>
      </c>
      <c r="E40" s="10">
        <f t="shared" si="5"/>
        <v>205926.9</v>
      </c>
      <c r="F40" s="10">
        <f t="shared" si="5"/>
        <v>0</v>
      </c>
      <c r="G40" s="10">
        <f>'Пр. 2 к пп. 3'!I212</f>
        <v>102451.5</v>
      </c>
      <c r="H40" s="10">
        <f>'Пр. 2 к пп. 3'!J212</f>
        <v>0</v>
      </c>
      <c r="I40" s="10">
        <f>'Пр. 2 к пп. 3'!K212</f>
        <v>0</v>
      </c>
      <c r="J40" s="10">
        <f>'Пр. 2 к пп. 3'!L212</f>
        <v>0</v>
      </c>
      <c r="K40" s="10">
        <f>'Пр. 2 к пп. 3'!M212</f>
        <v>74752.600000000006</v>
      </c>
      <c r="L40" s="10">
        <f>'Пр. 2 к пп. 3'!N212</f>
        <v>0</v>
      </c>
      <c r="M40" s="10">
        <f>'Пр. 2 к пп. 3'!O212</f>
        <v>28722.799999999999</v>
      </c>
      <c r="N40" s="10">
        <f>'Пр. 2 к пп. 3'!P212</f>
        <v>0</v>
      </c>
      <c r="O40" s="407"/>
      <c r="P40" s="408"/>
      <c r="Q40" s="252"/>
      <c r="R40" s="252"/>
      <c r="S40" s="252"/>
      <c r="T40" s="252"/>
      <c r="U40" s="252"/>
    </row>
    <row r="41" spans="1:21" x14ac:dyDescent="0.3">
      <c r="A41" s="132" t="s">
        <v>118</v>
      </c>
      <c r="B41" s="399" t="s">
        <v>119</v>
      </c>
      <c r="C41" s="400"/>
      <c r="D41" s="400"/>
      <c r="E41" s="400"/>
      <c r="F41" s="400"/>
      <c r="G41" s="400"/>
      <c r="H41" s="400"/>
      <c r="I41" s="400"/>
      <c r="J41" s="400"/>
      <c r="K41" s="400"/>
      <c r="L41" s="400"/>
      <c r="M41" s="400"/>
      <c r="N41" s="401"/>
      <c r="O41" s="555"/>
      <c r="P41" s="556"/>
    </row>
    <row r="42" spans="1:21" x14ac:dyDescent="0.3">
      <c r="A42" s="256"/>
      <c r="B42" s="399" t="s">
        <v>519</v>
      </c>
      <c r="C42" s="400"/>
      <c r="D42" s="400"/>
      <c r="E42" s="400"/>
      <c r="F42" s="400"/>
      <c r="G42" s="400"/>
      <c r="H42" s="400"/>
      <c r="I42" s="400"/>
      <c r="J42" s="400"/>
      <c r="K42" s="400"/>
      <c r="L42" s="400"/>
      <c r="M42" s="400"/>
      <c r="N42" s="401"/>
      <c r="O42" s="555"/>
      <c r="P42" s="556"/>
    </row>
    <row r="43" spans="1:21" s="2" customFormat="1" x14ac:dyDescent="0.3">
      <c r="A43" s="361"/>
      <c r="B43" s="361" t="s">
        <v>120</v>
      </c>
      <c r="C43" s="361"/>
      <c r="D43" s="51" t="s">
        <v>112</v>
      </c>
      <c r="E43" s="10">
        <f>SUM(E44:E50)</f>
        <v>1842409.1</v>
      </c>
      <c r="F43" s="10">
        <f t="shared" ref="F43:N43" si="6">SUM(F44:F50)</f>
        <v>0</v>
      </c>
      <c r="G43" s="10">
        <f t="shared" si="6"/>
        <v>1757130.9</v>
      </c>
      <c r="H43" s="10">
        <f t="shared" si="6"/>
        <v>0</v>
      </c>
      <c r="I43" s="10">
        <f t="shared" si="6"/>
        <v>0</v>
      </c>
      <c r="J43" s="10">
        <f t="shared" si="6"/>
        <v>0</v>
      </c>
      <c r="K43" s="10">
        <f t="shared" si="6"/>
        <v>0</v>
      </c>
      <c r="L43" s="10">
        <f t="shared" si="6"/>
        <v>0</v>
      </c>
      <c r="M43" s="10">
        <f t="shared" si="6"/>
        <v>85278.200000000012</v>
      </c>
      <c r="N43" s="10">
        <f t="shared" si="6"/>
        <v>0</v>
      </c>
      <c r="O43" s="405" t="s">
        <v>121</v>
      </c>
      <c r="P43" s="406"/>
    </row>
    <row r="44" spans="1:21" s="2" customFormat="1" x14ac:dyDescent="0.3">
      <c r="A44" s="362"/>
      <c r="B44" s="362"/>
      <c r="C44" s="362"/>
      <c r="D44" s="51" t="s">
        <v>22</v>
      </c>
      <c r="E44" s="10">
        <f>G44+I44+K44+M44</f>
        <v>263201.3</v>
      </c>
      <c r="F44" s="10">
        <f>H44+J44+L44+N44</f>
        <v>0</v>
      </c>
      <c r="G44" s="10">
        <f>'Пр. 2 к пп.4'!I119</f>
        <v>251018.7</v>
      </c>
      <c r="H44" s="10">
        <f>'Пр. 2 к пп.4'!J119</f>
        <v>0</v>
      </c>
      <c r="I44" s="10">
        <f>'Пр. 2 к пп.4'!K119</f>
        <v>0</v>
      </c>
      <c r="J44" s="10">
        <f>'Пр. 2 к пп.4'!L119</f>
        <v>0</v>
      </c>
      <c r="K44" s="10">
        <f>'Пр. 2 к пп.4'!M119</f>
        <v>0</v>
      </c>
      <c r="L44" s="10">
        <f>'Пр. 2 к пп.4'!N119</f>
        <v>0</v>
      </c>
      <c r="M44" s="10">
        <f>'Пр. 2 к пп.4'!O119</f>
        <v>12182.6</v>
      </c>
      <c r="N44" s="10">
        <f>'Пр. 2 к пп.4'!P119</f>
        <v>0</v>
      </c>
      <c r="O44" s="407"/>
      <c r="P44" s="408"/>
    </row>
    <row r="45" spans="1:21" s="2" customFormat="1" x14ac:dyDescent="0.3">
      <c r="A45" s="362"/>
      <c r="B45" s="362"/>
      <c r="C45" s="362"/>
      <c r="D45" s="51" t="s">
        <v>23</v>
      </c>
      <c r="E45" s="10">
        <f t="shared" ref="E45:F50" si="7">G45+I45+K45+M45</f>
        <v>263201.3</v>
      </c>
      <c r="F45" s="10">
        <f t="shared" si="7"/>
        <v>0</v>
      </c>
      <c r="G45" s="10">
        <f>'Пр. 2 к пп.4'!I120</f>
        <v>251018.7</v>
      </c>
      <c r="H45" s="10">
        <f>'Пр. 2 к пп.4'!J120</f>
        <v>0</v>
      </c>
      <c r="I45" s="10">
        <f>'Пр. 2 к пп.4'!K120</f>
        <v>0</v>
      </c>
      <c r="J45" s="10">
        <f>'Пр. 2 к пп.4'!L120</f>
        <v>0</v>
      </c>
      <c r="K45" s="10">
        <f>'Пр. 2 к пп.4'!M120</f>
        <v>0</v>
      </c>
      <c r="L45" s="10">
        <f>'Пр. 2 к пп.4'!N120</f>
        <v>0</v>
      </c>
      <c r="M45" s="10">
        <f>'Пр. 2 к пп.4'!O120</f>
        <v>12182.6</v>
      </c>
      <c r="N45" s="10">
        <f>'Пр. 2 к пп.4'!P120</f>
        <v>0</v>
      </c>
      <c r="O45" s="407"/>
      <c r="P45" s="408"/>
    </row>
    <row r="46" spans="1:21" s="2" customFormat="1" x14ac:dyDescent="0.3">
      <c r="A46" s="362"/>
      <c r="B46" s="362"/>
      <c r="C46" s="362"/>
      <c r="D46" s="51" t="s">
        <v>24</v>
      </c>
      <c r="E46" s="10">
        <f t="shared" si="7"/>
        <v>263201.3</v>
      </c>
      <c r="F46" s="10">
        <f t="shared" si="7"/>
        <v>0</v>
      </c>
      <c r="G46" s="10">
        <f>'Пр. 2 к пп.4'!I121</f>
        <v>251018.7</v>
      </c>
      <c r="H46" s="10">
        <f>'Пр. 2 к пп.4'!J121</f>
        <v>0</v>
      </c>
      <c r="I46" s="10">
        <f>'Пр. 2 к пп.4'!K121</f>
        <v>0</v>
      </c>
      <c r="J46" s="10">
        <f>'Пр. 2 к пп.4'!L121</f>
        <v>0</v>
      </c>
      <c r="K46" s="10">
        <f>'Пр. 2 к пп.4'!M121</f>
        <v>0</v>
      </c>
      <c r="L46" s="10">
        <f>'Пр. 2 к пп.4'!N121</f>
        <v>0</v>
      </c>
      <c r="M46" s="10">
        <f>'Пр. 2 к пп.4'!O121</f>
        <v>12182.6</v>
      </c>
      <c r="N46" s="10">
        <f>'Пр. 2 к пп.4'!P121</f>
        <v>0</v>
      </c>
      <c r="O46" s="407"/>
      <c r="P46" s="408"/>
    </row>
    <row r="47" spans="1:21" s="2" customFormat="1" x14ac:dyDescent="0.3">
      <c r="A47" s="362"/>
      <c r="B47" s="362"/>
      <c r="C47" s="362"/>
      <c r="D47" s="51" t="s">
        <v>25</v>
      </c>
      <c r="E47" s="10">
        <f t="shared" si="7"/>
        <v>263201.3</v>
      </c>
      <c r="F47" s="10">
        <f t="shared" si="7"/>
        <v>0</v>
      </c>
      <c r="G47" s="10">
        <f>'Пр. 2 к пп.4'!I122</f>
        <v>251018.7</v>
      </c>
      <c r="H47" s="10">
        <f>'Пр. 2 к пп.4'!J122</f>
        <v>0</v>
      </c>
      <c r="I47" s="10">
        <f>'Пр. 2 к пп.4'!K122</f>
        <v>0</v>
      </c>
      <c r="J47" s="10">
        <f>'Пр. 2 к пп.4'!L122</f>
        <v>0</v>
      </c>
      <c r="K47" s="10">
        <f>'Пр. 2 к пп.4'!M122</f>
        <v>0</v>
      </c>
      <c r="L47" s="10">
        <f>'Пр. 2 к пп.4'!N122</f>
        <v>0</v>
      </c>
      <c r="M47" s="10">
        <f>'Пр. 2 к пп.4'!O122</f>
        <v>12182.6</v>
      </c>
      <c r="N47" s="10">
        <f>'Пр. 2 к пп.4'!P122</f>
        <v>0</v>
      </c>
      <c r="O47" s="407"/>
      <c r="P47" s="408"/>
    </row>
    <row r="48" spans="1:21" s="2" customFormat="1" x14ac:dyDescent="0.3">
      <c r="A48" s="362"/>
      <c r="B48" s="362"/>
      <c r="C48" s="362"/>
      <c r="D48" s="51" t="s">
        <v>26</v>
      </c>
      <c r="E48" s="10">
        <f t="shared" si="7"/>
        <v>263201.3</v>
      </c>
      <c r="F48" s="10">
        <f t="shared" si="7"/>
        <v>0</v>
      </c>
      <c r="G48" s="10">
        <f>'Пр. 2 к пп.4'!I123</f>
        <v>251018.7</v>
      </c>
      <c r="H48" s="10">
        <f>'Пр. 2 к пп.4'!J123</f>
        <v>0</v>
      </c>
      <c r="I48" s="10">
        <f>'Пр. 2 к пп.4'!K123</f>
        <v>0</v>
      </c>
      <c r="J48" s="10">
        <f>'Пр. 2 к пп.4'!L123</f>
        <v>0</v>
      </c>
      <c r="K48" s="10">
        <f>'Пр. 2 к пп.4'!M123</f>
        <v>0</v>
      </c>
      <c r="L48" s="10">
        <f>'Пр. 2 к пп.4'!N123</f>
        <v>0</v>
      </c>
      <c r="M48" s="10">
        <f>'Пр. 2 к пп.4'!O123</f>
        <v>12182.6</v>
      </c>
      <c r="N48" s="10">
        <f>'Пр. 2 к пп.4'!P123</f>
        <v>0</v>
      </c>
      <c r="O48" s="407"/>
      <c r="P48" s="408"/>
    </row>
    <row r="49" spans="1:16" s="2" customFormat="1" x14ac:dyDescent="0.3">
      <c r="A49" s="362"/>
      <c r="B49" s="362"/>
      <c r="C49" s="362"/>
      <c r="D49" s="51" t="s">
        <v>41</v>
      </c>
      <c r="E49" s="10">
        <f t="shared" si="7"/>
        <v>263201.3</v>
      </c>
      <c r="F49" s="10">
        <f t="shared" si="7"/>
        <v>0</v>
      </c>
      <c r="G49" s="10">
        <f>'Пр. 2 к пп.4'!I124</f>
        <v>251018.7</v>
      </c>
      <c r="H49" s="10">
        <f>'Пр. 2 к пп.4'!J124</f>
        <v>0</v>
      </c>
      <c r="I49" s="10">
        <f>'Пр. 2 к пп.4'!K124</f>
        <v>0</v>
      </c>
      <c r="J49" s="10">
        <f>'Пр. 2 к пп.4'!L124</f>
        <v>0</v>
      </c>
      <c r="K49" s="10">
        <f>'Пр. 2 к пп.4'!M124</f>
        <v>0</v>
      </c>
      <c r="L49" s="10">
        <f>'Пр. 2 к пп.4'!N124</f>
        <v>0</v>
      </c>
      <c r="M49" s="10">
        <f>'Пр. 2 к пп.4'!O124</f>
        <v>12182.6</v>
      </c>
      <c r="N49" s="10">
        <f>'Пр. 2 к пп.4'!P124</f>
        <v>0</v>
      </c>
      <c r="O49" s="407"/>
      <c r="P49" s="408"/>
    </row>
    <row r="50" spans="1:16" s="2" customFormat="1" x14ac:dyDescent="0.3">
      <c r="A50" s="362"/>
      <c r="B50" s="362"/>
      <c r="C50" s="363"/>
      <c r="D50" s="51" t="s">
        <v>28</v>
      </c>
      <c r="E50" s="10">
        <f t="shared" si="7"/>
        <v>263201.3</v>
      </c>
      <c r="F50" s="10">
        <f t="shared" si="7"/>
        <v>0</v>
      </c>
      <c r="G50" s="10">
        <f>'Пр. 2 к пп.4'!I125</f>
        <v>251018.7</v>
      </c>
      <c r="H50" s="10">
        <f>'Пр. 2 к пп.4'!J125</f>
        <v>0</v>
      </c>
      <c r="I50" s="10">
        <f>'Пр. 2 к пп.4'!K125</f>
        <v>0</v>
      </c>
      <c r="J50" s="10">
        <f>'Пр. 2 к пп.4'!L125</f>
        <v>0</v>
      </c>
      <c r="K50" s="10">
        <f>'Пр. 2 к пп.4'!M125</f>
        <v>0</v>
      </c>
      <c r="L50" s="10">
        <f>'Пр. 2 к пп.4'!N125</f>
        <v>0</v>
      </c>
      <c r="M50" s="10">
        <f>'Пр. 2 к пп.4'!O125</f>
        <v>12182.6</v>
      </c>
      <c r="N50" s="10">
        <f>'Пр. 2 к пп.4'!P125</f>
        <v>0</v>
      </c>
      <c r="O50" s="407"/>
      <c r="P50" s="408"/>
    </row>
    <row r="51" spans="1:16" x14ac:dyDescent="0.3">
      <c r="A51" s="132" t="s">
        <v>122</v>
      </c>
      <c r="B51" s="399" t="s">
        <v>123</v>
      </c>
      <c r="C51" s="400"/>
      <c r="D51" s="400"/>
      <c r="E51" s="400"/>
      <c r="F51" s="400"/>
      <c r="G51" s="400"/>
      <c r="H51" s="400"/>
      <c r="I51" s="400"/>
      <c r="J51" s="400"/>
      <c r="K51" s="400"/>
      <c r="L51" s="400"/>
      <c r="M51" s="400"/>
      <c r="N51" s="401"/>
      <c r="O51" s="559"/>
      <c r="P51" s="559"/>
    </row>
    <row r="52" spans="1:16" x14ac:dyDescent="0.3">
      <c r="A52" s="256"/>
      <c r="B52" s="399" t="s">
        <v>520</v>
      </c>
      <c r="C52" s="400"/>
      <c r="D52" s="400"/>
      <c r="E52" s="400"/>
      <c r="F52" s="400"/>
      <c r="G52" s="400"/>
      <c r="H52" s="400"/>
      <c r="I52" s="400"/>
      <c r="J52" s="400"/>
      <c r="K52" s="400"/>
      <c r="L52" s="400"/>
      <c r="M52" s="400"/>
      <c r="N52" s="401"/>
      <c r="O52" s="555"/>
      <c r="P52" s="556"/>
    </row>
    <row r="53" spans="1:16" s="118" customFormat="1" ht="12.75" customHeight="1" x14ac:dyDescent="0.25">
      <c r="A53" s="361"/>
      <c r="B53" s="360" t="s">
        <v>124</v>
      </c>
      <c r="C53" s="361"/>
      <c r="D53" s="18" t="s">
        <v>112</v>
      </c>
      <c r="E53" s="10">
        <v>8292928</v>
      </c>
      <c r="F53" s="10">
        <v>0</v>
      </c>
      <c r="G53" s="10">
        <v>531879.30000000005</v>
      </c>
      <c r="H53" s="10">
        <v>0</v>
      </c>
      <c r="I53" s="10">
        <v>4106154.5</v>
      </c>
      <c r="J53" s="10">
        <v>0</v>
      </c>
      <c r="K53" s="10">
        <v>3654894.1999999997</v>
      </c>
      <c r="L53" s="10">
        <v>0</v>
      </c>
      <c r="M53" s="10">
        <v>0</v>
      </c>
      <c r="N53" s="10">
        <v>0</v>
      </c>
      <c r="O53" s="405" t="s">
        <v>125</v>
      </c>
      <c r="P53" s="406"/>
    </row>
    <row r="54" spans="1:16" s="118" customFormat="1" ht="13.2" x14ac:dyDescent="0.25">
      <c r="A54" s="362"/>
      <c r="B54" s="360"/>
      <c r="C54" s="362"/>
      <c r="D54" s="18" t="s">
        <v>22</v>
      </c>
      <c r="E54" s="10">
        <v>3009615.3</v>
      </c>
      <c r="F54" s="10">
        <v>0</v>
      </c>
      <c r="G54" s="10">
        <v>241091.20000000004</v>
      </c>
      <c r="H54" s="10">
        <v>0</v>
      </c>
      <c r="I54" s="10">
        <v>1820690.4</v>
      </c>
      <c r="J54" s="10">
        <v>0</v>
      </c>
      <c r="K54" s="10">
        <v>947833.7</v>
      </c>
      <c r="L54" s="10">
        <v>0</v>
      </c>
      <c r="M54" s="10">
        <v>0</v>
      </c>
      <c r="N54" s="10">
        <v>0</v>
      </c>
      <c r="O54" s="407"/>
      <c r="P54" s="408"/>
    </row>
    <row r="55" spans="1:16" s="118" customFormat="1" ht="13.2" x14ac:dyDescent="0.25">
      <c r="A55" s="362"/>
      <c r="B55" s="360"/>
      <c r="C55" s="362"/>
      <c r="D55" s="18" t="s">
        <v>23</v>
      </c>
      <c r="E55" s="10">
        <v>3084140</v>
      </c>
      <c r="F55" s="10">
        <v>0</v>
      </c>
      <c r="G55" s="10">
        <v>280580</v>
      </c>
      <c r="H55" s="10">
        <v>0</v>
      </c>
      <c r="I55" s="10">
        <v>1014242.8999999999</v>
      </c>
      <c r="J55" s="10">
        <v>0</v>
      </c>
      <c r="K55" s="10">
        <v>1789317.1</v>
      </c>
      <c r="L55" s="10">
        <v>0</v>
      </c>
      <c r="M55" s="10">
        <v>0</v>
      </c>
      <c r="N55" s="10">
        <v>0</v>
      </c>
      <c r="O55" s="407"/>
      <c r="P55" s="408"/>
    </row>
    <row r="56" spans="1:16" s="118" customFormat="1" ht="13.2" x14ac:dyDescent="0.25">
      <c r="A56" s="362"/>
      <c r="B56" s="360"/>
      <c r="C56" s="362"/>
      <c r="D56" s="18" t="s">
        <v>24</v>
      </c>
      <c r="E56" s="10">
        <v>1811452.7000000002</v>
      </c>
      <c r="F56" s="10">
        <v>0</v>
      </c>
      <c r="G56" s="10">
        <v>9820.4</v>
      </c>
      <c r="H56" s="10">
        <v>0</v>
      </c>
      <c r="I56" s="10">
        <v>1271221.2000000002</v>
      </c>
      <c r="J56" s="10">
        <v>0</v>
      </c>
      <c r="K56" s="10">
        <v>530411.1</v>
      </c>
      <c r="L56" s="10">
        <v>0</v>
      </c>
      <c r="M56" s="10">
        <v>0</v>
      </c>
      <c r="N56" s="10">
        <v>0</v>
      </c>
      <c r="O56" s="407"/>
      <c r="P56" s="408"/>
    </row>
    <row r="57" spans="1:16" s="118" customFormat="1" ht="13.2" x14ac:dyDescent="0.25">
      <c r="A57" s="362"/>
      <c r="B57" s="360"/>
      <c r="C57" s="362"/>
      <c r="D57" s="18" t="s">
        <v>25</v>
      </c>
      <c r="E57" s="10">
        <v>387720</v>
      </c>
      <c r="F57" s="10">
        <v>0</v>
      </c>
      <c r="G57" s="10">
        <v>387.7</v>
      </c>
      <c r="H57" s="10">
        <v>0</v>
      </c>
      <c r="I57" s="10">
        <v>0</v>
      </c>
      <c r="J57" s="10">
        <v>0</v>
      </c>
      <c r="K57" s="10">
        <v>387332.3</v>
      </c>
      <c r="L57" s="10">
        <v>0</v>
      </c>
      <c r="M57" s="10">
        <v>0</v>
      </c>
      <c r="N57" s="10">
        <v>0</v>
      </c>
      <c r="O57" s="407"/>
      <c r="P57" s="408"/>
    </row>
    <row r="58" spans="1:16" s="118" customFormat="1" ht="13.2" x14ac:dyDescent="0.25">
      <c r="A58" s="362"/>
      <c r="B58" s="360"/>
      <c r="C58" s="362"/>
      <c r="D58" s="18" t="s">
        <v>26</v>
      </c>
      <c r="E58" s="10">
        <v>0</v>
      </c>
      <c r="F58" s="10">
        <v>0</v>
      </c>
      <c r="G58" s="10">
        <v>0</v>
      </c>
      <c r="H58" s="10">
        <v>0</v>
      </c>
      <c r="I58" s="10">
        <v>0</v>
      </c>
      <c r="J58" s="10">
        <v>0</v>
      </c>
      <c r="K58" s="10">
        <v>0</v>
      </c>
      <c r="L58" s="10">
        <v>0</v>
      </c>
      <c r="M58" s="10">
        <v>0</v>
      </c>
      <c r="N58" s="10">
        <v>0</v>
      </c>
      <c r="O58" s="407"/>
      <c r="P58" s="408"/>
    </row>
    <row r="59" spans="1:16" s="118" customFormat="1" ht="13.2" x14ac:dyDescent="0.25">
      <c r="A59" s="362"/>
      <c r="B59" s="360"/>
      <c r="C59" s="362"/>
      <c r="D59" s="18" t="s">
        <v>41</v>
      </c>
      <c r="E59" s="10">
        <v>0</v>
      </c>
      <c r="F59" s="10">
        <v>0</v>
      </c>
      <c r="G59" s="10">
        <v>0</v>
      </c>
      <c r="H59" s="10">
        <v>0</v>
      </c>
      <c r="I59" s="10">
        <v>0</v>
      </c>
      <c r="J59" s="10">
        <v>0</v>
      </c>
      <c r="K59" s="10">
        <v>0</v>
      </c>
      <c r="L59" s="10">
        <v>0</v>
      </c>
      <c r="M59" s="10">
        <v>0</v>
      </c>
      <c r="N59" s="10">
        <v>0</v>
      </c>
      <c r="O59" s="407"/>
      <c r="P59" s="408"/>
    </row>
    <row r="60" spans="1:16" s="118" customFormat="1" ht="13.2" x14ac:dyDescent="0.25">
      <c r="A60" s="362"/>
      <c r="B60" s="360"/>
      <c r="C60" s="363"/>
      <c r="D60" s="18" t="s">
        <v>28</v>
      </c>
      <c r="E60" s="10">
        <v>0</v>
      </c>
      <c r="F60" s="10">
        <v>0</v>
      </c>
      <c r="G60" s="10">
        <v>0</v>
      </c>
      <c r="H60" s="10">
        <v>0</v>
      </c>
      <c r="I60" s="10">
        <v>0</v>
      </c>
      <c r="J60" s="10">
        <v>0</v>
      </c>
      <c r="K60" s="10">
        <v>0</v>
      </c>
      <c r="L60" s="10">
        <v>0</v>
      </c>
      <c r="M60" s="10">
        <v>0</v>
      </c>
      <c r="N60" s="10">
        <v>0</v>
      </c>
      <c r="O60" s="407"/>
      <c r="P60" s="408"/>
    </row>
    <row r="61" spans="1:16" ht="30" customHeight="1" x14ac:dyDescent="0.3">
      <c r="A61" s="137" t="s">
        <v>126</v>
      </c>
      <c r="B61" s="399" t="s">
        <v>583</v>
      </c>
      <c r="C61" s="400"/>
      <c r="D61" s="400"/>
      <c r="E61" s="400"/>
      <c r="F61" s="400"/>
      <c r="G61" s="400"/>
      <c r="H61" s="400"/>
      <c r="I61" s="400"/>
      <c r="J61" s="400"/>
      <c r="K61" s="400"/>
      <c r="L61" s="400"/>
      <c r="M61" s="400"/>
      <c r="N61" s="401"/>
      <c r="O61" s="557"/>
      <c r="P61" s="558"/>
    </row>
    <row r="62" spans="1:16" x14ac:dyDescent="0.3">
      <c r="A62" s="257"/>
      <c r="B62" s="399" t="s">
        <v>521</v>
      </c>
      <c r="C62" s="400"/>
      <c r="D62" s="400"/>
      <c r="E62" s="400"/>
      <c r="F62" s="400"/>
      <c r="G62" s="400"/>
      <c r="H62" s="400"/>
      <c r="I62" s="400"/>
      <c r="J62" s="400"/>
      <c r="K62" s="400"/>
      <c r="L62" s="400"/>
      <c r="M62" s="400"/>
      <c r="N62" s="401"/>
      <c r="O62" s="377"/>
      <c r="P62" s="378"/>
    </row>
    <row r="63" spans="1:16" s="2" customFormat="1" x14ac:dyDescent="0.3">
      <c r="A63" s="361"/>
      <c r="B63" s="361" t="s">
        <v>127</v>
      </c>
      <c r="C63" s="361"/>
      <c r="D63" s="18" t="s">
        <v>112</v>
      </c>
      <c r="E63" s="10">
        <f>SUM(E64:E70)</f>
        <v>309622.59999999998</v>
      </c>
      <c r="F63" s="10">
        <f t="shared" ref="F63:N63" si="8">SUM(F64:F70)</f>
        <v>0</v>
      </c>
      <c r="G63" s="10">
        <f t="shared" si="8"/>
        <v>309622.59999999998</v>
      </c>
      <c r="H63" s="10">
        <f t="shared" si="8"/>
        <v>0</v>
      </c>
      <c r="I63" s="10">
        <f t="shared" si="8"/>
        <v>0</v>
      </c>
      <c r="J63" s="10">
        <f t="shared" si="8"/>
        <v>0</v>
      </c>
      <c r="K63" s="10">
        <f t="shared" si="8"/>
        <v>0</v>
      </c>
      <c r="L63" s="10">
        <f t="shared" si="8"/>
        <v>0</v>
      </c>
      <c r="M63" s="10">
        <f t="shared" si="8"/>
        <v>0</v>
      </c>
      <c r="N63" s="10">
        <f t="shared" si="8"/>
        <v>0</v>
      </c>
      <c r="O63" s="405" t="s">
        <v>7</v>
      </c>
      <c r="P63" s="406"/>
    </row>
    <row r="64" spans="1:16" s="2" customFormat="1" x14ac:dyDescent="0.3">
      <c r="A64" s="362"/>
      <c r="B64" s="362"/>
      <c r="C64" s="362"/>
      <c r="D64" s="18" t="s">
        <v>22</v>
      </c>
      <c r="E64" s="10">
        <f>G64+I64+K64+M64</f>
        <v>44231.8</v>
      </c>
      <c r="F64" s="10">
        <f>H64+J64+L64+N64</f>
        <v>0</v>
      </c>
      <c r="G64" s="10">
        <f>'ПП 6'!J6</f>
        <v>44231.8</v>
      </c>
      <c r="H64" s="10">
        <f>'[4]ПП 6'!K6</f>
        <v>0</v>
      </c>
      <c r="I64" s="10">
        <v>0</v>
      </c>
      <c r="J64" s="10">
        <v>0</v>
      </c>
      <c r="K64" s="10">
        <v>0</v>
      </c>
      <c r="L64" s="10">
        <v>0</v>
      </c>
      <c r="M64" s="10">
        <v>0</v>
      </c>
      <c r="N64" s="10">
        <v>0</v>
      </c>
      <c r="O64" s="407"/>
      <c r="P64" s="408"/>
    </row>
    <row r="65" spans="1:16" s="2" customFormat="1" x14ac:dyDescent="0.3">
      <c r="A65" s="362"/>
      <c r="B65" s="362"/>
      <c r="C65" s="362"/>
      <c r="D65" s="18" t="s">
        <v>23</v>
      </c>
      <c r="E65" s="10">
        <f t="shared" ref="E65:F70" si="9">G65+I65+K65+M65</f>
        <v>44231.8</v>
      </c>
      <c r="F65" s="10">
        <f t="shared" si="9"/>
        <v>0</v>
      </c>
      <c r="G65" s="10">
        <f>'ПП 6'!L6</f>
        <v>44231.8</v>
      </c>
      <c r="H65" s="10">
        <f>'[4]ПП 6'!M6</f>
        <v>0</v>
      </c>
      <c r="I65" s="10">
        <v>0</v>
      </c>
      <c r="J65" s="10">
        <v>0</v>
      </c>
      <c r="K65" s="10">
        <v>0</v>
      </c>
      <c r="L65" s="10">
        <v>0</v>
      </c>
      <c r="M65" s="10">
        <v>0</v>
      </c>
      <c r="N65" s="10">
        <v>0</v>
      </c>
      <c r="O65" s="407"/>
      <c r="P65" s="408"/>
    </row>
    <row r="66" spans="1:16" s="2" customFormat="1" x14ac:dyDescent="0.3">
      <c r="A66" s="362"/>
      <c r="B66" s="362"/>
      <c r="C66" s="362"/>
      <c r="D66" s="18" t="s">
        <v>24</v>
      </c>
      <c r="E66" s="10">
        <f t="shared" si="9"/>
        <v>44231.8</v>
      </c>
      <c r="F66" s="10">
        <f t="shared" si="9"/>
        <v>0</v>
      </c>
      <c r="G66" s="10">
        <f>'ПП 6'!N6</f>
        <v>44231.8</v>
      </c>
      <c r="H66" s="10">
        <f>'[4]ПП 6'!O6</f>
        <v>0</v>
      </c>
      <c r="I66" s="10">
        <v>0</v>
      </c>
      <c r="J66" s="10">
        <v>0</v>
      </c>
      <c r="K66" s="10">
        <v>0</v>
      </c>
      <c r="L66" s="10">
        <v>0</v>
      </c>
      <c r="M66" s="10">
        <v>0</v>
      </c>
      <c r="N66" s="10">
        <v>0</v>
      </c>
      <c r="O66" s="407"/>
      <c r="P66" s="408"/>
    </row>
    <row r="67" spans="1:16" s="2" customFormat="1" x14ac:dyDescent="0.3">
      <c r="A67" s="362"/>
      <c r="B67" s="362"/>
      <c r="C67" s="362"/>
      <c r="D67" s="18" t="s">
        <v>25</v>
      </c>
      <c r="E67" s="10">
        <f t="shared" si="9"/>
        <v>44231.8</v>
      </c>
      <c r="F67" s="10">
        <f t="shared" si="9"/>
        <v>0</v>
      </c>
      <c r="G67" s="10">
        <f>'ПП 6'!P6</f>
        <v>44231.8</v>
      </c>
      <c r="H67" s="10">
        <f>'[4]ПП 6'!Q6</f>
        <v>0</v>
      </c>
      <c r="I67" s="10">
        <v>0</v>
      </c>
      <c r="J67" s="10">
        <v>0</v>
      </c>
      <c r="K67" s="10">
        <v>0</v>
      </c>
      <c r="L67" s="10">
        <v>0</v>
      </c>
      <c r="M67" s="10">
        <v>0</v>
      </c>
      <c r="N67" s="10">
        <v>0</v>
      </c>
      <c r="O67" s="407"/>
      <c r="P67" s="408"/>
    </row>
    <row r="68" spans="1:16" s="2" customFormat="1" x14ac:dyDescent="0.3">
      <c r="A68" s="362"/>
      <c r="B68" s="362"/>
      <c r="C68" s="362"/>
      <c r="D68" s="18" t="s">
        <v>26</v>
      </c>
      <c r="E68" s="10">
        <f t="shared" si="9"/>
        <v>44231.8</v>
      </c>
      <c r="F68" s="10">
        <f t="shared" si="9"/>
        <v>0</v>
      </c>
      <c r="G68" s="10">
        <f>'ПП 6'!R6</f>
        <v>44231.8</v>
      </c>
      <c r="H68" s="10">
        <f>'[4]ПП 6'!S6</f>
        <v>0</v>
      </c>
      <c r="I68" s="10">
        <v>0</v>
      </c>
      <c r="J68" s="10">
        <v>0</v>
      </c>
      <c r="K68" s="10">
        <v>0</v>
      </c>
      <c r="L68" s="10">
        <v>0</v>
      </c>
      <c r="M68" s="10">
        <v>0</v>
      </c>
      <c r="N68" s="10">
        <v>0</v>
      </c>
      <c r="O68" s="407"/>
      <c r="P68" s="408"/>
    </row>
    <row r="69" spans="1:16" s="2" customFormat="1" x14ac:dyDescent="0.3">
      <c r="A69" s="362"/>
      <c r="B69" s="362"/>
      <c r="C69" s="362"/>
      <c r="D69" s="18" t="s">
        <v>41</v>
      </c>
      <c r="E69" s="10">
        <f t="shared" si="9"/>
        <v>44231.8</v>
      </c>
      <c r="F69" s="10">
        <f t="shared" si="9"/>
        <v>0</v>
      </c>
      <c r="G69" s="10">
        <f>'ПП 6'!T6</f>
        <v>44231.8</v>
      </c>
      <c r="H69" s="10">
        <f>'[4]ПП 6'!U6</f>
        <v>0</v>
      </c>
      <c r="I69" s="10">
        <v>0</v>
      </c>
      <c r="J69" s="10">
        <v>0</v>
      </c>
      <c r="K69" s="10">
        <v>0</v>
      </c>
      <c r="L69" s="10">
        <v>0</v>
      </c>
      <c r="M69" s="10">
        <v>0</v>
      </c>
      <c r="N69" s="10">
        <v>0</v>
      </c>
      <c r="O69" s="407"/>
      <c r="P69" s="408"/>
    </row>
    <row r="70" spans="1:16" s="2" customFormat="1" x14ac:dyDescent="0.3">
      <c r="A70" s="362"/>
      <c r="B70" s="362"/>
      <c r="C70" s="363"/>
      <c r="D70" s="18" t="s">
        <v>28</v>
      </c>
      <c r="E70" s="10">
        <f t="shared" si="9"/>
        <v>44231.8</v>
      </c>
      <c r="F70" s="10">
        <f t="shared" si="9"/>
        <v>0</v>
      </c>
      <c r="G70" s="10">
        <f>'ПП 6'!V6</f>
        <v>44231.8</v>
      </c>
      <c r="H70" s="10">
        <f>'[4]ПП 6'!W6</f>
        <v>0</v>
      </c>
      <c r="I70" s="10">
        <v>0</v>
      </c>
      <c r="J70" s="10">
        <v>0</v>
      </c>
      <c r="K70" s="10">
        <v>0</v>
      </c>
      <c r="L70" s="10">
        <v>0</v>
      </c>
      <c r="M70" s="10">
        <v>0</v>
      </c>
      <c r="N70" s="10">
        <v>0</v>
      </c>
      <c r="O70" s="407"/>
      <c r="P70" s="408"/>
    </row>
    <row r="71" spans="1:16" x14ac:dyDescent="0.3">
      <c r="A71" s="137" t="s">
        <v>128</v>
      </c>
      <c r="B71" s="399" t="s">
        <v>98</v>
      </c>
      <c r="C71" s="400"/>
      <c r="D71" s="400"/>
      <c r="E71" s="400"/>
      <c r="F71" s="400"/>
      <c r="G71" s="400"/>
      <c r="H71" s="400"/>
      <c r="I71" s="400"/>
      <c r="J71" s="400"/>
      <c r="K71" s="400"/>
      <c r="L71" s="400"/>
      <c r="M71" s="400"/>
      <c r="N71" s="401"/>
      <c r="O71" s="554"/>
      <c r="P71" s="554"/>
    </row>
    <row r="72" spans="1:16" x14ac:dyDescent="0.3">
      <c r="A72" s="256"/>
      <c r="B72" s="399" t="s">
        <v>526</v>
      </c>
      <c r="C72" s="400"/>
      <c r="D72" s="400"/>
      <c r="E72" s="400"/>
      <c r="F72" s="400"/>
      <c r="G72" s="400"/>
      <c r="H72" s="400"/>
      <c r="I72" s="400"/>
      <c r="J72" s="400"/>
      <c r="K72" s="400"/>
      <c r="L72" s="400"/>
      <c r="M72" s="400"/>
      <c r="N72" s="401"/>
      <c r="O72" s="555"/>
      <c r="P72" s="556"/>
    </row>
    <row r="73" spans="1:16" x14ac:dyDescent="0.3">
      <c r="A73" s="361"/>
      <c r="B73" s="361" t="s">
        <v>129</v>
      </c>
      <c r="C73" s="361"/>
      <c r="D73" s="18" t="s">
        <v>112</v>
      </c>
      <c r="E73" s="131">
        <f>SUM(E74:E80)</f>
        <v>4996790.4999999991</v>
      </c>
      <c r="F73" s="131">
        <f t="shared" ref="F73:N73" si="10">SUM(F74:F80)</f>
        <v>0</v>
      </c>
      <c r="G73" s="131">
        <f t="shared" si="10"/>
        <v>3533455.1999999997</v>
      </c>
      <c r="H73" s="131">
        <f t="shared" si="10"/>
        <v>0</v>
      </c>
      <c r="I73" s="131">
        <f t="shared" si="10"/>
        <v>0</v>
      </c>
      <c r="J73" s="131">
        <f t="shared" si="10"/>
        <v>0</v>
      </c>
      <c r="K73" s="131">
        <f t="shared" si="10"/>
        <v>1218335.3</v>
      </c>
      <c r="L73" s="131">
        <f t="shared" si="10"/>
        <v>0</v>
      </c>
      <c r="M73" s="131">
        <f t="shared" si="10"/>
        <v>245000</v>
      </c>
      <c r="N73" s="131">
        <f t="shared" si="10"/>
        <v>0</v>
      </c>
      <c r="O73" s="405" t="s">
        <v>7</v>
      </c>
      <c r="P73" s="406"/>
    </row>
    <row r="74" spans="1:16" x14ac:dyDescent="0.3">
      <c r="A74" s="362"/>
      <c r="B74" s="362"/>
      <c r="C74" s="362"/>
      <c r="D74" s="18" t="s">
        <v>22</v>
      </c>
      <c r="E74" s="131">
        <f>G74+I74+K74+M74</f>
        <v>726138.7</v>
      </c>
      <c r="F74" s="131">
        <f>H74+J74+L74+N74</f>
        <v>0</v>
      </c>
      <c r="G74" s="131">
        <f>'Пр. 2 к пп.7'!I95</f>
        <v>517090.8</v>
      </c>
      <c r="H74" s="131">
        <f>'Пр. 2 к пп.7'!J95</f>
        <v>0</v>
      </c>
      <c r="I74" s="131">
        <f>'Пр. 2 к пп.7'!K95</f>
        <v>0</v>
      </c>
      <c r="J74" s="131">
        <f>'Пр. 2 к пп.7'!L95</f>
        <v>0</v>
      </c>
      <c r="K74" s="131">
        <f>'Пр. 2 к пп.7'!M95</f>
        <v>174047.9</v>
      </c>
      <c r="L74" s="131">
        <f>'Пр. 2 к пп.7'!N95</f>
        <v>0</v>
      </c>
      <c r="M74" s="131">
        <f>'Пр. 2 к пп.7'!O95</f>
        <v>35000</v>
      </c>
      <c r="N74" s="131">
        <f>'Пр. 2 к пп.7'!P95</f>
        <v>0</v>
      </c>
      <c r="O74" s="407"/>
      <c r="P74" s="408"/>
    </row>
    <row r="75" spans="1:16" x14ac:dyDescent="0.3">
      <c r="A75" s="362"/>
      <c r="B75" s="362"/>
      <c r="C75" s="362"/>
      <c r="D75" s="18" t="s">
        <v>23</v>
      </c>
      <c r="E75" s="131">
        <f t="shared" ref="E75:F80" si="11">G75+I75+K75+M75</f>
        <v>711775.3</v>
      </c>
      <c r="F75" s="131">
        <f t="shared" si="11"/>
        <v>0</v>
      </c>
      <c r="G75" s="131">
        <f>'Пр. 2 к пп.7'!I96</f>
        <v>502727.4</v>
      </c>
      <c r="H75" s="131">
        <f>'Пр. 2 к пп.7'!J96</f>
        <v>0</v>
      </c>
      <c r="I75" s="131">
        <f>'Пр. 2 к пп.7'!K96</f>
        <v>0</v>
      </c>
      <c r="J75" s="131">
        <f>'Пр. 2 к пп.7'!L96</f>
        <v>0</v>
      </c>
      <c r="K75" s="131">
        <f>'Пр. 2 к пп.7'!M96</f>
        <v>174047.9</v>
      </c>
      <c r="L75" s="131">
        <f>'Пр. 2 к пп.7'!N96</f>
        <v>0</v>
      </c>
      <c r="M75" s="131">
        <f>'Пр. 2 к пп.7'!O96</f>
        <v>35000</v>
      </c>
      <c r="N75" s="131">
        <f>'Пр. 2 к пп.7'!P96</f>
        <v>0</v>
      </c>
      <c r="O75" s="407"/>
      <c r="P75" s="408"/>
    </row>
    <row r="76" spans="1:16" x14ac:dyDescent="0.3">
      <c r="A76" s="362"/>
      <c r="B76" s="362"/>
      <c r="C76" s="362"/>
      <c r="D76" s="18" t="s">
        <v>24</v>
      </c>
      <c r="E76" s="131">
        <f t="shared" si="11"/>
        <v>711775.3</v>
      </c>
      <c r="F76" s="131">
        <f t="shared" si="11"/>
        <v>0</v>
      </c>
      <c r="G76" s="131">
        <f>'Пр. 2 к пп.7'!I97</f>
        <v>502727.4</v>
      </c>
      <c r="H76" s="131">
        <f>'Пр. 2 к пп.7'!J97</f>
        <v>0</v>
      </c>
      <c r="I76" s="131">
        <f>'Пр. 2 к пп.7'!K97</f>
        <v>0</v>
      </c>
      <c r="J76" s="131">
        <f>'Пр. 2 к пп.7'!L97</f>
        <v>0</v>
      </c>
      <c r="K76" s="131">
        <f>'Пр. 2 к пп.7'!M97</f>
        <v>174047.9</v>
      </c>
      <c r="L76" s="131">
        <f>'Пр. 2 к пп.7'!N97</f>
        <v>0</v>
      </c>
      <c r="M76" s="131">
        <f>'Пр. 2 к пп.7'!O97</f>
        <v>35000</v>
      </c>
      <c r="N76" s="131">
        <f>'Пр. 2 к пп.7'!P97</f>
        <v>0</v>
      </c>
      <c r="O76" s="407"/>
      <c r="P76" s="408"/>
    </row>
    <row r="77" spans="1:16" x14ac:dyDescent="0.3">
      <c r="A77" s="362"/>
      <c r="B77" s="362"/>
      <c r="C77" s="362"/>
      <c r="D77" s="18" t="s">
        <v>25</v>
      </c>
      <c r="E77" s="131">
        <f t="shared" si="11"/>
        <v>711775.3</v>
      </c>
      <c r="F77" s="131">
        <f t="shared" si="11"/>
        <v>0</v>
      </c>
      <c r="G77" s="131">
        <f>'Пр. 2 к пп.7'!I98</f>
        <v>502727.4</v>
      </c>
      <c r="H77" s="131">
        <f>'Пр. 2 к пп.7'!J98</f>
        <v>0</v>
      </c>
      <c r="I77" s="131">
        <f>'Пр. 2 к пп.7'!K98</f>
        <v>0</v>
      </c>
      <c r="J77" s="131">
        <f>'Пр. 2 к пп.7'!L98</f>
        <v>0</v>
      </c>
      <c r="K77" s="131">
        <f>'Пр. 2 к пп.7'!M98</f>
        <v>174047.9</v>
      </c>
      <c r="L77" s="131">
        <f>'Пр. 2 к пп.7'!N98</f>
        <v>0</v>
      </c>
      <c r="M77" s="131">
        <f>'Пр. 2 к пп.7'!O98</f>
        <v>35000</v>
      </c>
      <c r="N77" s="131">
        <f>'Пр. 2 к пп.7'!P98</f>
        <v>0</v>
      </c>
      <c r="O77" s="407"/>
      <c r="P77" s="408"/>
    </row>
    <row r="78" spans="1:16" x14ac:dyDescent="0.3">
      <c r="A78" s="362"/>
      <c r="B78" s="362"/>
      <c r="C78" s="362"/>
      <c r="D78" s="18" t="s">
        <v>26</v>
      </c>
      <c r="E78" s="131">
        <f t="shared" si="11"/>
        <v>711775.3</v>
      </c>
      <c r="F78" s="131">
        <f t="shared" si="11"/>
        <v>0</v>
      </c>
      <c r="G78" s="131">
        <f>'Пр. 2 к пп.7'!I99</f>
        <v>502727.4</v>
      </c>
      <c r="H78" s="131">
        <f>'Пр. 2 к пп.7'!J99</f>
        <v>0</v>
      </c>
      <c r="I78" s="131">
        <f>'Пр. 2 к пп.7'!K99</f>
        <v>0</v>
      </c>
      <c r="J78" s="131">
        <f>'Пр. 2 к пп.7'!L99</f>
        <v>0</v>
      </c>
      <c r="K78" s="131">
        <f>'Пр. 2 к пп.7'!M99</f>
        <v>174047.9</v>
      </c>
      <c r="L78" s="131">
        <f>'Пр. 2 к пп.7'!N99</f>
        <v>0</v>
      </c>
      <c r="M78" s="131">
        <f>'Пр. 2 к пп.7'!O99</f>
        <v>35000</v>
      </c>
      <c r="N78" s="131">
        <f>'Пр. 2 к пп.7'!P99</f>
        <v>0</v>
      </c>
      <c r="O78" s="407"/>
      <c r="P78" s="408"/>
    </row>
    <row r="79" spans="1:16" x14ac:dyDescent="0.3">
      <c r="A79" s="362"/>
      <c r="B79" s="362"/>
      <c r="C79" s="362"/>
      <c r="D79" s="18" t="s">
        <v>41</v>
      </c>
      <c r="E79" s="131">
        <f t="shared" si="11"/>
        <v>711775.3</v>
      </c>
      <c r="F79" s="131">
        <f t="shared" si="11"/>
        <v>0</v>
      </c>
      <c r="G79" s="131">
        <f>'Пр. 2 к пп.7'!I100</f>
        <v>502727.4</v>
      </c>
      <c r="H79" s="131">
        <f>'Пр. 2 к пп.7'!J100</f>
        <v>0</v>
      </c>
      <c r="I79" s="131">
        <f>'Пр. 2 к пп.7'!K100</f>
        <v>0</v>
      </c>
      <c r="J79" s="131">
        <f>'Пр. 2 к пп.7'!L100</f>
        <v>0</v>
      </c>
      <c r="K79" s="131">
        <f>'Пр. 2 к пп.7'!M100</f>
        <v>174047.9</v>
      </c>
      <c r="L79" s="131">
        <f>'Пр. 2 к пп.7'!N100</f>
        <v>0</v>
      </c>
      <c r="M79" s="131">
        <f>'Пр. 2 к пп.7'!O100</f>
        <v>35000</v>
      </c>
      <c r="N79" s="131">
        <f>'Пр. 2 к пп.7'!P100</f>
        <v>0</v>
      </c>
      <c r="O79" s="407"/>
      <c r="P79" s="408"/>
    </row>
    <row r="80" spans="1:16" x14ac:dyDescent="0.3">
      <c r="A80" s="362"/>
      <c r="B80" s="362"/>
      <c r="C80" s="363"/>
      <c r="D80" s="18" t="s">
        <v>28</v>
      </c>
      <c r="E80" s="131">
        <f t="shared" si="11"/>
        <v>711775.3</v>
      </c>
      <c r="F80" s="131">
        <f t="shared" si="11"/>
        <v>0</v>
      </c>
      <c r="G80" s="131">
        <f>'Пр. 2 к пп.7'!I101</f>
        <v>502727.4</v>
      </c>
      <c r="H80" s="131">
        <f>'Пр. 2 к пп.7'!J101</f>
        <v>0</v>
      </c>
      <c r="I80" s="131">
        <f>'Пр. 2 к пп.7'!K101</f>
        <v>0</v>
      </c>
      <c r="J80" s="131">
        <f>'Пр. 2 к пп.7'!L101</f>
        <v>0</v>
      </c>
      <c r="K80" s="131">
        <f>'Пр. 2 к пп.7'!M101</f>
        <v>174047.9</v>
      </c>
      <c r="L80" s="131">
        <f>'Пр. 2 к пп.7'!N101</f>
        <v>0</v>
      </c>
      <c r="M80" s="131">
        <f>'Пр. 2 к пп.7'!O101</f>
        <v>35000</v>
      </c>
      <c r="N80" s="131">
        <f>'Пр. 2 к пп.7'!P101</f>
        <v>0</v>
      </c>
      <c r="O80" s="407"/>
      <c r="P80" s="408"/>
    </row>
    <row r="81" spans="1:21" x14ac:dyDescent="0.3">
      <c r="A81" s="360"/>
      <c r="B81" s="360" t="s">
        <v>130</v>
      </c>
      <c r="C81" s="361"/>
      <c r="D81" s="18" t="s">
        <v>112</v>
      </c>
      <c r="E81" s="10">
        <f>SUM(E82:E88)</f>
        <v>85501449.799999997</v>
      </c>
      <c r="F81" s="10">
        <f t="shared" ref="F81:N81" si="12">SUM(F82:F88)</f>
        <v>0</v>
      </c>
      <c r="G81" s="10">
        <f>SUM(G82:G88)</f>
        <v>26026705.400000006</v>
      </c>
      <c r="H81" s="10">
        <f t="shared" si="12"/>
        <v>0</v>
      </c>
      <c r="I81" s="10">
        <f t="shared" si="12"/>
        <v>5785751.4000000004</v>
      </c>
      <c r="J81" s="10">
        <f t="shared" si="12"/>
        <v>0</v>
      </c>
      <c r="K81" s="10">
        <f t="shared" si="12"/>
        <v>47841248.29999999</v>
      </c>
      <c r="L81" s="10">
        <f t="shared" si="12"/>
        <v>0</v>
      </c>
      <c r="M81" s="10">
        <f t="shared" si="12"/>
        <v>5847744.6999999993</v>
      </c>
      <c r="N81" s="10">
        <f t="shared" si="12"/>
        <v>0</v>
      </c>
      <c r="O81" s="360"/>
      <c r="P81" s="360"/>
      <c r="Q81" s="252"/>
      <c r="R81" s="252"/>
      <c r="S81" s="252"/>
      <c r="T81" s="252"/>
      <c r="U81" s="252"/>
    </row>
    <row r="82" spans="1:21" x14ac:dyDescent="0.3">
      <c r="A82" s="360"/>
      <c r="B82" s="360"/>
      <c r="C82" s="362"/>
      <c r="D82" s="18" t="s">
        <v>22</v>
      </c>
      <c r="E82" s="10">
        <f>G82+I82+K82+M82</f>
        <v>14034106.800000001</v>
      </c>
      <c r="F82" s="10">
        <f>H82+J82+L82+N82</f>
        <v>0</v>
      </c>
      <c r="G82" s="10">
        <f>G14+G24+G34+G44+G54+G64+G74</f>
        <v>3986798.7</v>
      </c>
      <c r="H82" s="10">
        <f t="shared" ref="H82:N82" si="13">H14+H24+H34+H44+H54+H64+H74</f>
        <v>0</v>
      </c>
      <c r="I82" s="10">
        <f t="shared" si="13"/>
        <v>2083517.2999999998</v>
      </c>
      <c r="J82" s="10">
        <f t="shared" si="13"/>
        <v>0</v>
      </c>
      <c r="K82" s="10">
        <f t="shared" si="13"/>
        <v>7128398.7000000011</v>
      </c>
      <c r="L82" s="10">
        <f t="shared" si="13"/>
        <v>0</v>
      </c>
      <c r="M82" s="10">
        <f t="shared" si="13"/>
        <v>835392.1</v>
      </c>
      <c r="N82" s="10">
        <f t="shared" si="13"/>
        <v>0</v>
      </c>
      <c r="O82" s="360"/>
      <c r="P82" s="360"/>
      <c r="Q82" s="252"/>
      <c r="R82" s="252"/>
      <c r="S82" s="252"/>
      <c r="T82" s="252"/>
      <c r="U82" s="252"/>
    </row>
    <row r="83" spans="1:21" x14ac:dyDescent="0.3">
      <c r="A83" s="360"/>
      <c r="B83" s="360"/>
      <c r="C83" s="362"/>
      <c r="D83" s="18" t="s">
        <v>23</v>
      </c>
      <c r="E83" s="10">
        <f t="shared" ref="E83:F88" si="14">G83+I83+K83+M83</f>
        <v>14648512.799999999</v>
      </c>
      <c r="F83" s="10">
        <f t="shared" si="14"/>
        <v>0</v>
      </c>
      <c r="G83" s="10">
        <f t="shared" ref="G83:N88" si="15">G15+G25+G35+G45+G55+G65+G75</f>
        <v>4233423.1000000006</v>
      </c>
      <c r="H83" s="10">
        <f t="shared" si="15"/>
        <v>0</v>
      </c>
      <c r="I83" s="10">
        <f t="shared" si="15"/>
        <v>1372396.9</v>
      </c>
      <c r="J83" s="10">
        <f t="shared" si="15"/>
        <v>0</v>
      </c>
      <c r="K83" s="10">
        <f t="shared" si="15"/>
        <v>8207300.6999999993</v>
      </c>
      <c r="L83" s="10">
        <f t="shared" si="15"/>
        <v>0</v>
      </c>
      <c r="M83" s="10">
        <f t="shared" si="15"/>
        <v>835392.1</v>
      </c>
      <c r="N83" s="10">
        <f t="shared" si="15"/>
        <v>0</v>
      </c>
      <c r="O83" s="360"/>
      <c r="P83" s="360"/>
      <c r="Q83" s="252"/>
      <c r="R83" s="252"/>
      <c r="S83" s="252"/>
      <c r="T83" s="252"/>
      <c r="U83" s="252"/>
    </row>
    <row r="84" spans="1:21" x14ac:dyDescent="0.3">
      <c r="A84" s="360"/>
      <c r="B84" s="360"/>
      <c r="C84" s="362"/>
      <c r="D84" s="18" t="s">
        <v>24</v>
      </c>
      <c r="E84" s="10">
        <f t="shared" si="14"/>
        <v>12843696.199999999</v>
      </c>
      <c r="F84" s="10">
        <f t="shared" si="14"/>
        <v>0</v>
      </c>
      <c r="G84" s="10">
        <f t="shared" si="15"/>
        <v>3569075.5</v>
      </c>
      <c r="H84" s="10">
        <f t="shared" si="15"/>
        <v>0</v>
      </c>
      <c r="I84" s="10">
        <f t="shared" si="15"/>
        <v>1535875.2000000002</v>
      </c>
      <c r="J84" s="10">
        <f t="shared" si="15"/>
        <v>0</v>
      </c>
      <c r="K84" s="10">
        <f t="shared" si="15"/>
        <v>6903353.3999999994</v>
      </c>
      <c r="L84" s="10">
        <f t="shared" si="15"/>
        <v>0</v>
      </c>
      <c r="M84" s="10">
        <f t="shared" si="15"/>
        <v>835392.1</v>
      </c>
      <c r="N84" s="10">
        <f t="shared" si="15"/>
        <v>0</v>
      </c>
      <c r="O84" s="360"/>
      <c r="P84" s="360"/>
      <c r="Q84" s="252"/>
      <c r="R84" s="252"/>
      <c r="S84" s="252"/>
      <c r="T84" s="252"/>
      <c r="U84" s="252"/>
    </row>
    <row r="85" spans="1:21" x14ac:dyDescent="0.3">
      <c r="A85" s="360"/>
      <c r="B85" s="360"/>
      <c r="C85" s="362"/>
      <c r="D85" s="18" t="s">
        <v>25</v>
      </c>
      <c r="E85" s="10">
        <f t="shared" si="14"/>
        <v>11406987</v>
      </c>
      <c r="F85" s="10">
        <f t="shared" si="14"/>
        <v>0</v>
      </c>
      <c r="G85" s="10">
        <f t="shared" si="15"/>
        <v>3559642.8000000003</v>
      </c>
      <c r="H85" s="10">
        <f t="shared" si="15"/>
        <v>0</v>
      </c>
      <c r="I85" s="10">
        <f t="shared" si="15"/>
        <v>264654</v>
      </c>
      <c r="J85" s="10">
        <f t="shared" si="15"/>
        <v>0</v>
      </c>
      <c r="K85" s="10">
        <f t="shared" si="15"/>
        <v>6747298.0999999996</v>
      </c>
      <c r="L85" s="10">
        <f t="shared" si="15"/>
        <v>0</v>
      </c>
      <c r="M85" s="10">
        <f t="shared" si="15"/>
        <v>835392.1</v>
      </c>
      <c r="N85" s="10">
        <f t="shared" si="15"/>
        <v>0</v>
      </c>
      <c r="O85" s="360"/>
      <c r="P85" s="360"/>
      <c r="Q85" s="252"/>
      <c r="R85" s="252"/>
      <c r="S85" s="252"/>
      <c r="T85" s="252"/>
      <c r="U85" s="252"/>
    </row>
    <row r="86" spans="1:21" ht="14.25" customHeight="1" x14ac:dyDescent="0.3">
      <c r="A86" s="360"/>
      <c r="B86" s="360"/>
      <c r="C86" s="362"/>
      <c r="D86" s="18" t="s">
        <v>26</v>
      </c>
      <c r="E86" s="10">
        <f t="shared" si="14"/>
        <v>10944267</v>
      </c>
      <c r="F86" s="10">
        <f t="shared" si="14"/>
        <v>0</v>
      </c>
      <c r="G86" s="10">
        <f t="shared" si="15"/>
        <v>3559255.1</v>
      </c>
      <c r="H86" s="10">
        <f t="shared" si="15"/>
        <v>0</v>
      </c>
      <c r="I86" s="10">
        <f t="shared" si="15"/>
        <v>264654</v>
      </c>
      <c r="J86" s="10">
        <f t="shared" si="15"/>
        <v>0</v>
      </c>
      <c r="K86" s="10">
        <f t="shared" si="15"/>
        <v>6284965.7999999998</v>
      </c>
      <c r="L86" s="10">
        <f t="shared" si="15"/>
        <v>0</v>
      </c>
      <c r="M86" s="10">
        <f t="shared" si="15"/>
        <v>835392.1</v>
      </c>
      <c r="N86" s="10">
        <f t="shared" si="15"/>
        <v>0</v>
      </c>
      <c r="O86" s="360"/>
      <c r="P86" s="360"/>
      <c r="Q86" s="252"/>
      <c r="R86" s="252"/>
      <c r="S86" s="252"/>
      <c r="T86" s="252"/>
      <c r="U86" s="252"/>
    </row>
    <row r="87" spans="1:21" x14ac:dyDescent="0.3">
      <c r="A87" s="360"/>
      <c r="B87" s="360"/>
      <c r="C87" s="362"/>
      <c r="D87" s="18" t="s">
        <v>41</v>
      </c>
      <c r="E87" s="10">
        <f t="shared" si="14"/>
        <v>10944267</v>
      </c>
      <c r="F87" s="10">
        <f t="shared" si="14"/>
        <v>0</v>
      </c>
      <c r="G87" s="10">
        <f t="shared" si="15"/>
        <v>3559255.1</v>
      </c>
      <c r="H87" s="10">
        <f t="shared" si="15"/>
        <v>0</v>
      </c>
      <c r="I87" s="10">
        <f t="shared" si="15"/>
        <v>264654</v>
      </c>
      <c r="J87" s="10">
        <f t="shared" si="15"/>
        <v>0</v>
      </c>
      <c r="K87" s="10">
        <f t="shared" si="15"/>
        <v>6284965.7999999998</v>
      </c>
      <c r="L87" s="10">
        <f t="shared" si="15"/>
        <v>0</v>
      </c>
      <c r="M87" s="10">
        <f t="shared" si="15"/>
        <v>835392.1</v>
      </c>
      <c r="N87" s="10">
        <f t="shared" si="15"/>
        <v>0</v>
      </c>
      <c r="O87" s="360"/>
      <c r="P87" s="360"/>
      <c r="Q87" s="252"/>
      <c r="R87" s="252"/>
      <c r="S87" s="252"/>
      <c r="T87" s="252"/>
      <c r="U87" s="252"/>
    </row>
    <row r="88" spans="1:21" x14ac:dyDescent="0.3">
      <c r="A88" s="360"/>
      <c r="B88" s="360"/>
      <c r="C88" s="363"/>
      <c r="D88" s="18" t="s">
        <v>28</v>
      </c>
      <c r="E88" s="10">
        <f t="shared" si="14"/>
        <v>10679613</v>
      </c>
      <c r="F88" s="10">
        <f t="shared" si="14"/>
        <v>0</v>
      </c>
      <c r="G88" s="10">
        <f t="shared" si="15"/>
        <v>3559255.1</v>
      </c>
      <c r="H88" s="10">
        <f t="shared" si="15"/>
        <v>0</v>
      </c>
      <c r="I88" s="10">
        <f t="shared" si="15"/>
        <v>0</v>
      </c>
      <c r="J88" s="10">
        <f t="shared" si="15"/>
        <v>0</v>
      </c>
      <c r="K88" s="10">
        <f t="shared" si="15"/>
        <v>6284965.7999999998</v>
      </c>
      <c r="L88" s="10">
        <f t="shared" si="15"/>
        <v>0</v>
      </c>
      <c r="M88" s="10">
        <f t="shared" si="15"/>
        <v>835392.1</v>
      </c>
      <c r="N88" s="10">
        <f t="shared" si="15"/>
        <v>0</v>
      </c>
      <c r="O88" s="360"/>
      <c r="P88" s="360"/>
      <c r="Q88" s="252"/>
      <c r="R88" s="252"/>
      <c r="S88" s="252"/>
      <c r="T88" s="252"/>
      <c r="U88" s="252"/>
    </row>
    <row r="89" spans="1:21" x14ac:dyDescent="0.3">
      <c r="K89" s="252"/>
      <c r="L89" s="252"/>
    </row>
    <row r="90" spans="1:21" x14ac:dyDescent="0.3">
      <c r="E90" s="252"/>
      <c r="F90" s="10"/>
      <c r="I90" s="252"/>
      <c r="J90" s="252"/>
      <c r="K90" s="252"/>
      <c r="L90" s="252"/>
      <c r="M90" s="252"/>
      <c r="N90" s="252"/>
    </row>
    <row r="91" spans="1:21" x14ac:dyDescent="0.3">
      <c r="E91" s="252"/>
      <c r="F91" s="252"/>
      <c r="I91" s="252"/>
      <c r="J91" s="252"/>
      <c r="K91" s="252"/>
      <c r="L91" s="252"/>
      <c r="M91" s="252"/>
      <c r="N91" s="252"/>
    </row>
    <row r="92" spans="1:21" x14ac:dyDescent="0.3">
      <c r="F92" s="252"/>
    </row>
    <row r="93" spans="1:21" x14ac:dyDescent="0.3">
      <c r="F93" s="252"/>
    </row>
    <row r="94" spans="1:21" x14ac:dyDescent="0.3">
      <c r="E94" s="252"/>
      <c r="F94" s="252"/>
    </row>
    <row r="95" spans="1:21" x14ac:dyDescent="0.3">
      <c r="E95" s="252"/>
      <c r="F95" s="252"/>
    </row>
    <row r="96" spans="1:21" x14ac:dyDescent="0.3">
      <c r="E96" s="252"/>
      <c r="F96" s="252"/>
    </row>
    <row r="97" spans="5:14" s="21" customFormat="1" x14ac:dyDescent="0.3">
      <c r="E97" s="252"/>
      <c r="F97" s="252"/>
      <c r="G97" s="252"/>
      <c r="H97" s="252"/>
      <c r="I97" s="252"/>
      <c r="J97" s="252"/>
      <c r="K97" s="252"/>
      <c r="L97" s="252"/>
      <c r="M97" s="252"/>
      <c r="N97" s="252"/>
    </row>
    <row r="98" spans="5:14" s="21" customFormat="1" x14ac:dyDescent="0.3">
      <c r="E98" s="252"/>
      <c r="F98" s="252"/>
      <c r="G98" s="252"/>
      <c r="H98" s="252"/>
      <c r="I98" s="252"/>
      <c r="J98" s="252"/>
      <c r="K98" s="252"/>
      <c r="L98" s="252"/>
      <c r="M98" s="252"/>
      <c r="N98" s="252"/>
    </row>
    <row r="99" spans="5:14" s="21" customFormat="1" x14ac:dyDescent="0.3">
      <c r="E99" s="252"/>
      <c r="F99" s="252"/>
      <c r="G99" s="252"/>
      <c r="H99" s="252"/>
      <c r="I99" s="252"/>
      <c r="J99" s="252"/>
      <c r="K99" s="252"/>
      <c r="L99" s="252"/>
      <c r="M99" s="252"/>
      <c r="N99" s="252"/>
    </row>
    <row r="100" spans="5:14" s="21" customFormat="1" x14ac:dyDescent="0.3">
      <c r="E100" s="252"/>
      <c r="F100" s="252"/>
      <c r="G100" s="252"/>
      <c r="H100" s="252"/>
      <c r="I100" s="252"/>
      <c r="J100" s="252"/>
      <c r="K100" s="252"/>
      <c r="L100" s="252"/>
      <c r="M100" s="252"/>
      <c r="N100" s="252"/>
    </row>
    <row r="101" spans="5:14" s="21" customFormat="1" x14ac:dyDescent="0.3">
      <c r="E101" s="252"/>
      <c r="F101" s="252"/>
      <c r="G101" s="252"/>
      <c r="H101" s="252"/>
      <c r="I101" s="252"/>
      <c r="J101" s="252"/>
      <c r="K101" s="252"/>
      <c r="L101" s="252"/>
      <c r="M101" s="252"/>
      <c r="N101" s="252"/>
    </row>
    <row r="102" spans="5:14" s="21" customFormat="1" x14ac:dyDescent="0.3">
      <c r="E102" s="252"/>
      <c r="F102" s="252"/>
      <c r="G102" s="252"/>
      <c r="H102" s="252"/>
      <c r="I102" s="252"/>
      <c r="J102" s="252"/>
      <c r="K102" s="252"/>
      <c r="L102" s="252"/>
      <c r="M102" s="252"/>
      <c r="N102" s="252"/>
    </row>
    <row r="103" spans="5:14" s="21" customFormat="1" x14ac:dyDescent="0.3">
      <c r="E103" s="252"/>
      <c r="F103" s="252"/>
      <c r="G103" s="252"/>
      <c r="H103" s="252"/>
      <c r="I103" s="252"/>
      <c r="J103" s="252"/>
      <c r="K103" s="252"/>
      <c r="L103" s="252"/>
      <c r="M103" s="252"/>
      <c r="N103" s="252"/>
    </row>
    <row r="104" spans="5:14" s="21" customFormat="1" x14ac:dyDescent="0.3">
      <c r="E104" s="252"/>
      <c r="F104" s="252"/>
      <c r="G104" s="252"/>
      <c r="H104" s="252"/>
      <c r="I104" s="252"/>
      <c r="J104" s="252"/>
      <c r="K104" s="252"/>
      <c r="L104" s="252"/>
      <c r="M104" s="252"/>
      <c r="N104" s="252"/>
    </row>
    <row r="105" spans="5:14" s="21" customFormat="1" x14ac:dyDescent="0.3">
      <c r="E105" s="252"/>
      <c r="F105" s="252"/>
      <c r="G105" s="252"/>
      <c r="H105" s="252"/>
      <c r="I105" s="252"/>
      <c r="J105" s="252"/>
      <c r="K105" s="252"/>
      <c r="L105" s="252"/>
      <c r="M105" s="252"/>
      <c r="N105" s="252"/>
    </row>
    <row r="106" spans="5:14" s="21" customFormat="1" x14ac:dyDescent="0.3">
      <c r="E106" s="252"/>
      <c r="F106" s="252"/>
      <c r="G106" s="252"/>
      <c r="H106" s="252"/>
      <c r="I106" s="252"/>
      <c r="J106" s="252"/>
      <c r="K106" s="252"/>
      <c r="L106" s="252"/>
      <c r="M106" s="252"/>
      <c r="N106" s="252"/>
    </row>
    <row r="107" spans="5:14" s="21" customFormat="1" x14ac:dyDescent="0.3">
      <c r="E107" s="252"/>
      <c r="F107" s="252"/>
      <c r="G107" s="252"/>
      <c r="H107" s="252"/>
      <c r="I107" s="252"/>
      <c r="J107" s="252"/>
      <c r="K107" s="252"/>
      <c r="L107" s="252"/>
      <c r="M107" s="252"/>
      <c r="N107" s="252"/>
    </row>
    <row r="108" spans="5:14" s="21" customFormat="1" x14ac:dyDescent="0.3">
      <c r="E108" s="252"/>
      <c r="F108" s="252"/>
      <c r="G108" s="252"/>
      <c r="H108" s="252"/>
      <c r="I108" s="252"/>
      <c r="J108" s="252"/>
      <c r="K108" s="252"/>
      <c r="L108" s="252"/>
      <c r="M108" s="252"/>
      <c r="N108" s="252"/>
    </row>
    <row r="109" spans="5:14" s="21" customFormat="1" x14ac:dyDescent="0.3">
      <c r="E109" s="252"/>
      <c r="F109" s="252"/>
      <c r="G109" s="252"/>
      <c r="H109" s="252"/>
      <c r="I109" s="252"/>
      <c r="J109" s="252"/>
      <c r="K109" s="252"/>
      <c r="L109" s="252"/>
      <c r="M109" s="252"/>
      <c r="N109" s="252"/>
    </row>
    <row r="110" spans="5:14" s="21" customFormat="1" x14ac:dyDescent="0.3">
      <c r="E110" s="252"/>
      <c r="F110" s="252"/>
      <c r="G110" s="252"/>
      <c r="H110" s="252"/>
      <c r="I110" s="252"/>
      <c r="J110" s="252"/>
      <c r="K110" s="252"/>
      <c r="L110" s="252"/>
      <c r="M110" s="252"/>
      <c r="N110" s="252"/>
    </row>
  </sheetData>
  <mergeCells count="76">
    <mergeCell ref="A3:P3"/>
    <mergeCell ref="A4:P4"/>
    <mergeCell ref="A6:A8"/>
    <mergeCell ref="B6:B8"/>
    <mergeCell ref="C6:C8"/>
    <mergeCell ref="D6:D8"/>
    <mergeCell ref="E6:F7"/>
    <mergeCell ref="G6:N6"/>
    <mergeCell ref="O6:P8"/>
    <mergeCell ref="G7:H7"/>
    <mergeCell ref="I7:J7"/>
    <mergeCell ref="K7:L7"/>
    <mergeCell ref="M7:N7"/>
    <mergeCell ref="O9:P9"/>
    <mergeCell ref="B11:N11"/>
    <mergeCell ref="O11:P11"/>
    <mergeCell ref="B12:N12"/>
    <mergeCell ref="O12:P12"/>
    <mergeCell ref="B10:N10"/>
    <mergeCell ref="O10:P10"/>
    <mergeCell ref="A13:A20"/>
    <mergeCell ref="B13:B20"/>
    <mergeCell ref="O13:P20"/>
    <mergeCell ref="B21:N21"/>
    <mergeCell ref="O21:P21"/>
    <mergeCell ref="C13:C20"/>
    <mergeCell ref="B22:N22"/>
    <mergeCell ref="O22:P22"/>
    <mergeCell ref="A23:A30"/>
    <mergeCell ref="B23:B30"/>
    <mergeCell ref="O23:P30"/>
    <mergeCell ref="C23:C30"/>
    <mergeCell ref="B31:N31"/>
    <mergeCell ref="O31:P31"/>
    <mergeCell ref="B32:N32"/>
    <mergeCell ref="O32:P32"/>
    <mergeCell ref="A33:A40"/>
    <mergeCell ref="B33:B40"/>
    <mergeCell ref="O33:P40"/>
    <mergeCell ref="C33:C40"/>
    <mergeCell ref="B41:N41"/>
    <mergeCell ref="O41:P41"/>
    <mergeCell ref="B42:N42"/>
    <mergeCell ref="O42:P42"/>
    <mergeCell ref="A43:A50"/>
    <mergeCell ref="B43:B50"/>
    <mergeCell ref="O43:P50"/>
    <mergeCell ref="C43:C50"/>
    <mergeCell ref="B51:N51"/>
    <mergeCell ref="O51:P51"/>
    <mergeCell ref="B52:N52"/>
    <mergeCell ref="O52:P52"/>
    <mergeCell ref="A53:A60"/>
    <mergeCell ref="B53:B60"/>
    <mergeCell ref="O53:P60"/>
    <mergeCell ref="C53:C60"/>
    <mergeCell ref="B61:N61"/>
    <mergeCell ref="B62:N62"/>
    <mergeCell ref="O62:P62"/>
    <mergeCell ref="A63:A70"/>
    <mergeCell ref="B63:B70"/>
    <mergeCell ref="O63:P70"/>
    <mergeCell ref="O61:P61"/>
    <mergeCell ref="C63:C70"/>
    <mergeCell ref="A81:A88"/>
    <mergeCell ref="B81:B88"/>
    <mergeCell ref="O81:P88"/>
    <mergeCell ref="B71:N71"/>
    <mergeCell ref="O71:P71"/>
    <mergeCell ref="B72:N72"/>
    <mergeCell ref="O72:P72"/>
    <mergeCell ref="A73:A80"/>
    <mergeCell ref="B73:B80"/>
    <mergeCell ref="O73:P80"/>
    <mergeCell ref="C73:C80"/>
    <mergeCell ref="C81:C88"/>
  </mergeCells>
  <phoneticPr fontId="21" type="noConversion"/>
  <pageMargins left="0.7" right="0.7" top="0.75" bottom="0.75" header="0.3" footer="0.3"/>
  <pageSetup paperSize="9" scale="37"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AH31"/>
  <sheetViews>
    <sheetView view="pageBreakPreview" topLeftCell="A13" zoomScale="90" zoomScaleNormal="90" zoomScaleSheetLayoutView="90" workbookViewId="0">
      <selection activeCell="A13" sqref="A1:XFD1048576"/>
    </sheetView>
  </sheetViews>
  <sheetFormatPr defaultRowHeight="14.4" x14ac:dyDescent="0.3"/>
  <cols>
    <col min="1" max="1" width="9.109375" style="117"/>
    <col min="2" max="2" width="21.109375" style="118" customWidth="1"/>
    <col min="3" max="3" width="27.33203125" style="118" customWidth="1"/>
    <col min="4" max="4" width="20.88671875" style="119" customWidth="1"/>
    <col min="5" max="5" width="17" style="118" customWidth="1"/>
    <col min="6" max="6" width="13.6640625" style="120" customWidth="1"/>
    <col min="7" max="7" width="9.88671875" style="120" customWidth="1"/>
    <col min="8" max="8" width="9.5546875" style="120" customWidth="1"/>
    <col min="9" max="10" width="9.88671875" style="120" customWidth="1"/>
    <col min="11" max="11" width="9.44140625" style="120" customWidth="1"/>
    <col min="12" max="12" width="9.88671875" style="120" customWidth="1"/>
    <col min="13" max="13" width="9.33203125" style="120" customWidth="1"/>
    <col min="14" max="14" width="9.6640625" style="120" customWidth="1"/>
    <col min="15" max="15" width="9.33203125" style="120" customWidth="1"/>
    <col min="16" max="16" width="10" style="120" customWidth="1"/>
    <col min="17" max="17" width="9.6640625" style="120" customWidth="1"/>
    <col min="18" max="18" width="9.44140625" style="120" customWidth="1"/>
    <col min="19" max="19" width="9.33203125" style="120" customWidth="1"/>
    <col min="20" max="20" width="9.88671875" style="120" customWidth="1"/>
    <col min="21" max="21" width="10.109375" style="115" customWidth="1"/>
    <col min="22" max="257" width="9.109375" style="118"/>
    <col min="258" max="258" width="21.109375" style="118" customWidth="1"/>
    <col min="259" max="259" width="27.33203125" style="118" customWidth="1"/>
    <col min="260" max="260" width="20.88671875" style="118" customWidth="1"/>
    <col min="261" max="261" width="17" style="118" customWidth="1"/>
    <col min="262" max="262" width="11.88671875" style="118" customWidth="1"/>
    <col min="263" max="276" width="9.109375" style="118" customWidth="1"/>
    <col min="277" max="513" width="9.109375" style="118"/>
    <col min="514" max="514" width="21.109375" style="118" customWidth="1"/>
    <col min="515" max="515" width="27.33203125" style="118" customWidth="1"/>
    <col min="516" max="516" width="20.88671875" style="118" customWidth="1"/>
    <col min="517" max="517" width="17" style="118" customWidth="1"/>
    <col min="518" max="518" width="11.88671875" style="118" customWidth="1"/>
    <col min="519" max="532" width="9.109375" style="118" customWidth="1"/>
    <col min="533" max="769" width="9.109375" style="118"/>
    <col min="770" max="770" width="21.109375" style="118" customWidth="1"/>
    <col min="771" max="771" width="27.33203125" style="118" customWidth="1"/>
    <col min="772" max="772" width="20.88671875" style="118" customWidth="1"/>
    <col min="773" max="773" width="17" style="118" customWidth="1"/>
    <col min="774" max="774" width="11.88671875" style="118" customWidth="1"/>
    <col min="775" max="788" width="9.109375" style="118" customWidth="1"/>
    <col min="789" max="1025" width="9.109375" style="118"/>
    <col min="1026" max="1026" width="21.109375" style="118" customWidth="1"/>
    <col min="1027" max="1027" width="27.33203125" style="118" customWidth="1"/>
    <col min="1028" max="1028" width="20.88671875" style="118" customWidth="1"/>
    <col min="1029" max="1029" width="17" style="118" customWidth="1"/>
    <col min="1030" max="1030" width="11.88671875" style="118" customWidth="1"/>
    <col min="1031" max="1044" width="9.109375" style="118" customWidth="1"/>
    <col min="1045" max="1281" width="9.109375" style="118"/>
    <col min="1282" max="1282" width="21.109375" style="118" customWidth="1"/>
    <col min="1283" max="1283" width="27.33203125" style="118" customWidth="1"/>
    <col min="1284" max="1284" width="20.88671875" style="118" customWidth="1"/>
    <col min="1285" max="1285" width="17" style="118" customWidth="1"/>
    <col min="1286" max="1286" width="11.88671875" style="118" customWidth="1"/>
    <col min="1287" max="1300" width="9.109375" style="118" customWidth="1"/>
    <col min="1301" max="1537" width="9.109375" style="118"/>
    <col min="1538" max="1538" width="21.109375" style="118" customWidth="1"/>
    <col min="1539" max="1539" width="27.33203125" style="118" customWidth="1"/>
    <col min="1540" max="1540" width="20.88671875" style="118" customWidth="1"/>
    <col min="1541" max="1541" width="17" style="118" customWidth="1"/>
    <col min="1542" max="1542" width="11.88671875" style="118" customWidth="1"/>
    <col min="1543" max="1556" width="9.109375" style="118" customWidth="1"/>
    <col min="1557" max="1793" width="9.109375" style="118"/>
    <col min="1794" max="1794" width="21.109375" style="118" customWidth="1"/>
    <col min="1795" max="1795" width="27.33203125" style="118" customWidth="1"/>
    <col min="1796" max="1796" width="20.88671875" style="118" customWidth="1"/>
    <col min="1797" max="1797" width="17" style="118" customWidth="1"/>
    <col min="1798" max="1798" width="11.88671875" style="118" customWidth="1"/>
    <col min="1799" max="1812" width="9.109375" style="118" customWidth="1"/>
    <col min="1813" max="2049" width="9.109375" style="118"/>
    <col min="2050" max="2050" width="21.109375" style="118" customWidth="1"/>
    <col min="2051" max="2051" width="27.33203125" style="118" customWidth="1"/>
    <col min="2052" max="2052" width="20.88671875" style="118" customWidth="1"/>
    <col min="2053" max="2053" width="17" style="118" customWidth="1"/>
    <col min="2054" max="2054" width="11.88671875" style="118" customWidth="1"/>
    <col min="2055" max="2068" width="9.109375" style="118" customWidth="1"/>
    <col min="2069" max="2305" width="9.109375" style="118"/>
    <col min="2306" max="2306" width="21.109375" style="118" customWidth="1"/>
    <col min="2307" max="2307" width="27.33203125" style="118" customWidth="1"/>
    <col min="2308" max="2308" width="20.88671875" style="118" customWidth="1"/>
    <col min="2309" max="2309" width="17" style="118" customWidth="1"/>
    <col min="2310" max="2310" width="11.88671875" style="118" customWidth="1"/>
    <col min="2311" max="2324" width="9.109375" style="118" customWidth="1"/>
    <col min="2325" max="2561" width="9.109375" style="118"/>
    <col min="2562" max="2562" width="21.109375" style="118" customWidth="1"/>
    <col min="2563" max="2563" width="27.33203125" style="118" customWidth="1"/>
    <col min="2564" max="2564" width="20.88671875" style="118" customWidth="1"/>
    <col min="2565" max="2565" width="17" style="118" customWidth="1"/>
    <col min="2566" max="2566" width="11.88671875" style="118" customWidth="1"/>
    <col min="2567" max="2580" width="9.109375" style="118" customWidth="1"/>
    <col min="2581" max="2817" width="9.109375" style="118"/>
    <col min="2818" max="2818" width="21.109375" style="118" customWidth="1"/>
    <col min="2819" max="2819" width="27.33203125" style="118" customWidth="1"/>
    <col min="2820" max="2820" width="20.88671875" style="118" customWidth="1"/>
    <col min="2821" max="2821" width="17" style="118" customWidth="1"/>
    <col min="2822" max="2822" width="11.88671875" style="118" customWidth="1"/>
    <col min="2823" max="2836" width="9.109375" style="118" customWidth="1"/>
    <col min="2837" max="3073" width="9.109375" style="118"/>
    <col min="3074" max="3074" width="21.109375" style="118" customWidth="1"/>
    <col min="3075" max="3075" width="27.33203125" style="118" customWidth="1"/>
    <col min="3076" max="3076" width="20.88671875" style="118" customWidth="1"/>
    <col min="3077" max="3077" width="17" style="118" customWidth="1"/>
    <col min="3078" max="3078" width="11.88671875" style="118" customWidth="1"/>
    <col min="3079" max="3092" width="9.109375" style="118" customWidth="1"/>
    <col min="3093" max="3329" width="9.109375" style="118"/>
    <col min="3330" max="3330" width="21.109375" style="118" customWidth="1"/>
    <col min="3331" max="3331" width="27.33203125" style="118" customWidth="1"/>
    <col min="3332" max="3332" width="20.88671875" style="118" customWidth="1"/>
    <col min="3333" max="3333" width="17" style="118" customWidth="1"/>
    <col min="3334" max="3334" width="11.88671875" style="118" customWidth="1"/>
    <col min="3335" max="3348" width="9.109375" style="118" customWidth="1"/>
    <col min="3349" max="3585" width="9.109375" style="118"/>
    <col min="3586" max="3586" width="21.109375" style="118" customWidth="1"/>
    <col min="3587" max="3587" width="27.33203125" style="118" customWidth="1"/>
    <col min="3588" max="3588" width="20.88671875" style="118" customWidth="1"/>
    <col min="3589" max="3589" width="17" style="118" customWidth="1"/>
    <col min="3590" max="3590" width="11.88671875" style="118" customWidth="1"/>
    <col min="3591" max="3604" width="9.109375" style="118" customWidth="1"/>
    <col min="3605" max="3841" width="9.109375" style="118"/>
    <col min="3842" max="3842" width="21.109375" style="118" customWidth="1"/>
    <col min="3843" max="3843" width="27.33203125" style="118" customWidth="1"/>
    <col min="3844" max="3844" width="20.88671875" style="118" customWidth="1"/>
    <col min="3845" max="3845" width="17" style="118" customWidth="1"/>
    <col min="3846" max="3846" width="11.88671875" style="118" customWidth="1"/>
    <col min="3847" max="3860" width="9.109375" style="118" customWidth="1"/>
    <col min="3861" max="4097" width="9.109375" style="118"/>
    <col min="4098" max="4098" width="21.109375" style="118" customWidth="1"/>
    <col min="4099" max="4099" width="27.33203125" style="118" customWidth="1"/>
    <col min="4100" max="4100" width="20.88671875" style="118" customWidth="1"/>
    <col min="4101" max="4101" width="17" style="118" customWidth="1"/>
    <col min="4102" max="4102" width="11.88671875" style="118" customWidth="1"/>
    <col min="4103" max="4116" width="9.109375" style="118" customWidth="1"/>
    <col min="4117" max="4353" width="9.109375" style="118"/>
    <col min="4354" max="4354" width="21.109375" style="118" customWidth="1"/>
    <col min="4355" max="4355" width="27.33203125" style="118" customWidth="1"/>
    <col min="4356" max="4356" width="20.88671875" style="118" customWidth="1"/>
    <col min="4357" max="4357" width="17" style="118" customWidth="1"/>
    <col min="4358" max="4358" width="11.88671875" style="118" customWidth="1"/>
    <col min="4359" max="4372" width="9.109375" style="118" customWidth="1"/>
    <col min="4373" max="4609" width="9.109375" style="118"/>
    <col min="4610" max="4610" width="21.109375" style="118" customWidth="1"/>
    <col min="4611" max="4611" width="27.33203125" style="118" customWidth="1"/>
    <col min="4612" max="4612" width="20.88671875" style="118" customWidth="1"/>
    <col min="4613" max="4613" width="17" style="118" customWidth="1"/>
    <col min="4614" max="4614" width="11.88671875" style="118" customWidth="1"/>
    <col min="4615" max="4628" width="9.109375" style="118" customWidth="1"/>
    <col min="4629" max="4865" width="9.109375" style="118"/>
    <col min="4866" max="4866" width="21.109375" style="118" customWidth="1"/>
    <col min="4867" max="4867" width="27.33203125" style="118" customWidth="1"/>
    <col min="4868" max="4868" width="20.88671875" style="118" customWidth="1"/>
    <col min="4869" max="4869" width="17" style="118" customWidth="1"/>
    <col min="4870" max="4870" width="11.88671875" style="118" customWidth="1"/>
    <col min="4871" max="4884" width="9.109375" style="118" customWidth="1"/>
    <col min="4885" max="5121" width="9.109375" style="118"/>
    <col min="5122" max="5122" width="21.109375" style="118" customWidth="1"/>
    <col min="5123" max="5123" width="27.33203125" style="118" customWidth="1"/>
    <col min="5124" max="5124" width="20.88671875" style="118" customWidth="1"/>
    <col min="5125" max="5125" width="17" style="118" customWidth="1"/>
    <col min="5126" max="5126" width="11.88671875" style="118" customWidth="1"/>
    <col min="5127" max="5140" width="9.109375" style="118" customWidth="1"/>
    <col min="5141" max="5377" width="9.109375" style="118"/>
    <col min="5378" max="5378" width="21.109375" style="118" customWidth="1"/>
    <col min="5379" max="5379" width="27.33203125" style="118" customWidth="1"/>
    <col min="5380" max="5380" width="20.88671875" style="118" customWidth="1"/>
    <col min="5381" max="5381" width="17" style="118" customWidth="1"/>
    <col min="5382" max="5382" width="11.88671875" style="118" customWidth="1"/>
    <col min="5383" max="5396" width="9.109375" style="118" customWidth="1"/>
    <col min="5397" max="5633" width="9.109375" style="118"/>
    <col min="5634" max="5634" width="21.109375" style="118" customWidth="1"/>
    <col min="5635" max="5635" width="27.33203125" style="118" customWidth="1"/>
    <col min="5636" max="5636" width="20.88671875" style="118" customWidth="1"/>
    <col min="5637" max="5637" width="17" style="118" customWidth="1"/>
    <col min="5638" max="5638" width="11.88671875" style="118" customWidth="1"/>
    <col min="5639" max="5652" width="9.109375" style="118" customWidth="1"/>
    <col min="5653" max="5889" width="9.109375" style="118"/>
    <col min="5890" max="5890" width="21.109375" style="118" customWidth="1"/>
    <col min="5891" max="5891" width="27.33203125" style="118" customWidth="1"/>
    <col min="5892" max="5892" width="20.88671875" style="118" customWidth="1"/>
    <col min="5893" max="5893" width="17" style="118" customWidth="1"/>
    <col min="5894" max="5894" width="11.88671875" style="118" customWidth="1"/>
    <col min="5895" max="5908" width="9.109375" style="118" customWidth="1"/>
    <col min="5909" max="6145" width="9.109375" style="118"/>
    <col min="6146" max="6146" width="21.109375" style="118" customWidth="1"/>
    <col min="6147" max="6147" width="27.33203125" style="118" customWidth="1"/>
    <col min="6148" max="6148" width="20.88671875" style="118" customWidth="1"/>
    <col min="6149" max="6149" width="17" style="118" customWidth="1"/>
    <col min="6150" max="6150" width="11.88671875" style="118" customWidth="1"/>
    <col min="6151" max="6164" width="9.109375" style="118" customWidth="1"/>
    <col min="6165" max="6401" width="9.109375" style="118"/>
    <col min="6402" max="6402" width="21.109375" style="118" customWidth="1"/>
    <col min="6403" max="6403" width="27.33203125" style="118" customWidth="1"/>
    <col min="6404" max="6404" width="20.88671875" style="118" customWidth="1"/>
    <col min="6405" max="6405" width="17" style="118" customWidth="1"/>
    <col min="6406" max="6406" width="11.88671875" style="118" customWidth="1"/>
    <col min="6407" max="6420" width="9.109375" style="118" customWidth="1"/>
    <col min="6421" max="6657" width="9.109375" style="118"/>
    <col min="6658" max="6658" width="21.109375" style="118" customWidth="1"/>
    <col min="6659" max="6659" width="27.33203125" style="118" customWidth="1"/>
    <col min="6660" max="6660" width="20.88671875" style="118" customWidth="1"/>
    <col min="6661" max="6661" width="17" style="118" customWidth="1"/>
    <col min="6662" max="6662" width="11.88671875" style="118" customWidth="1"/>
    <col min="6663" max="6676" width="9.109375" style="118" customWidth="1"/>
    <col min="6677" max="6913" width="9.109375" style="118"/>
    <col min="6914" max="6914" width="21.109375" style="118" customWidth="1"/>
    <col min="6915" max="6915" width="27.33203125" style="118" customWidth="1"/>
    <col min="6916" max="6916" width="20.88671875" style="118" customWidth="1"/>
    <col min="6917" max="6917" width="17" style="118" customWidth="1"/>
    <col min="6918" max="6918" width="11.88671875" style="118" customWidth="1"/>
    <col min="6919" max="6932" width="9.109375" style="118" customWidth="1"/>
    <col min="6933" max="7169" width="9.109375" style="118"/>
    <col min="7170" max="7170" width="21.109375" style="118" customWidth="1"/>
    <col min="7171" max="7171" width="27.33203125" style="118" customWidth="1"/>
    <col min="7172" max="7172" width="20.88671875" style="118" customWidth="1"/>
    <col min="7173" max="7173" width="17" style="118" customWidth="1"/>
    <col min="7174" max="7174" width="11.88671875" style="118" customWidth="1"/>
    <col min="7175" max="7188" width="9.109375" style="118" customWidth="1"/>
    <col min="7189" max="7425" width="9.109375" style="118"/>
    <col min="7426" max="7426" width="21.109375" style="118" customWidth="1"/>
    <col min="7427" max="7427" width="27.33203125" style="118" customWidth="1"/>
    <col min="7428" max="7428" width="20.88671875" style="118" customWidth="1"/>
    <col min="7429" max="7429" width="17" style="118" customWidth="1"/>
    <col min="7430" max="7430" width="11.88671875" style="118" customWidth="1"/>
    <col min="7431" max="7444" width="9.109375" style="118" customWidth="1"/>
    <col min="7445" max="7681" width="9.109375" style="118"/>
    <col min="7682" max="7682" width="21.109375" style="118" customWidth="1"/>
    <col min="7683" max="7683" width="27.33203125" style="118" customWidth="1"/>
    <col min="7684" max="7684" width="20.88671875" style="118" customWidth="1"/>
    <col min="7685" max="7685" width="17" style="118" customWidth="1"/>
    <col min="7686" max="7686" width="11.88671875" style="118" customWidth="1"/>
    <col min="7687" max="7700" width="9.109375" style="118" customWidth="1"/>
    <col min="7701" max="7937" width="9.109375" style="118"/>
    <col min="7938" max="7938" width="21.109375" style="118" customWidth="1"/>
    <col min="7939" max="7939" width="27.33203125" style="118" customWidth="1"/>
    <col min="7940" max="7940" width="20.88671875" style="118" customWidth="1"/>
    <col min="7941" max="7941" width="17" style="118" customWidth="1"/>
    <col min="7942" max="7942" width="11.88671875" style="118" customWidth="1"/>
    <col min="7943" max="7956" width="9.109375" style="118" customWidth="1"/>
    <col min="7957" max="8193" width="9.109375" style="118"/>
    <col min="8194" max="8194" width="21.109375" style="118" customWidth="1"/>
    <col min="8195" max="8195" width="27.33203125" style="118" customWidth="1"/>
    <col min="8196" max="8196" width="20.88671875" style="118" customWidth="1"/>
    <col min="8197" max="8197" width="17" style="118" customWidth="1"/>
    <col min="8198" max="8198" width="11.88671875" style="118" customWidth="1"/>
    <col min="8199" max="8212" width="9.109375" style="118" customWidth="1"/>
    <col min="8213" max="8449" width="9.109375" style="118"/>
    <col min="8450" max="8450" width="21.109375" style="118" customWidth="1"/>
    <col min="8451" max="8451" width="27.33203125" style="118" customWidth="1"/>
    <col min="8452" max="8452" width="20.88671875" style="118" customWidth="1"/>
    <col min="8453" max="8453" width="17" style="118" customWidth="1"/>
    <col min="8454" max="8454" width="11.88671875" style="118" customWidth="1"/>
    <col min="8455" max="8468" width="9.109375" style="118" customWidth="1"/>
    <col min="8469" max="8705" width="9.109375" style="118"/>
    <col min="8706" max="8706" width="21.109375" style="118" customWidth="1"/>
    <col min="8707" max="8707" width="27.33203125" style="118" customWidth="1"/>
    <col min="8708" max="8708" width="20.88671875" style="118" customWidth="1"/>
    <col min="8709" max="8709" width="17" style="118" customWidth="1"/>
    <col min="8710" max="8710" width="11.88671875" style="118" customWidth="1"/>
    <col min="8711" max="8724" width="9.109375" style="118" customWidth="1"/>
    <col min="8725" max="8961" width="9.109375" style="118"/>
    <col min="8962" max="8962" width="21.109375" style="118" customWidth="1"/>
    <col min="8963" max="8963" width="27.33203125" style="118" customWidth="1"/>
    <col min="8964" max="8964" width="20.88671875" style="118" customWidth="1"/>
    <col min="8965" max="8965" width="17" style="118" customWidth="1"/>
    <col min="8966" max="8966" width="11.88671875" style="118" customWidth="1"/>
    <col min="8967" max="8980" width="9.109375" style="118" customWidth="1"/>
    <col min="8981" max="9217" width="9.109375" style="118"/>
    <col min="9218" max="9218" width="21.109375" style="118" customWidth="1"/>
    <col min="9219" max="9219" width="27.33203125" style="118" customWidth="1"/>
    <col min="9220" max="9220" width="20.88671875" style="118" customWidth="1"/>
    <col min="9221" max="9221" width="17" style="118" customWidth="1"/>
    <col min="9222" max="9222" width="11.88671875" style="118" customWidth="1"/>
    <col min="9223" max="9236" width="9.109375" style="118" customWidth="1"/>
    <col min="9237" max="9473" width="9.109375" style="118"/>
    <col min="9474" max="9474" width="21.109375" style="118" customWidth="1"/>
    <col min="9475" max="9475" width="27.33203125" style="118" customWidth="1"/>
    <col min="9476" max="9476" width="20.88671875" style="118" customWidth="1"/>
    <col min="9477" max="9477" width="17" style="118" customWidth="1"/>
    <col min="9478" max="9478" width="11.88671875" style="118" customWidth="1"/>
    <col min="9479" max="9492" width="9.109375" style="118" customWidth="1"/>
    <col min="9493" max="9729" width="9.109375" style="118"/>
    <col min="9730" max="9730" width="21.109375" style="118" customWidth="1"/>
    <col min="9731" max="9731" width="27.33203125" style="118" customWidth="1"/>
    <col min="9732" max="9732" width="20.88671875" style="118" customWidth="1"/>
    <col min="9733" max="9733" width="17" style="118" customWidth="1"/>
    <col min="9734" max="9734" width="11.88671875" style="118" customWidth="1"/>
    <col min="9735" max="9748" width="9.109375" style="118" customWidth="1"/>
    <col min="9749" max="9985" width="9.109375" style="118"/>
    <col min="9986" max="9986" width="21.109375" style="118" customWidth="1"/>
    <col min="9987" max="9987" width="27.33203125" style="118" customWidth="1"/>
    <col min="9988" max="9988" width="20.88671875" style="118" customWidth="1"/>
    <col min="9989" max="9989" width="17" style="118" customWidth="1"/>
    <col min="9990" max="9990" width="11.88671875" style="118" customWidth="1"/>
    <col min="9991" max="10004" width="9.109375" style="118" customWidth="1"/>
    <col min="10005" max="10241" width="9.109375" style="118"/>
    <col min="10242" max="10242" width="21.109375" style="118" customWidth="1"/>
    <col min="10243" max="10243" width="27.33203125" style="118" customWidth="1"/>
    <col min="10244" max="10244" width="20.88671875" style="118" customWidth="1"/>
    <col min="10245" max="10245" width="17" style="118" customWidth="1"/>
    <col min="10246" max="10246" width="11.88671875" style="118" customWidth="1"/>
    <col min="10247" max="10260" width="9.109375" style="118" customWidth="1"/>
    <col min="10261" max="10497" width="9.109375" style="118"/>
    <col min="10498" max="10498" width="21.109375" style="118" customWidth="1"/>
    <col min="10499" max="10499" width="27.33203125" style="118" customWidth="1"/>
    <col min="10500" max="10500" width="20.88671875" style="118" customWidth="1"/>
    <col min="10501" max="10501" width="17" style="118" customWidth="1"/>
    <col min="10502" max="10502" width="11.88671875" style="118" customWidth="1"/>
    <col min="10503" max="10516" width="9.109375" style="118" customWidth="1"/>
    <col min="10517" max="10753" width="9.109375" style="118"/>
    <col min="10754" max="10754" width="21.109375" style="118" customWidth="1"/>
    <col min="10755" max="10755" width="27.33203125" style="118" customWidth="1"/>
    <col min="10756" max="10756" width="20.88671875" style="118" customWidth="1"/>
    <col min="10757" max="10757" width="17" style="118" customWidth="1"/>
    <col min="10758" max="10758" width="11.88671875" style="118" customWidth="1"/>
    <col min="10759" max="10772" width="9.109375" style="118" customWidth="1"/>
    <col min="10773" max="11009" width="9.109375" style="118"/>
    <col min="11010" max="11010" width="21.109375" style="118" customWidth="1"/>
    <col min="11011" max="11011" width="27.33203125" style="118" customWidth="1"/>
    <col min="11012" max="11012" width="20.88671875" style="118" customWidth="1"/>
    <col min="11013" max="11013" width="17" style="118" customWidth="1"/>
    <col min="11014" max="11014" width="11.88671875" style="118" customWidth="1"/>
    <col min="11015" max="11028" width="9.109375" style="118" customWidth="1"/>
    <col min="11029" max="11265" width="9.109375" style="118"/>
    <col min="11266" max="11266" width="21.109375" style="118" customWidth="1"/>
    <col min="11267" max="11267" width="27.33203125" style="118" customWidth="1"/>
    <col min="11268" max="11268" width="20.88671875" style="118" customWidth="1"/>
    <col min="11269" max="11269" width="17" style="118" customWidth="1"/>
    <col min="11270" max="11270" width="11.88671875" style="118" customWidth="1"/>
    <col min="11271" max="11284" width="9.109375" style="118" customWidth="1"/>
    <col min="11285" max="11521" width="9.109375" style="118"/>
    <col min="11522" max="11522" width="21.109375" style="118" customWidth="1"/>
    <col min="11523" max="11523" width="27.33203125" style="118" customWidth="1"/>
    <col min="11524" max="11524" width="20.88671875" style="118" customWidth="1"/>
    <col min="11525" max="11525" width="17" style="118" customWidth="1"/>
    <col min="11526" max="11526" width="11.88671875" style="118" customWidth="1"/>
    <col min="11527" max="11540" width="9.109375" style="118" customWidth="1"/>
    <col min="11541" max="11777" width="9.109375" style="118"/>
    <col min="11778" max="11778" width="21.109375" style="118" customWidth="1"/>
    <col min="11779" max="11779" width="27.33203125" style="118" customWidth="1"/>
    <col min="11780" max="11780" width="20.88671875" style="118" customWidth="1"/>
    <col min="11781" max="11781" width="17" style="118" customWidth="1"/>
    <col min="11782" max="11782" width="11.88671875" style="118" customWidth="1"/>
    <col min="11783" max="11796" width="9.109375" style="118" customWidth="1"/>
    <col min="11797" max="12033" width="9.109375" style="118"/>
    <col min="12034" max="12034" width="21.109375" style="118" customWidth="1"/>
    <col min="12035" max="12035" width="27.33203125" style="118" customWidth="1"/>
    <col min="12036" max="12036" width="20.88671875" style="118" customWidth="1"/>
    <col min="12037" max="12037" width="17" style="118" customWidth="1"/>
    <col min="12038" max="12038" width="11.88671875" style="118" customWidth="1"/>
    <col min="12039" max="12052" width="9.109375" style="118" customWidth="1"/>
    <col min="12053" max="12289" width="9.109375" style="118"/>
    <col min="12290" max="12290" width="21.109375" style="118" customWidth="1"/>
    <col min="12291" max="12291" width="27.33203125" style="118" customWidth="1"/>
    <col min="12292" max="12292" width="20.88671875" style="118" customWidth="1"/>
    <col min="12293" max="12293" width="17" style="118" customWidth="1"/>
    <col min="12294" max="12294" width="11.88671875" style="118" customWidth="1"/>
    <col min="12295" max="12308" width="9.109375" style="118" customWidth="1"/>
    <col min="12309" max="12545" width="9.109375" style="118"/>
    <col min="12546" max="12546" width="21.109375" style="118" customWidth="1"/>
    <col min="12547" max="12547" width="27.33203125" style="118" customWidth="1"/>
    <col min="12548" max="12548" width="20.88671875" style="118" customWidth="1"/>
    <col min="12549" max="12549" width="17" style="118" customWidth="1"/>
    <col min="12550" max="12550" width="11.88671875" style="118" customWidth="1"/>
    <col min="12551" max="12564" width="9.109375" style="118" customWidth="1"/>
    <col min="12565" max="12801" width="9.109375" style="118"/>
    <col min="12802" max="12802" width="21.109375" style="118" customWidth="1"/>
    <col min="12803" max="12803" width="27.33203125" style="118" customWidth="1"/>
    <col min="12804" max="12804" width="20.88671875" style="118" customWidth="1"/>
    <col min="12805" max="12805" width="17" style="118" customWidth="1"/>
    <col min="12806" max="12806" width="11.88671875" style="118" customWidth="1"/>
    <col min="12807" max="12820" width="9.109375" style="118" customWidth="1"/>
    <col min="12821" max="13057" width="9.109375" style="118"/>
    <col min="13058" max="13058" width="21.109375" style="118" customWidth="1"/>
    <col min="13059" max="13059" width="27.33203125" style="118" customWidth="1"/>
    <col min="13060" max="13060" width="20.88671875" style="118" customWidth="1"/>
    <col min="13061" max="13061" width="17" style="118" customWidth="1"/>
    <col min="13062" max="13062" width="11.88671875" style="118" customWidth="1"/>
    <col min="13063" max="13076" width="9.109375" style="118" customWidth="1"/>
    <col min="13077" max="13313" width="9.109375" style="118"/>
    <col min="13314" max="13314" width="21.109375" style="118" customWidth="1"/>
    <col min="13315" max="13315" width="27.33203125" style="118" customWidth="1"/>
    <col min="13316" max="13316" width="20.88671875" style="118" customWidth="1"/>
    <col min="13317" max="13317" width="17" style="118" customWidth="1"/>
    <col min="13318" max="13318" width="11.88671875" style="118" customWidth="1"/>
    <col min="13319" max="13332" width="9.109375" style="118" customWidth="1"/>
    <col min="13333" max="13569" width="9.109375" style="118"/>
    <col min="13570" max="13570" width="21.109375" style="118" customWidth="1"/>
    <col min="13571" max="13571" width="27.33203125" style="118" customWidth="1"/>
    <col min="13572" max="13572" width="20.88671875" style="118" customWidth="1"/>
    <col min="13573" max="13573" width="17" style="118" customWidth="1"/>
    <col min="13574" max="13574" width="11.88671875" style="118" customWidth="1"/>
    <col min="13575" max="13588" width="9.109375" style="118" customWidth="1"/>
    <col min="13589" max="13825" width="9.109375" style="118"/>
    <col min="13826" max="13826" width="21.109375" style="118" customWidth="1"/>
    <col min="13827" max="13827" width="27.33203125" style="118" customWidth="1"/>
    <col min="13828" max="13828" width="20.88671875" style="118" customWidth="1"/>
    <col min="13829" max="13829" width="17" style="118" customWidth="1"/>
    <col min="13830" max="13830" width="11.88671875" style="118" customWidth="1"/>
    <col min="13831" max="13844" width="9.109375" style="118" customWidth="1"/>
    <col min="13845" max="14081" width="9.109375" style="118"/>
    <col min="14082" max="14082" width="21.109375" style="118" customWidth="1"/>
    <col min="14083" max="14083" width="27.33203125" style="118" customWidth="1"/>
    <col min="14084" max="14084" width="20.88671875" style="118" customWidth="1"/>
    <col min="14085" max="14085" width="17" style="118" customWidth="1"/>
    <col min="14086" max="14086" width="11.88671875" style="118" customWidth="1"/>
    <col min="14087" max="14100" width="9.109375" style="118" customWidth="1"/>
    <col min="14101" max="14337" width="9.109375" style="118"/>
    <col min="14338" max="14338" width="21.109375" style="118" customWidth="1"/>
    <col min="14339" max="14339" width="27.33203125" style="118" customWidth="1"/>
    <col min="14340" max="14340" width="20.88671875" style="118" customWidth="1"/>
    <col min="14341" max="14341" width="17" style="118" customWidth="1"/>
    <col min="14342" max="14342" width="11.88671875" style="118" customWidth="1"/>
    <col min="14343" max="14356" width="9.109375" style="118" customWidth="1"/>
    <col min="14357" max="14593" width="9.109375" style="118"/>
    <col min="14594" max="14594" width="21.109375" style="118" customWidth="1"/>
    <col min="14595" max="14595" width="27.33203125" style="118" customWidth="1"/>
    <col min="14596" max="14596" width="20.88671875" style="118" customWidth="1"/>
    <col min="14597" max="14597" width="17" style="118" customWidth="1"/>
    <col min="14598" max="14598" width="11.88671875" style="118" customWidth="1"/>
    <col min="14599" max="14612" width="9.109375" style="118" customWidth="1"/>
    <col min="14613" max="14849" width="9.109375" style="118"/>
    <col min="14850" max="14850" width="21.109375" style="118" customWidth="1"/>
    <col min="14851" max="14851" width="27.33203125" style="118" customWidth="1"/>
    <col min="14852" max="14852" width="20.88671875" style="118" customWidth="1"/>
    <col min="14853" max="14853" width="17" style="118" customWidth="1"/>
    <col min="14854" max="14854" width="11.88671875" style="118" customWidth="1"/>
    <col min="14855" max="14868" width="9.109375" style="118" customWidth="1"/>
    <col min="14869" max="15105" width="9.109375" style="118"/>
    <col min="15106" max="15106" width="21.109375" style="118" customWidth="1"/>
    <col min="15107" max="15107" width="27.33203125" style="118" customWidth="1"/>
    <col min="15108" max="15108" width="20.88671875" style="118" customWidth="1"/>
    <col min="15109" max="15109" width="17" style="118" customWidth="1"/>
    <col min="15110" max="15110" width="11.88671875" style="118" customWidth="1"/>
    <col min="15111" max="15124" width="9.109375" style="118" customWidth="1"/>
    <col min="15125" max="15361" width="9.109375" style="118"/>
    <col min="15362" max="15362" width="21.109375" style="118" customWidth="1"/>
    <col min="15363" max="15363" width="27.33203125" style="118" customWidth="1"/>
    <col min="15364" max="15364" width="20.88671875" style="118" customWidth="1"/>
    <col min="15365" max="15365" width="17" style="118" customWidth="1"/>
    <col min="15366" max="15366" width="11.88671875" style="118" customWidth="1"/>
    <col min="15367" max="15380" width="9.109375" style="118" customWidth="1"/>
    <col min="15381" max="15617" width="9.109375" style="118"/>
    <col min="15618" max="15618" width="21.109375" style="118" customWidth="1"/>
    <col min="15619" max="15619" width="27.33203125" style="118" customWidth="1"/>
    <col min="15620" max="15620" width="20.88671875" style="118" customWidth="1"/>
    <col min="15621" max="15621" width="17" style="118" customWidth="1"/>
    <col min="15622" max="15622" width="11.88671875" style="118" customWidth="1"/>
    <col min="15623" max="15636" width="9.109375" style="118" customWidth="1"/>
    <col min="15637" max="15873" width="9.109375" style="118"/>
    <col min="15874" max="15874" width="21.109375" style="118" customWidth="1"/>
    <col min="15875" max="15875" width="27.33203125" style="118" customWidth="1"/>
    <col min="15876" max="15876" width="20.88671875" style="118" customWidth="1"/>
    <col min="15877" max="15877" width="17" style="118" customWidth="1"/>
    <col min="15878" max="15878" width="11.88671875" style="118" customWidth="1"/>
    <col min="15879" max="15892" width="9.109375" style="118" customWidth="1"/>
    <col min="15893" max="16129" width="9.109375" style="118"/>
    <col min="16130" max="16130" width="21.109375" style="118" customWidth="1"/>
    <col min="16131" max="16131" width="27.33203125" style="118" customWidth="1"/>
    <col min="16132" max="16132" width="20.88671875" style="118" customWidth="1"/>
    <col min="16133" max="16133" width="17" style="118" customWidth="1"/>
    <col min="16134" max="16134" width="11.88671875" style="118" customWidth="1"/>
    <col min="16135" max="16148" width="9.109375" style="118" customWidth="1"/>
    <col min="16149" max="16384" width="9.109375" style="118"/>
  </cols>
  <sheetData>
    <row r="1" spans="1:34" s="21" customFormat="1" x14ac:dyDescent="0.3">
      <c r="A1" s="20"/>
      <c r="D1" s="112"/>
      <c r="F1" s="113"/>
      <c r="G1" s="113"/>
      <c r="H1" s="113"/>
      <c r="I1" s="113"/>
      <c r="J1" s="113"/>
      <c r="K1" s="113"/>
      <c r="L1" s="113"/>
      <c r="M1" s="113"/>
      <c r="N1" s="114"/>
      <c r="O1" s="114"/>
      <c r="P1" s="114"/>
      <c r="Q1" s="114"/>
      <c r="R1" s="114"/>
      <c r="S1" s="113"/>
      <c r="T1" s="113"/>
      <c r="U1" s="115"/>
    </row>
    <row r="2" spans="1:34" s="21" customFormat="1" x14ac:dyDescent="0.3">
      <c r="A2" s="20"/>
      <c r="D2" s="112"/>
      <c r="F2" s="113"/>
      <c r="G2" s="113"/>
      <c r="H2" s="113"/>
      <c r="I2" s="113"/>
      <c r="J2" s="113"/>
      <c r="K2" s="113"/>
      <c r="L2" s="113"/>
      <c r="M2" s="113"/>
      <c r="N2" s="114"/>
      <c r="O2" s="114"/>
      <c r="P2" s="114"/>
      <c r="Q2" s="114"/>
      <c r="R2" s="114"/>
      <c r="S2" s="113"/>
      <c r="T2" s="113"/>
      <c r="U2" s="115"/>
    </row>
    <row r="3" spans="1:34" s="21" customFormat="1" x14ac:dyDescent="0.3">
      <c r="A3" s="20"/>
      <c r="D3" s="112"/>
      <c r="F3" s="113"/>
      <c r="G3" s="116"/>
      <c r="H3" s="113"/>
      <c r="I3" s="113"/>
      <c r="J3" s="113"/>
      <c r="K3" s="113"/>
      <c r="L3" s="113"/>
      <c r="M3" s="113"/>
      <c r="N3" s="114"/>
      <c r="O3" s="114"/>
      <c r="P3" s="114"/>
      <c r="Q3" s="114"/>
      <c r="R3" s="114"/>
      <c r="S3" s="113"/>
      <c r="T3" s="113"/>
      <c r="U3" s="115"/>
    </row>
    <row r="4" spans="1:34" ht="30.75" customHeight="1" x14ac:dyDescent="0.3">
      <c r="H4" s="354"/>
      <c r="I4" s="354"/>
      <c r="J4" s="354"/>
      <c r="K4" s="354"/>
      <c r="L4" s="354"/>
      <c r="N4" s="121"/>
      <c r="O4" s="121"/>
      <c r="P4" s="355" t="s">
        <v>556</v>
      </c>
      <c r="Q4" s="355"/>
      <c r="R4" s="355"/>
      <c r="S4" s="355"/>
      <c r="T4" s="355"/>
    </row>
    <row r="6" spans="1:34" x14ac:dyDescent="0.3">
      <c r="A6" s="356" t="s">
        <v>594</v>
      </c>
      <c r="B6" s="357"/>
      <c r="C6" s="357"/>
      <c r="D6" s="357"/>
      <c r="E6" s="357"/>
      <c r="F6" s="357"/>
      <c r="G6" s="357"/>
      <c r="H6" s="357"/>
      <c r="I6" s="357"/>
      <c r="J6" s="357"/>
      <c r="K6" s="357"/>
      <c r="L6" s="357"/>
      <c r="M6" s="357"/>
      <c r="N6" s="357"/>
      <c r="O6" s="357"/>
      <c r="P6" s="357"/>
      <c r="Q6" s="357"/>
      <c r="R6" s="357"/>
      <c r="S6" s="357"/>
      <c r="T6" s="357"/>
    </row>
    <row r="7" spans="1:34" ht="15" customHeight="1" x14ac:dyDescent="0.3">
      <c r="A7" s="358" t="s">
        <v>507</v>
      </c>
      <c r="B7" s="358"/>
      <c r="C7" s="358"/>
      <c r="D7" s="358"/>
      <c r="E7" s="358"/>
      <c r="F7" s="358"/>
      <c r="G7" s="358"/>
      <c r="H7" s="358"/>
      <c r="I7" s="358"/>
      <c r="J7" s="358"/>
      <c r="K7" s="358"/>
      <c r="L7" s="358"/>
      <c r="M7" s="358"/>
      <c r="N7" s="358"/>
      <c r="O7" s="358"/>
      <c r="P7" s="358"/>
      <c r="Q7" s="358"/>
      <c r="R7" s="358"/>
      <c r="S7" s="358"/>
      <c r="T7" s="358"/>
    </row>
    <row r="8" spans="1:34" ht="12.75" customHeight="1" x14ac:dyDescent="0.3">
      <c r="G8" s="122"/>
      <c r="H8" s="122"/>
      <c r="I8" s="122"/>
      <c r="J8" s="122"/>
      <c r="K8" s="122"/>
      <c r="L8" s="122"/>
      <c r="M8" s="122"/>
      <c r="N8" s="122"/>
      <c r="O8" s="122"/>
      <c r="P8" s="122"/>
      <c r="Q8" s="122"/>
      <c r="R8" s="122"/>
      <c r="S8" s="122"/>
      <c r="T8" s="122"/>
    </row>
    <row r="9" spans="1:34" ht="12.75" customHeight="1" x14ac:dyDescent="0.3">
      <c r="A9" s="359" t="s">
        <v>56</v>
      </c>
      <c r="B9" s="360" t="s">
        <v>213</v>
      </c>
      <c r="C9" s="360" t="s">
        <v>214</v>
      </c>
      <c r="D9" s="361" t="s">
        <v>59</v>
      </c>
      <c r="E9" s="360" t="s">
        <v>60</v>
      </c>
      <c r="F9" s="360" t="s">
        <v>215</v>
      </c>
      <c r="G9" s="360" t="s">
        <v>61</v>
      </c>
      <c r="H9" s="360"/>
      <c r="I9" s="360"/>
      <c r="J9" s="360"/>
      <c r="K9" s="360"/>
      <c r="L9" s="360"/>
      <c r="M9" s="360"/>
      <c r="N9" s="360"/>
      <c r="O9" s="360"/>
      <c r="P9" s="360"/>
      <c r="Q9" s="360"/>
      <c r="R9" s="360"/>
      <c r="S9" s="360"/>
      <c r="T9" s="360"/>
    </row>
    <row r="10" spans="1:34" ht="12.75" customHeight="1" x14ac:dyDescent="0.3">
      <c r="A10" s="359"/>
      <c r="B10" s="360"/>
      <c r="C10" s="360"/>
      <c r="D10" s="362"/>
      <c r="E10" s="360"/>
      <c r="F10" s="360"/>
      <c r="G10" s="360" t="s">
        <v>22</v>
      </c>
      <c r="H10" s="360"/>
      <c r="I10" s="360" t="s">
        <v>23</v>
      </c>
      <c r="J10" s="360"/>
      <c r="K10" s="360" t="s">
        <v>24</v>
      </c>
      <c r="L10" s="360"/>
      <c r="M10" s="360" t="s">
        <v>25</v>
      </c>
      <c r="N10" s="360"/>
      <c r="O10" s="360" t="s">
        <v>26</v>
      </c>
      <c r="P10" s="360"/>
      <c r="Q10" s="360" t="s">
        <v>41</v>
      </c>
      <c r="R10" s="360"/>
      <c r="S10" s="360" t="s">
        <v>28</v>
      </c>
      <c r="T10" s="360"/>
    </row>
    <row r="11" spans="1:34" ht="98.25" customHeight="1" x14ac:dyDescent="0.3">
      <c r="A11" s="359"/>
      <c r="B11" s="360"/>
      <c r="C11" s="360"/>
      <c r="D11" s="363"/>
      <c r="E11" s="360"/>
      <c r="F11" s="360"/>
      <c r="G11" s="51" t="s">
        <v>29</v>
      </c>
      <c r="H11" s="51" t="s">
        <v>30</v>
      </c>
      <c r="I11" s="51" t="s">
        <v>29</v>
      </c>
      <c r="J11" s="51" t="s">
        <v>30</v>
      </c>
      <c r="K11" s="51" t="s">
        <v>29</v>
      </c>
      <c r="L11" s="51" t="s">
        <v>30</v>
      </c>
      <c r="M11" s="51" t="s">
        <v>29</v>
      </c>
      <c r="N11" s="51" t="s">
        <v>30</v>
      </c>
      <c r="O11" s="51" t="s">
        <v>29</v>
      </c>
      <c r="P11" s="51" t="s">
        <v>30</v>
      </c>
      <c r="Q11" s="51" t="s">
        <v>29</v>
      </c>
      <c r="R11" s="51" t="s">
        <v>30</v>
      </c>
      <c r="S11" s="51" t="s">
        <v>29</v>
      </c>
      <c r="T11" s="51" t="s">
        <v>30</v>
      </c>
    </row>
    <row r="12" spans="1:34" ht="12.75" customHeight="1" x14ac:dyDescent="0.3">
      <c r="A12" s="48">
        <v>1</v>
      </c>
      <c r="B12" s="51">
        <v>2</v>
      </c>
      <c r="C12" s="51">
        <v>3</v>
      </c>
      <c r="D12" s="51">
        <v>4</v>
      </c>
      <c r="E12" s="51">
        <v>5</v>
      </c>
      <c r="F12" s="51">
        <v>6</v>
      </c>
      <c r="G12" s="51">
        <v>7</v>
      </c>
      <c r="H12" s="51">
        <v>8</v>
      </c>
      <c r="I12" s="51">
        <v>9</v>
      </c>
      <c r="J12" s="51">
        <v>10</v>
      </c>
      <c r="K12" s="51">
        <v>11</v>
      </c>
      <c r="L12" s="51">
        <v>12</v>
      </c>
      <c r="M12" s="51">
        <v>13</v>
      </c>
      <c r="N12" s="51">
        <v>14</v>
      </c>
      <c r="O12" s="51">
        <v>15</v>
      </c>
      <c r="P12" s="51">
        <v>16</v>
      </c>
      <c r="Q12" s="51">
        <v>17</v>
      </c>
      <c r="R12" s="51">
        <v>18</v>
      </c>
      <c r="S12" s="51">
        <v>19</v>
      </c>
      <c r="T12" s="51">
        <v>20</v>
      </c>
    </row>
    <row r="13" spans="1:34" ht="52.8" x14ac:dyDescent="0.3">
      <c r="A13" s="364">
        <v>1</v>
      </c>
      <c r="B13" s="368" t="s">
        <v>433</v>
      </c>
      <c r="C13" s="51" t="s">
        <v>601</v>
      </c>
      <c r="D13" s="51" t="s">
        <v>73</v>
      </c>
      <c r="E13" s="361" t="s">
        <v>216</v>
      </c>
      <c r="F13" s="28">
        <v>28795</v>
      </c>
      <c r="G13" s="28">
        <v>28795</v>
      </c>
      <c r="H13" s="28"/>
      <c r="I13" s="28">
        <v>28675</v>
      </c>
      <c r="J13" s="28"/>
      <c r="K13" s="28">
        <v>28635</v>
      </c>
      <c r="L13" s="28"/>
      <c r="M13" s="28">
        <v>28595</v>
      </c>
      <c r="N13" s="28"/>
      <c r="O13" s="28">
        <v>28595</v>
      </c>
      <c r="P13" s="28"/>
      <c r="Q13" s="28">
        <v>28595</v>
      </c>
      <c r="R13" s="28"/>
      <c r="S13" s="28">
        <v>28595</v>
      </c>
      <c r="T13" s="28"/>
      <c r="V13" s="123"/>
      <c r="W13" s="124"/>
      <c r="X13" s="124"/>
      <c r="Y13" s="124"/>
      <c r="Z13" s="124"/>
      <c r="AA13" s="124"/>
      <c r="AB13" s="124"/>
      <c r="AC13" s="124"/>
      <c r="AD13" s="124"/>
      <c r="AE13" s="124"/>
      <c r="AF13" s="124"/>
      <c r="AG13" s="124"/>
      <c r="AH13" s="124"/>
    </row>
    <row r="14" spans="1:34" ht="105.6" x14ac:dyDescent="0.3">
      <c r="A14" s="365"/>
      <c r="B14" s="369"/>
      <c r="C14" s="51" t="s">
        <v>797</v>
      </c>
      <c r="D14" s="51" t="s">
        <v>96</v>
      </c>
      <c r="E14" s="362"/>
      <c r="F14" s="28">
        <v>100</v>
      </c>
      <c r="G14" s="28">
        <v>100</v>
      </c>
      <c r="H14" s="28"/>
      <c r="I14" s="28">
        <v>100</v>
      </c>
      <c r="J14" s="28"/>
      <c r="K14" s="28">
        <v>100</v>
      </c>
      <c r="L14" s="28"/>
      <c r="M14" s="28">
        <v>100</v>
      </c>
      <c r="N14" s="28"/>
      <c r="O14" s="28">
        <v>100</v>
      </c>
      <c r="P14" s="28"/>
      <c r="Q14" s="28">
        <v>100</v>
      </c>
      <c r="R14" s="28"/>
      <c r="S14" s="28">
        <v>100</v>
      </c>
      <c r="T14" s="28"/>
      <c r="V14" s="124"/>
      <c r="W14" s="124"/>
      <c r="X14" s="124"/>
      <c r="Y14" s="124"/>
      <c r="Z14" s="124"/>
      <c r="AA14" s="124"/>
      <c r="AB14" s="124"/>
      <c r="AC14" s="124"/>
      <c r="AD14" s="124"/>
      <c r="AE14" s="124"/>
      <c r="AF14" s="124"/>
      <c r="AG14" s="124"/>
      <c r="AH14" s="124"/>
    </row>
    <row r="15" spans="1:34" ht="52.8" x14ac:dyDescent="0.3">
      <c r="A15" s="365"/>
      <c r="B15" s="369"/>
      <c r="C15" s="51" t="s">
        <v>715</v>
      </c>
      <c r="D15" s="51" t="s">
        <v>96</v>
      </c>
      <c r="E15" s="362"/>
      <c r="F15" s="28">
        <v>100</v>
      </c>
      <c r="G15" s="28">
        <v>100</v>
      </c>
      <c r="H15" s="28"/>
      <c r="I15" s="28">
        <v>100</v>
      </c>
      <c r="J15" s="28"/>
      <c r="K15" s="28">
        <v>100</v>
      </c>
      <c r="L15" s="28"/>
      <c r="M15" s="28">
        <v>100</v>
      </c>
      <c r="N15" s="28"/>
      <c r="O15" s="28">
        <v>100</v>
      </c>
      <c r="P15" s="28"/>
      <c r="Q15" s="28">
        <v>100</v>
      </c>
      <c r="R15" s="28"/>
      <c r="S15" s="28">
        <v>100</v>
      </c>
      <c r="T15" s="28"/>
      <c r="V15" s="124"/>
      <c r="W15" s="124"/>
      <c r="X15" s="124"/>
      <c r="Y15" s="124"/>
      <c r="Z15" s="124"/>
      <c r="AA15" s="124"/>
      <c r="AB15" s="124"/>
      <c r="AC15" s="124"/>
      <c r="AD15" s="124"/>
      <c r="AE15" s="124"/>
      <c r="AF15" s="124"/>
      <c r="AG15" s="124"/>
      <c r="AH15" s="124"/>
    </row>
    <row r="16" spans="1:34" ht="102.75" customHeight="1" x14ac:dyDescent="0.3">
      <c r="A16" s="365"/>
      <c r="B16" s="369"/>
      <c r="C16" s="51" t="s">
        <v>798</v>
      </c>
      <c r="D16" s="51" t="s">
        <v>96</v>
      </c>
      <c r="E16" s="362"/>
      <c r="F16" s="28">
        <v>100</v>
      </c>
      <c r="G16" s="28">
        <v>100</v>
      </c>
      <c r="H16" s="28"/>
      <c r="I16" s="28">
        <v>100</v>
      </c>
      <c r="J16" s="28"/>
      <c r="K16" s="28">
        <v>100</v>
      </c>
      <c r="L16" s="28"/>
      <c r="M16" s="28">
        <v>100</v>
      </c>
      <c r="N16" s="28"/>
      <c r="O16" s="28">
        <v>100</v>
      </c>
      <c r="P16" s="28"/>
      <c r="Q16" s="28">
        <v>100</v>
      </c>
      <c r="R16" s="28"/>
      <c r="S16" s="28">
        <v>100</v>
      </c>
      <c r="T16" s="28"/>
      <c r="V16" s="124"/>
      <c r="W16" s="124"/>
      <c r="X16" s="124"/>
      <c r="Y16" s="124"/>
      <c r="Z16" s="124"/>
      <c r="AA16" s="124"/>
      <c r="AB16" s="124"/>
      <c r="AC16" s="124"/>
      <c r="AD16" s="124"/>
      <c r="AE16" s="124"/>
      <c r="AF16" s="124"/>
      <c r="AG16" s="124"/>
      <c r="AH16" s="124"/>
    </row>
    <row r="17" spans="1:34" ht="90" customHeight="1" x14ac:dyDescent="0.3">
      <c r="A17" s="365"/>
      <c r="B17" s="369"/>
      <c r="C17" s="51" t="s">
        <v>804</v>
      </c>
      <c r="D17" s="51" t="s">
        <v>96</v>
      </c>
      <c r="E17" s="362"/>
      <c r="F17" s="28">
        <v>98</v>
      </c>
      <c r="G17" s="28">
        <v>100</v>
      </c>
      <c r="H17" s="28"/>
      <c r="I17" s="28">
        <v>100</v>
      </c>
      <c r="J17" s="28"/>
      <c r="K17" s="28">
        <v>100</v>
      </c>
      <c r="L17" s="28"/>
      <c r="M17" s="28">
        <v>100</v>
      </c>
      <c r="N17" s="28"/>
      <c r="O17" s="28">
        <v>100</v>
      </c>
      <c r="P17" s="28"/>
      <c r="Q17" s="28">
        <v>100</v>
      </c>
      <c r="R17" s="28"/>
      <c r="S17" s="28">
        <v>100</v>
      </c>
      <c r="T17" s="28"/>
      <c r="V17" s="124"/>
      <c r="W17" s="124"/>
      <c r="X17" s="124"/>
      <c r="Y17" s="124"/>
      <c r="Z17" s="124"/>
      <c r="AA17" s="124"/>
      <c r="AB17" s="124"/>
      <c r="AC17" s="124"/>
      <c r="AD17" s="124"/>
      <c r="AE17" s="124"/>
      <c r="AF17" s="124"/>
      <c r="AG17" s="124"/>
      <c r="AH17" s="124"/>
    </row>
    <row r="18" spans="1:34" ht="151.5" customHeight="1" x14ac:dyDescent="0.3">
      <c r="A18" s="125" t="s">
        <v>83</v>
      </c>
      <c r="B18" s="58" t="s">
        <v>460</v>
      </c>
      <c r="C18" s="51" t="s">
        <v>799</v>
      </c>
      <c r="D18" s="49" t="s">
        <v>413</v>
      </c>
      <c r="E18" s="49" t="s">
        <v>217</v>
      </c>
      <c r="F18" s="71">
        <v>0</v>
      </c>
      <c r="G18" s="48" t="s">
        <v>642</v>
      </c>
      <c r="H18" s="48"/>
      <c r="I18" s="48" t="s">
        <v>643</v>
      </c>
      <c r="J18" s="48"/>
      <c r="K18" s="48" t="s">
        <v>644</v>
      </c>
      <c r="L18" s="48"/>
      <c r="M18" s="48" t="s">
        <v>645</v>
      </c>
      <c r="N18" s="48"/>
      <c r="O18" s="48" t="s">
        <v>646</v>
      </c>
      <c r="P18" s="48"/>
      <c r="Q18" s="48" t="s">
        <v>647</v>
      </c>
      <c r="R18" s="48"/>
      <c r="S18" s="48" t="s">
        <v>648</v>
      </c>
      <c r="T18" s="48"/>
      <c r="V18" s="86"/>
      <c r="W18" s="124"/>
      <c r="X18" s="124"/>
      <c r="Y18" s="124"/>
      <c r="Z18" s="124"/>
      <c r="AA18" s="124"/>
      <c r="AB18" s="124"/>
      <c r="AC18" s="124"/>
      <c r="AD18" s="124"/>
      <c r="AE18" s="124"/>
      <c r="AF18" s="124"/>
      <c r="AG18" s="124"/>
      <c r="AH18" s="124"/>
    </row>
    <row r="19" spans="1:34" ht="143.25" customHeight="1" x14ac:dyDescent="0.3">
      <c r="A19" s="125" t="s">
        <v>185</v>
      </c>
      <c r="B19" s="58" t="s">
        <v>778</v>
      </c>
      <c r="C19" s="51" t="s">
        <v>800</v>
      </c>
      <c r="D19" s="49" t="s">
        <v>413</v>
      </c>
      <c r="E19" s="49" t="s">
        <v>216</v>
      </c>
      <c r="F19" s="126" t="s">
        <v>71</v>
      </c>
      <c r="G19" s="126">
        <v>100</v>
      </c>
      <c r="H19" s="126"/>
      <c r="I19" s="126">
        <v>100</v>
      </c>
      <c r="J19" s="126"/>
      <c r="K19" s="126">
        <v>100</v>
      </c>
      <c r="L19" s="126"/>
      <c r="M19" s="126">
        <v>100</v>
      </c>
      <c r="N19" s="126"/>
      <c r="O19" s="126">
        <v>100</v>
      </c>
      <c r="P19" s="126"/>
      <c r="Q19" s="126">
        <v>100</v>
      </c>
      <c r="R19" s="126"/>
      <c r="S19" s="126">
        <v>100</v>
      </c>
      <c r="T19" s="126"/>
      <c r="V19" s="124"/>
      <c r="W19" s="124"/>
      <c r="X19" s="124"/>
      <c r="Y19" s="124"/>
      <c r="Z19" s="124"/>
      <c r="AA19" s="124"/>
      <c r="AB19" s="124"/>
      <c r="AC19" s="124"/>
      <c r="AD19" s="124"/>
      <c r="AE19" s="124"/>
      <c r="AF19" s="124"/>
      <c r="AG19" s="124"/>
      <c r="AH19" s="124"/>
    </row>
    <row r="20" spans="1:34" ht="114.75" customHeight="1" x14ac:dyDescent="0.3">
      <c r="A20" s="46" t="s">
        <v>85</v>
      </c>
      <c r="B20" s="44" t="s">
        <v>461</v>
      </c>
      <c r="C20" s="18" t="s">
        <v>801</v>
      </c>
      <c r="D20" s="51" t="s">
        <v>218</v>
      </c>
      <c r="E20" s="51" t="s">
        <v>219</v>
      </c>
      <c r="F20" s="51">
        <v>100</v>
      </c>
      <c r="G20" s="51">
        <v>100</v>
      </c>
      <c r="H20" s="127"/>
      <c r="I20" s="51">
        <v>100</v>
      </c>
      <c r="J20" s="127"/>
      <c r="K20" s="51">
        <v>100</v>
      </c>
      <c r="L20" s="51"/>
      <c r="M20" s="51">
        <v>100</v>
      </c>
      <c r="N20" s="127"/>
      <c r="O20" s="51">
        <v>100</v>
      </c>
      <c r="P20" s="127"/>
      <c r="Q20" s="51">
        <v>100</v>
      </c>
      <c r="R20" s="127"/>
      <c r="S20" s="51">
        <v>100</v>
      </c>
      <c r="T20" s="51"/>
    </row>
    <row r="21" spans="1:34" ht="117" customHeight="1" x14ac:dyDescent="0.3">
      <c r="A21" s="364" t="s">
        <v>196</v>
      </c>
      <c r="B21" s="361" t="s">
        <v>688</v>
      </c>
      <c r="C21" s="18" t="s">
        <v>414</v>
      </c>
      <c r="D21" s="51" t="s">
        <v>220</v>
      </c>
      <c r="E21" s="51" t="s">
        <v>219</v>
      </c>
      <c r="F21" s="51">
        <v>20</v>
      </c>
      <c r="G21" s="51" t="s">
        <v>649</v>
      </c>
      <c r="H21" s="127"/>
      <c r="I21" s="51" t="s">
        <v>649</v>
      </c>
      <c r="J21" s="127"/>
      <c r="K21" s="51" t="s">
        <v>649</v>
      </c>
      <c r="L21" s="51"/>
      <c r="M21" s="51" t="s">
        <v>649</v>
      </c>
      <c r="N21" s="127"/>
      <c r="O21" s="51" t="s">
        <v>649</v>
      </c>
      <c r="P21" s="127"/>
      <c r="Q21" s="51" t="s">
        <v>649</v>
      </c>
      <c r="R21" s="127"/>
      <c r="S21" s="51" t="s">
        <v>649</v>
      </c>
      <c r="T21" s="51"/>
    </row>
    <row r="22" spans="1:34" ht="113.25" customHeight="1" x14ac:dyDescent="0.3">
      <c r="A22" s="365"/>
      <c r="B22" s="362"/>
      <c r="C22" s="18" t="s">
        <v>576</v>
      </c>
      <c r="D22" s="51" t="s">
        <v>220</v>
      </c>
      <c r="E22" s="51" t="s">
        <v>219</v>
      </c>
      <c r="F22" s="51">
        <v>20</v>
      </c>
      <c r="G22" s="51" t="s">
        <v>649</v>
      </c>
      <c r="H22" s="127"/>
      <c r="I22" s="51" t="s">
        <v>649</v>
      </c>
      <c r="J22" s="127"/>
      <c r="K22" s="51" t="s">
        <v>649</v>
      </c>
      <c r="L22" s="51"/>
      <c r="M22" s="51" t="s">
        <v>649</v>
      </c>
      <c r="N22" s="127"/>
      <c r="O22" s="51" t="s">
        <v>649</v>
      </c>
      <c r="P22" s="127"/>
      <c r="Q22" s="51" t="s">
        <v>649</v>
      </c>
      <c r="R22" s="127"/>
      <c r="S22" s="51" t="s">
        <v>649</v>
      </c>
      <c r="T22" s="51"/>
    </row>
    <row r="23" spans="1:34" ht="171.75" customHeight="1" x14ac:dyDescent="0.3">
      <c r="A23" s="365"/>
      <c r="B23" s="362"/>
      <c r="C23" s="18" t="s">
        <v>822</v>
      </c>
      <c r="D23" s="51" t="s">
        <v>218</v>
      </c>
      <c r="E23" s="51" t="s">
        <v>7</v>
      </c>
      <c r="F23" s="51">
        <v>1200</v>
      </c>
      <c r="G23" s="51" t="s">
        <v>650</v>
      </c>
      <c r="H23" s="127"/>
      <c r="I23" s="51" t="s">
        <v>650</v>
      </c>
      <c r="J23" s="127"/>
      <c r="K23" s="51" t="s">
        <v>650</v>
      </c>
      <c r="L23" s="51"/>
      <c r="M23" s="51" t="s">
        <v>650</v>
      </c>
      <c r="N23" s="127"/>
      <c r="O23" s="51" t="s">
        <v>650</v>
      </c>
      <c r="P23" s="127"/>
      <c r="Q23" s="51" t="s">
        <v>650</v>
      </c>
      <c r="R23" s="127"/>
      <c r="S23" s="51" t="s">
        <v>650</v>
      </c>
      <c r="T23" s="51" t="s">
        <v>812</v>
      </c>
    </row>
    <row r="24" spans="1:34" ht="100.5" customHeight="1" x14ac:dyDescent="0.3">
      <c r="A24" s="366"/>
      <c r="B24" s="363"/>
      <c r="C24" s="18" t="s">
        <v>807</v>
      </c>
      <c r="D24" s="51" t="s">
        <v>220</v>
      </c>
      <c r="E24" s="51" t="s">
        <v>219</v>
      </c>
      <c r="F24" s="51">
        <v>13</v>
      </c>
      <c r="G24" s="51">
        <v>2</v>
      </c>
      <c r="H24" s="127"/>
      <c r="I24" s="51">
        <v>0</v>
      </c>
      <c r="J24" s="127"/>
      <c r="K24" s="51">
        <v>0</v>
      </c>
      <c r="L24" s="51"/>
      <c r="M24" s="51">
        <v>0</v>
      </c>
      <c r="N24" s="127"/>
      <c r="O24" s="51">
        <v>0</v>
      </c>
      <c r="P24" s="127"/>
      <c r="Q24" s="51">
        <v>0</v>
      </c>
      <c r="R24" s="127"/>
      <c r="S24" s="51">
        <v>0</v>
      </c>
      <c r="T24" s="51"/>
    </row>
    <row r="27" spans="1:34" ht="12.75" customHeight="1" x14ac:dyDescent="0.3">
      <c r="B27" s="128"/>
      <c r="C27" s="129"/>
      <c r="D27" s="129"/>
      <c r="E27" s="129"/>
      <c r="F27" s="129"/>
      <c r="G27" s="129"/>
      <c r="H27" s="129"/>
      <c r="I27" s="129"/>
      <c r="J27" s="129"/>
      <c r="K27" s="129"/>
      <c r="L27" s="129"/>
      <c r="M27" s="129"/>
      <c r="N27" s="129"/>
      <c r="O27" s="129"/>
      <c r="P27" s="129"/>
      <c r="Q27" s="129"/>
      <c r="R27" s="129"/>
      <c r="S27" s="129"/>
      <c r="T27" s="129"/>
    </row>
    <row r="28" spans="1:34" ht="12.75" customHeight="1" x14ac:dyDescent="0.3">
      <c r="B28" s="367"/>
      <c r="C28" s="367"/>
      <c r="D28" s="367"/>
      <c r="E28" s="367"/>
      <c r="F28" s="367"/>
      <c r="G28" s="367"/>
      <c r="H28" s="367"/>
      <c r="I28" s="367"/>
      <c r="J28" s="129"/>
      <c r="K28" s="129"/>
      <c r="L28" s="129"/>
      <c r="M28" s="129"/>
      <c r="N28" s="129"/>
      <c r="O28" s="129"/>
      <c r="P28" s="129"/>
      <c r="Q28" s="129"/>
      <c r="R28" s="129"/>
      <c r="S28" s="129"/>
      <c r="T28" s="129"/>
    </row>
    <row r="29" spans="1:34" ht="12.75" customHeight="1" x14ac:dyDescent="0.3">
      <c r="B29" s="129"/>
      <c r="C29" s="129"/>
      <c r="D29" s="129"/>
      <c r="E29" s="129"/>
      <c r="F29" s="129"/>
      <c r="G29" s="129"/>
      <c r="H29" s="129"/>
      <c r="I29" s="129"/>
      <c r="J29" s="129"/>
      <c r="K29" s="129"/>
      <c r="L29" s="129"/>
      <c r="M29" s="129"/>
      <c r="N29" s="129"/>
      <c r="O29" s="129"/>
      <c r="P29" s="129"/>
      <c r="Q29" s="129"/>
      <c r="R29" s="129"/>
      <c r="S29" s="129"/>
      <c r="T29" s="129"/>
    </row>
    <row r="30" spans="1:34" ht="12.75" customHeight="1" x14ac:dyDescent="0.3">
      <c r="B30" s="129"/>
      <c r="C30" s="129"/>
      <c r="D30" s="129"/>
      <c r="E30" s="129"/>
      <c r="F30" s="129"/>
      <c r="G30" s="129"/>
      <c r="H30" s="129"/>
      <c r="I30" s="129"/>
      <c r="J30" s="129"/>
      <c r="K30" s="129"/>
      <c r="L30" s="129"/>
      <c r="M30" s="129"/>
      <c r="N30" s="129"/>
      <c r="O30" s="129"/>
      <c r="P30" s="129"/>
      <c r="Q30" s="129"/>
      <c r="R30" s="129"/>
      <c r="S30" s="129"/>
      <c r="T30" s="129"/>
    </row>
    <row r="31" spans="1:34" ht="12.75" customHeight="1" x14ac:dyDescent="0.3">
      <c r="B31" s="129"/>
      <c r="C31" s="129"/>
      <c r="D31" s="129"/>
      <c r="E31" s="129"/>
      <c r="F31" s="129"/>
      <c r="G31" s="129"/>
      <c r="H31" s="129"/>
      <c r="I31" s="129"/>
      <c r="J31" s="129"/>
      <c r="K31" s="129"/>
      <c r="L31" s="129"/>
      <c r="M31" s="129"/>
      <c r="N31" s="129"/>
      <c r="O31" s="129"/>
      <c r="P31" s="129"/>
      <c r="Q31" s="129"/>
      <c r="R31" s="129"/>
      <c r="S31" s="129"/>
      <c r="T31" s="129"/>
    </row>
  </sheetData>
  <mergeCells count="24">
    <mergeCell ref="B21:B24"/>
    <mergeCell ref="A21:A24"/>
    <mergeCell ref="S10:T10"/>
    <mergeCell ref="M10:N10"/>
    <mergeCell ref="B28:I28"/>
    <mergeCell ref="A13:A17"/>
    <mergeCell ref="B13:B17"/>
    <mergeCell ref="E13:E17"/>
    <mergeCell ref="H4:L4"/>
    <mergeCell ref="P4:T4"/>
    <mergeCell ref="A6:T6"/>
    <mergeCell ref="A7:T7"/>
    <mergeCell ref="A9:A11"/>
    <mergeCell ref="B9:B11"/>
    <mergeCell ref="C9:C11"/>
    <mergeCell ref="D9:D11"/>
    <mergeCell ref="E9:E11"/>
    <mergeCell ref="F9:F11"/>
    <mergeCell ref="G9:T9"/>
    <mergeCell ref="G10:H10"/>
    <mergeCell ref="I10:J10"/>
    <mergeCell ref="O10:P10"/>
    <mergeCell ref="Q10:R10"/>
    <mergeCell ref="K10:L10"/>
  </mergeCells>
  <pageMargins left="0.7" right="0.7" top="0.75" bottom="0.75" header="0.3" footer="0.3"/>
  <pageSetup paperSize="9" scale="53"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IV159"/>
  <sheetViews>
    <sheetView view="pageBreakPreview" zoomScale="70" zoomScaleNormal="90" zoomScaleSheetLayoutView="70" workbookViewId="0">
      <selection sqref="A1:XFD1048576"/>
    </sheetView>
  </sheetViews>
  <sheetFormatPr defaultRowHeight="14.4" x14ac:dyDescent="0.3"/>
  <cols>
    <col min="1" max="1" width="9.109375" style="19"/>
    <col min="2" max="2" width="36.5546875" style="2" customWidth="1"/>
    <col min="3" max="5" width="17" style="2" customWidth="1"/>
    <col min="6" max="6" width="9.109375" style="2"/>
    <col min="7" max="7" width="12.5546875" style="2" customWidth="1"/>
    <col min="8" max="8" width="11.6640625" style="2" customWidth="1"/>
    <col min="9" max="9" width="14" style="2" customWidth="1"/>
    <col min="10" max="10" width="12.6640625" style="2" customWidth="1"/>
    <col min="11" max="11" width="12.5546875" style="2" customWidth="1"/>
    <col min="12" max="12" width="11.44140625" style="2" customWidth="1"/>
    <col min="13" max="13" width="14" style="2" customWidth="1"/>
    <col min="14" max="14" width="12.33203125" style="2" customWidth="1"/>
    <col min="15" max="15" width="16.33203125" style="2" customWidth="1"/>
    <col min="16" max="16" width="13.109375" style="2" customWidth="1"/>
    <col min="17" max="18" width="9.109375" style="2"/>
    <col min="19" max="20" width="9.109375" style="2" customWidth="1"/>
    <col min="21" max="257" width="9.109375" style="2"/>
    <col min="258" max="258" width="36.5546875" style="2" customWidth="1"/>
    <col min="259" max="261" width="17" style="2" customWidth="1"/>
    <col min="262" max="262" width="9.109375" style="2"/>
    <col min="263" max="263" width="12.5546875" style="2" customWidth="1"/>
    <col min="264" max="264" width="11.6640625" style="2" bestFit="1" customWidth="1"/>
    <col min="265" max="265" width="14" style="2" customWidth="1"/>
    <col min="266" max="266" width="12.6640625" style="2" customWidth="1"/>
    <col min="267" max="267" width="12.5546875" style="2" customWidth="1"/>
    <col min="268" max="268" width="11.44140625" style="2" customWidth="1"/>
    <col min="269" max="269" width="14" style="2" customWidth="1"/>
    <col min="270" max="270" width="12.33203125" style="2" customWidth="1"/>
    <col min="271" max="271" width="16.33203125" style="2" customWidth="1"/>
    <col min="272" max="272" width="13.109375" style="2" customWidth="1"/>
    <col min="273" max="274" width="9.109375" style="2"/>
    <col min="275" max="276" width="9.109375" style="2" customWidth="1"/>
    <col min="277" max="513" width="9.109375" style="2"/>
    <col min="514" max="514" width="36.5546875" style="2" customWidth="1"/>
    <col min="515" max="517" width="17" style="2" customWidth="1"/>
    <col min="518" max="518" width="9.109375" style="2"/>
    <col min="519" max="519" width="12.5546875" style="2" customWidth="1"/>
    <col min="520" max="520" width="11.6640625" style="2" bestFit="1" customWidth="1"/>
    <col min="521" max="521" width="14" style="2" customWidth="1"/>
    <col min="522" max="522" width="12.6640625" style="2" customWidth="1"/>
    <col min="523" max="523" width="12.5546875" style="2" customWidth="1"/>
    <col min="524" max="524" width="11.44140625" style="2" customWidth="1"/>
    <col min="525" max="525" width="14" style="2" customWidth="1"/>
    <col min="526" max="526" width="12.33203125" style="2" customWidth="1"/>
    <col min="527" max="527" width="16.33203125" style="2" customWidth="1"/>
    <col min="528" max="528" width="13.109375" style="2" customWidth="1"/>
    <col min="529" max="530" width="9.109375" style="2"/>
    <col min="531" max="532" width="9.109375" style="2" customWidth="1"/>
    <col min="533" max="769" width="9.109375" style="2"/>
    <col min="770" max="770" width="36.5546875" style="2" customWidth="1"/>
    <col min="771" max="773" width="17" style="2" customWidth="1"/>
    <col min="774" max="774" width="9.109375" style="2"/>
    <col min="775" max="775" width="12.5546875" style="2" customWidth="1"/>
    <col min="776" max="776" width="11.6640625" style="2" bestFit="1" customWidth="1"/>
    <col min="777" max="777" width="14" style="2" customWidth="1"/>
    <col min="778" max="778" width="12.6640625" style="2" customWidth="1"/>
    <col min="779" max="779" width="12.5546875" style="2" customWidth="1"/>
    <col min="780" max="780" width="11.44140625" style="2" customWidth="1"/>
    <col min="781" max="781" width="14" style="2" customWidth="1"/>
    <col min="782" max="782" width="12.33203125" style="2" customWidth="1"/>
    <col min="783" max="783" width="16.33203125" style="2" customWidth="1"/>
    <col min="784" max="784" width="13.109375" style="2" customWidth="1"/>
    <col min="785" max="786" width="9.109375" style="2"/>
    <col min="787" max="788" width="9.109375" style="2" customWidth="1"/>
    <col min="789" max="1025" width="9.109375" style="2"/>
    <col min="1026" max="1026" width="36.5546875" style="2" customWidth="1"/>
    <col min="1027" max="1029" width="17" style="2" customWidth="1"/>
    <col min="1030" max="1030" width="9.109375" style="2"/>
    <col min="1031" max="1031" width="12.5546875" style="2" customWidth="1"/>
    <col min="1032" max="1032" width="11.6640625" style="2" bestFit="1" customWidth="1"/>
    <col min="1033" max="1033" width="14" style="2" customWidth="1"/>
    <col min="1034" max="1034" width="12.6640625" style="2" customWidth="1"/>
    <col min="1035" max="1035" width="12.5546875" style="2" customWidth="1"/>
    <col min="1036" max="1036" width="11.44140625" style="2" customWidth="1"/>
    <col min="1037" max="1037" width="14" style="2" customWidth="1"/>
    <col min="1038" max="1038" width="12.33203125" style="2" customWidth="1"/>
    <col min="1039" max="1039" width="16.33203125" style="2" customWidth="1"/>
    <col min="1040" max="1040" width="13.109375" style="2" customWidth="1"/>
    <col min="1041" max="1042" width="9.109375" style="2"/>
    <col min="1043" max="1044" width="9.109375" style="2" customWidth="1"/>
    <col min="1045" max="1281" width="9.109375" style="2"/>
    <col min="1282" max="1282" width="36.5546875" style="2" customWidth="1"/>
    <col min="1283" max="1285" width="17" style="2" customWidth="1"/>
    <col min="1286" max="1286" width="9.109375" style="2"/>
    <col min="1287" max="1287" width="12.5546875" style="2" customWidth="1"/>
    <col min="1288" max="1288" width="11.6640625" style="2" bestFit="1" customWidth="1"/>
    <col min="1289" max="1289" width="14" style="2" customWidth="1"/>
    <col min="1290" max="1290" width="12.6640625" style="2" customWidth="1"/>
    <col min="1291" max="1291" width="12.5546875" style="2" customWidth="1"/>
    <col min="1292" max="1292" width="11.44140625" style="2" customWidth="1"/>
    <col min="1293" max="1293" width="14" style="2" customWidth="1"/>
    <col min="1294" max="1294" width="12.33203125" style="2" customWidth="1"/>
    <col min="1295" max="1295" width="16.33203125" style="2" customWidth="1"/>
    <col min="1296" max="1296" width="13.109375" style="2" customWidth="1"/>
    <col min="1297" max="1298" width="9.109375" style="2"/>
    <col min="1299" max="1300" width="9.109375" style="2" customWidth="1"/>
    <col min="1301" max="1537" width="9.109375" style="2"/>
    <col min="1538" max="1538" width="36.5546875" style="2" customWidth="1"/>
    <col min="1539" max="1541" width="17" style="2" customWidth="1"/>
    <col min="1542" max="1542" width="9.109375" style="2"/>
    <col min="1543" max="1543" width="12.5546875" style="2" customWidth="1"/>
    <col min="1544" max="1544" width="11.6640625" style="2" bestFit="1" customWidth="1"/>
    <col min="1545" max="1545" width="14" style="2" customWidth="1"/>
    <col min="1546" max="1546" width="12.6640625" style="2" customWidth="1"/>
    <col min="1547" max="1547" width="12.5546875" style="2" customWidth="1"/>
    <col min="1548" max="1548" width="11.44140625" style="2" customWidth="1"/>
    <col min="1549" max="1549" width="14" style="2" customWidth="1"/>
    <col min="1550" max="1550" width="12.33203125" style="2" customWidth="1"/>
    <col min="1551" max="1551" width="16.33203125" style="2" customWidth="1"/>
    <col min="1552" max="1552" width="13.109375" style="2" customWidth="1"/>
    <col min="1553" max="1554" width="9.109375" style="2"/>
    <col min="1555" max="1556" width="9.109375" style="2" customWidth="1"/>
    <col min="1557" max="1793" width="9.109375" style="2"/>
    <col min="1794" max="1794" width="36.5546875" style="2" customWidth="1"/>
    <col min="1795" max="1797" width="17" style="2" customWidth="1"/>
    <col min="1798" max="1798" width="9.109375" style="2"/>
    <col min="1799" max="1799" width="12.5546875" style="2" customWidth="1"/>
    <col min="1800" max="1800" width="11.6640625" style="2" bestFit="1" customWidth="1"/>
    <col min="1801" max="1801" width="14" style="2" customWidth="1"/>
    <col min="1802" max="1802" width="12.6640625" style="2" customWidth="1"/>
    <col min="1803" max="1803" width="12.5546875" style="2" customWidth="1"/>
    <col min="1804" max="1804" width="11.44140625" style="2" customWidth="1"/>
    <col min="1805" max="1805" width="14" style="2" customWidth="1"/>
    <col min="1806" max="1806" width="12.33203125" style="2" customWidth="1"/>
    <col min="1807" max="1807" width="16.33203125" style="2" customWidth="1"/>
    <col min="1808" max="1808" width="13.109375" style="2" customWidth="1"/>
    <col min="1809" max="1810" width="9.109375" style="2"/>
    <col min="1811" max="1812" width="9.109375" style="2" customWidth="1"/>
    <col min="1813" max="2049" width="9.109375" style="2"/>
    <col min="2050" max="2050" width="36.5546875" style="2" customWidth="1"/>
    <col min="2051" max="2053" width="17" style="2" customWidth="1"/>
    <col min="2054" max="2054" width="9.109375" style="2"/>
    <col min="2055" max="2055" width="12.5546875" style="2" customWidth="1"/>
    <col min="2056" max="2056" width="11.6640625" style="2" bestFit="1" customWidth="1"/>
    <col min="2057" max="2057" width="14" style="2" customWidth="1"/>
    <col min="2058" max="2058" width="12.6640625" style="2" customWidth="1"/>
    <col min="2059" max="2059" width="12.5546875" style="2" customWidth="1"/>
    <col min="2060" max="2060" width="11.44140625" style="2" customWidth="1"/>
    <col min="2061" max="2061" width="14" style="2" customWidth="1"/>
    <col min="2062" max="2062" width="12.33203125" style="2" customWidth="1"/>
    <col min="2063" max="2063" width="16.33203125" style="2" customWidth="1"/>
    <col min="2064" max="2064" width="13.109375" style="2" customWidth="1"/>
    <col min="2065" max="2066" width="9.109375" style="2"/>
    <col min="2067" max="2068" width="9.109375" style="2" customWidth="1"/>
    <col min="2069" max="2305" width="9.109375" style="2"/>
    <col min="2306" max="2306" width="36.5546875" style="2" customWidth="1"/>
    <col min="2307" max="2309" width="17" style="2" customWidth="1"/>
    <col min="2310" max="2310" width="9.109375" style="2"/>
    <col min="2311" max="2311" width="12.5546875" style="2" customWidth="1"/>
    <col min="2312" max="2312" width="11.6640625" style="2" bestFit="1" customWidth="1"/>
    <col min="2313" max="2313" width="14" style="2" customWidth="1"/>
    <col min="2314" max="2314" width="12.6640625" style="2" customWidth="1"/>
    <col min="2315" max="2315" width="12.5546875" style="2" customWidth="1"/>
    <col min="2316" max="2316" width="11.44140625" style="2" customWidth="1"/>
    <col min="2317" max="2317" width="14" style="2" customWidth="1"/>
    <col min="2318" max="2318" width="12.33203125" style="2" customWidth="1"/>
    <col min="2319" max="2319" width="16.33203125" style="2" customWidth="1"/>
    <col min="2320" max="2320" width="13.109375" style="2" customWidth="1"/>
    <col min="2321" max="2322" width="9.109375" style="2"/>
    <col min="2323" max="2324" width="9.109375" style="2" customWidth="1"/>
    <col min="2325" max="2561" width="9.109375" style="2"/>
    <col min="2562" max="2562" width="36.5546875" style="2" customWidth="1"/>
    <col min="2563" max="2565" width="17" style="2" customWidth="1"/>
    <col min="2566" max="2566" width="9.109375" style="2"/>
    <col min="2567" max="2567" width="12.5546875" style="2" customWidth="1"/>
    <col min="2568" max="2568" width="11.6640625" style="2" bestFit="1" customWidth="1"/>
    <col min="2569" max="2569" width="14" style="2" customWidth="1"/>
    <col min="2570" max="2570" width="12.6640625" style="2" customWidth="1"/>
    <col min="2571" max="2571" width="12.5546875" style="2" customWidth="1"/>
    <col min="2572" max="2572" width="11.44140625" style="2" customWidth="1"/>
    <col min="2573" max="2573" width="14" style="2" customWidth="1"/>
    <col min="2574" max="2574" width="12.33203125" style="2" customWidth="1"/>
    <col min="2575" max="2575" width="16.33203125" style="2" customWidth="1"/>
    <col min="2576" max="2576" width="13.109375" style="2" customWidth="1"/>
    <col min="2577" max="2578" width="9.109375" style="2"/>
    <col min="2579" max="2580" width="9.109375" style="2" customWidth="1"/>
    <col min="2581" max="2817" width="9.109375" style="2"/>
    <col min="2818" max="2818" width="36.5546875" style="2" customWidth="1"/>
    <col min="2819" max="2821" width="17" style="2" customWidth="1"/>
    <col min="2822" max="2822" width="9.109375" style="2"/>
    <col min="2823" max="2823" width="12.5546875" style="2" customWidth="1"/>
    <col min="2824" max="2824" width="11.6640625" style="2" bestFit="1" customWidth="1"/>
    <col min="2825" max="2825" width="14" style="2" customWidth="1"/>
    <col min="2826" max="2826" width="12.6640625" style="2" customWidth="1"/>
    <col min="2827" max="2827" width="12.5546875" style="2" customWidth="1"/>
    <col min="2828" max="2828" width="11.44140625" style="2" customWidth="1"/>
    <col min="2829" max="2829" width="14" style="2" customWidth="1"/>
    <col min="2830" max="2830" width="12.33203125" style="2" customWidth="1"/>
    <col min="2831" max="2831" width="16.33203125" style="2" customWidth="1"/>
    <col min="2832" max="2832" width="13.109375" style="2" customWidth="1"/>
    <col min="2833" max="2834" width="9.109375" style="2"/>
    <col min="2835" max="2836" width="9.109375" style="2" customWidth="1"/>
    <col min="2837" max="3073" width="9.109375" style="2"/>
    <col min="3074" max="3074" width="36.5546875" style="2" customWidth="1"/>
    <col min="3075" max="3077" width="17" style="2" customWidth="1"/>
    <col min="3078" max="3078" width="9.109375" style="2"/>
    <col min="3079" max="3079" width="12.5546875" style="2" customWidth="1"/>
    <col min="3080" max="3080" width="11.6640625" style="2" bestFit="1" customWidth="1"/>
    <col min="3081" max="3081" width="14" style="2" customWidth="1"/>
    <col min="3082" max="3082" width="12.6640625" style="2" customWidth="1"/>
    <col min="3083" max="3083" width="12.5546875" style="2" customWidth="1"/>
    <col min="3084" max="3084" width="11.44140625" style="2" customWidth="1"/>
    <col min="3085" max="3085" width="14" style="2" customWidth="1"/>
    <col min="3086" max="3086" width="12.33203125" style="2" customWidth="1"/>
    <col min="3087" max="3087" width="16.33203125" style="2" customWidth="1"/>
    <col min="3088" max="3088" width="13.109375" style="2" customWidth="1"/>
    <col min="3089" max="3090" width="9.109375" style="2"/>
    <col min="3091" max="3092" width="9.109375" style="2" customWidth="1"/>
    <col min="3093" max="3329" width="9.109375" style="2"/>
    <col min="3330" max="3330" width="36.5546875" style="2" customWidth="1"/>
    <col min="3331" max="3333" width="17" style="2" customWidth="1"/>
    <col min="3334" max="3334" width="9.109375" style="2"/>
    <col min="3335" max="3335" width="12.5546875" style="2" customWidth="1"/>
    <col min="3336" max="3336" width="11.6640625" style="2" bestFit="1" customWidth="1"/>
    <col min="3337" max="3337" width="14" style="2" customWidth="1"/>
    <col min="3338" max="3338" width="12.6640625" style="2" customWidth="1"/>
    <col min="3339" max="3339" width="12.5546875" style="2" customWidth="1"/>
    <col min="3340" max="3340" width="11.44140625" style="2" customWidth="1"/>
    <col min="3341" max="3341" width="14" style="2" customWidth="1"/>
    <col min="3342" max="3342" width="12.33203125" style="2" customWidth="1"/>
    <col min="3343" max="3343" width="16.33203125" style="2" customWidth="1"/>
    <col min="3344" max="3344" width="13.109375" style="2" customWidth="1"/>
    <col min="3345" max="3346" width="9.109375" style="2"/>
    <col min="3347" max="3348" width="9.109375" style="2" customWidth="1"/>
    <col min="3349" max="3585" width="9.109375" style="2"/>
    <col min="3586" max="3586" width="36.5546875" style="2" customWidth="1"/>
    <col min="3587" max="3589" width="17" style="2" customWidth="1"/>
    <col min="3590" max="3590" width="9.109375" style="2"/>
    <col min="3591" max="3591" width="12.5546875" style="2" customWidth="1"/>
    <col min="3592" max="3592" width="11.6640625" style="2" bestFit="1" customWidth="1"/>
    <col min="3593" max="3593" width="14" style="2" customWidth="1"/>
    <col min="3594" max="3594" width="12.6640625" style="2" customWidth="1"/>
    <col min="3595" max="3595" width="12.5546875" style="2" customWidth="1"/>
    <col min="3596" max="3596" width="11.44140625" style="2" customWidth="1"/>
    <col min="3597" max="3597" width="14" style="2" customWidth="1"/>
    <col min="3598" max="3598" width="12.33203125" style="2" customWidth="1"/>
    <col min="3599" max="3599" width="16.33203125" style="2" customWidth="1"/>
    <col min="3600" max="3600" width="13.109375" style="2" customWidth="1"/>
    <col min="3601" max="3602" width="9.109375" style="2"/>
    <col min="3603" max="3604" width="9.109375" style="2" customWidth="1"/>
    <col min="3605" max="3841" width="9.109375" style="2"/>
    <col min="3842" max="3842" width="36.5546875" style="2" customWidth="1"/>
    <col min="3843" max="3845" width="17" style="2" customWidth="1"/>
    <col min="3846" max="3846" width="9.109375" style="2"/>
    <col min="3847" max="3847" width="12.5546875" style="2" customWidth="1"/>
    <col min="3848" max="3848" width="11.6640625" style="2" bestFit="1" customWidth="1"/>
    <col min="3849" max="3849" width="14" style="2" customWidth="1"/>
    <col min="3850" max="3850" width="12.6640625" style="2" customWidth="1"/>
    <col min="3851" max="3851" width="12.5546875" style="2" customWidth="1"/>
    <col min="3852" max="3852" width="11.44140625" style="2" customWidth="1"/>
    <col min="3853" max="3853" width="14" style="2" customWidth="1"/>
    <col min="3854" max="3854" width="12.33203125" style="2" customWidth="1"/>
    <col min="3855" max="3855" width="16.33203125" style="2" customWidth="1"/>
    <col min="3856" max="3856" width="13.109375" style="2" customWidth="1"/>
    <col min="3857" max="3858" width="9.109375" style="2"/>
    <col min="3859" max="3860" width="9.109375" style="2" customWidth="1"/>
    <col min="3861" max="4097" width="9.109375" style="2"/>
    <col min="4098" max="4098" width="36.5546875" style="2" customWidth="1"/>
    <col min="4099" max="4101" width="17" style="2" customWidth="1"/>
    <col min="4102" max="4102" width="9.109375" style="2"/>
    <col min="4103" max="4103" width="12.5546875" style="2" customWidth="1"/>
    <col min="4104" max="4104" width="11.6640625" style="2" bestFit="1" customWidth="1"/>
    <col min="4105" max="4105" width="14" style="2" customWidth="1"/>
    <col min="4106" max="4106" width="12.6640625" style="2" customWidth="1"/>
    <col min="4107" max="4107" width="12.5546875" style="2" customWidth="1"/>
    <col min="4108" max="4108" width="11.44140625" style="2" customWidth="1"/>
    <col min="4109" max="4109" width="14" style="2" customWidth="1"/>
    <col min="4110" max="4110" width="12.33203125" style="2" customWidth="1"/>
    <col min="4111" max="4111" width="16.33203125" style="2" customWidth="1"/>
    <col min="4112" max="4112" width="13.109375" style="2" customWidth="1"/>
    <col min="4113" max="4114" width="9.109375" style="2"/>
    <col min="4115" max="4116" width="9.109375" style="2" customWidth="1"/>
    <col min="4117" max="4353" width="9.109375" style="2"/>
    <col min="4354" max="4354" width="36.5546875" style="2" customWidth="1"/>
    <col min="4355" max="4357" width="17" style="2" customWidth="1"/>
    <col min="4358" max="4358" width="9.109375" style="2"/>
    <col min="4359" max="4359" width="12.5546875" style="2" customWidth="1"/>
    <col min="4360" max="4360" width="11.6640625" style="2" bestFit="1" customWidth="1"/>
    <col min="4361" max="4361" width="14" style="2" customWidth="1"/>
    <col min="4362" max="4362" width="12.6640625" style="2" customWidth="1"/>
    <col min="4363" max="4363" width="12.5546875" style="2" customWidth="1"/>
    <col min="4364" max="4364" width="11.44140625" style="2" customWidth="1"/>
    <col min="4365" max="4365" width="14" style="2" customWidth="1"/>
    <col min="4366" max="4366" width="12.33203125" style="2" customWidth="1"/>
    <col min="4367" max="4367" width="16.33203125" style="2" customWidth="1"/>
    <col min="4368" max="4368" width="13.109375" style="2" customWidth="1"/>
    <col min="4369" max="4370" width="9.109375" style="2"/>
    <col min="4371" max="4372" width="9.109375" style="2" customWidth="1"/>
    <col min="4373" max="4609" width="9.109375" style="2"/>
    <col min="4610" max="4610" width="36.5546875" style="2" customWidth="1"/>
    <col min="4611" max="4613" width="17" style="2" customWidth="1"/>
    <col min="4614" max="4614" width="9.109375" style="2"/>
    <col min="4615" max="4615" width="12.5546875" style="2" customWidth="1"/>
    <col min="4616" max="4616" width="11.6640625" style="2" bestFit="1" customWidth="1"/>
    <col min="4617" max="4617" width="14" style="2" customWidth="1"/>
    <col min="4618" max="4618" width="12.6640625" style="2" customWidth="1"/>
    <col min="4619" max="4619" width="12.5546875" style="2" customWidth="1"/>
    <col min="4620" max="4620" width="11.44140625" style="2" customWidth="1"/>
    <col min="4621" max="4621" width="14" style="2" customWidth="1"/>
    <col min="4622" max="4622" width="12.33203125" style="2" customWidth="1"/>
    <col min="4623" max="4623" width="16.33203125" style="2" customWidth="1"/>
    <col min="4624" max="4624" width="13.109375" style="2" customWidth="1"/>
    <col min="4625" max="4626" width="9.109375" style="2"/>
    <col min="4627" max="4628" width="9.109375" style="2" customWidth="1"/>
    <col min="4629" max="4865" width="9.109375" style="2"/>
    <col min="4866" max="4866" width="36.5546875" style="2" customWidth="1"/>
    <col min="4867" max="4869" width="17" style="2" customWidth="1"/>
    <col min="4870" max="4870" width="9.109375" style="2"/>
    <col min="4871" max="4871" width="12.5546875" style="2" customWidth="1"/>
    <col min="4872" max="4872" width="11.6640625" style="2" bestFit="1" customWidth="1"/>
    <col min="4873" max="4873" width="14" style="2" customWidth="1"/>
    <col min="4874" max="4874" width="12.6640625" style="2" customWidth="1"/>
    <col min="4875" max="4875" width="12.5546875" style="2" customWidth="1"/>
    <col min="4876" max="4876" width="11.44140625" style="2" customWidth="1"/>
    <col min="4877" max="4877" width="14" style="2" customWidth="1"/>
    <col min="4878" max="4878" width="12.33203125" style="2" customWidth="1"/>
    <col min="4879" max="4879" width="16.33203125" style="2" customWidth="1"/>
    <col min="4880" max="4880" width="13.109375" style="2" customWidth="1"/>
    <col min="4881" max="4882" width="9.109375" style="2"/>
    <col min="4883" max="4884" width="9.109375" style="2" customWidth="1"/>
    <col min="4885" max="5121" width="9.109375" style="2"/>
    <col min="5122" max="5122" width="36.5546875" style="2" customWidth="1"/>
    <col min="5123" max="5125" width="17" style="2" customWidth="1"/>
    <col min="5126" max="5126" width="9.109375" style="2"/>
    <col min="5127" max="5127" width="12.5546875" style="2" customWidth="1"/>
    <col min="5128" max="5128" width="11.6640625" style="2" bestFit="1" customWidth="1"/>
    <col min="5129" max="5129" width="14" style="2" customWidth="1"/>
    <col min="5130" max="5130" width="12.6640625" style="2" customWidth="1"/>
    <col min="5131" max="5131" width="12.5546875" style="2" customWidth="1"/>
    <col min="5132" max="5132" width="11.44140625" style="2" customWidth="1"/>
    <col min="5133" max="5133" width="14" style="2" customWidth="1"/>
    <col min="5134" max="5134" width="12.33203125" style="2" customWidth="1"/>
    <col min="5135" max="5135" width="16.33203125" style="2" customWidth="1"/>
    <col min="5136" max="5136" width="13.109375" style="2" customWidth="1"/>
    <col min="5137" max="5138" width="9.109375" style="2"/>
    <col min="5139" max="5140" width="9.109375" style="2" customWidth="1"/>
    <col min="5141" max="5377" width="9.109375" style="2"/>
    <col min="5378" max="5378" width="36.5546875" style="2" customWidth="1"/>
    <col min="5379" max="5381" width="17" style="2" customWidth="1"/>
    <col min="5382" max="5382" width="9.109375" style="2"/>
    <col min="5383" max="5383" width="12.5546875" style="2" customWidth="1"/>
    <col min="5384" max="5384" width="11.6640625" style="2" bestFit="1" customWidth="1"/>
    <col min="5385" max="5385" width="14" style="2" customWidth="1"/>
    <col min="5386" max="5386" width="12.6640625" style="2" customWidth="1"/>
    <col min="5387" max="5387" width="12.5546875" style="2" customWidth="1"/>
    <col min="5388" max="5388" width="11.44140625" style="2" customWidth="1"/>
    <col min="5389" max="5389" width="14" style="2" customWidth="1"/>
    <col min="5390" max="5390" width="12.33203125" style="2" customWidth="1"/>
    <col min="5391" max="5391" width="16.33203125" style="2" customWidth="1"/>
    <col min="5392" max="5392" width="13.109375" style="2" customWidth="1"/>
    <col min="5393" max="5394" width="9.109375" style="2"/>
    <col min="5395" max="5396" width="9.109375" style="2" customWidth="1"/>
    <col min="5397" max="5633" width="9.109375" style="2"/>
    <col min="5634" max="5634" width="36.5546875" style="2" customWidth="1"/>
    <col min="5635" max="5637" width="17" style="2" customWidth="1"/>
    <col min="5638" max="5638" width="9.109375" style="2"/>
    <col min="5639" max="5639" width="12.5546875" style="2" customWidth="1"/>
    <col min="5640" max="5640" width="11.6640625" style="2" bestFit="1" customWidth="1"/>
    <col min="5641" max="5641" width="14" style="2" customWidth="1"/>
    <col min="5642" max="5642" width="12.6640625" style="2" customWidth="1"/>
    <col min="5643" max="5643" width="12.5546875" style="2" customWidth="1"/>
    <col min="5644" max="5644" width="11.44140625" style="2" customWidth="1"/>
    <col min="5645" max="5645" width="14" style="2" customWidth="1"/>
    <col min="5646" max="5646" width="12.33203125" style="2" customWidth="1"/>
    <col min="5647" max="5647" width="16.33203125" style="2" customWidth="1"/>
    <col min="5648" max="5648" width="13.109375" style="2" customWidth="1"/>
    <col min="5649" max="5650" width="9.109375" style="2"/>
    <col min="5651" max="5652" width="9.109375" style="2" customWidth="1"/>
    <col min="5653" max="5889" width="9.109375" style="2"/>
    <col min="5890" max="5890" width="36.5546875" style="2" customWidth="1"/>
    <col min="5891" max="5893" width="17" style="2" customWidth="1"/>
    <col min="5894" max="5894" width="9.109375" style="2"/>
    <col min="5895" max="5895" width="12.5546875" style="2" customWidth="1"/>
    <col min="5896" max="5896" width="11.6640625" style="2" bestFit="1" customWidth="1"/>
    <col min="5897" max="5897" width="14" style="2" customWidth="1"/>
    <col min="5898" max="5898" width="12.6640625" style="2" customWidth="1"/>
    <col min="5899" max="5899" width="12.5546875" style="2" customWidth="1"/>
    <col min="5900" max="5900" width="11.44140625" style="2" customWidth="1"/>
    <col min="5901" max="5901" width="14" style="2" customWidth="1"/>
    <col min="5902" max="5902" width="12.33203125" style="2" customWidth="1"/>
    <col min="5903" max="5903" width="16.33203125" style="2" customWidth="1"/>
    <col min="5904" max="5904" width="13.109375" style="2" customWidth="1"/>
    <col min="5905" max="5906" width="9.109375" style="2"/>
    <col min="5907" max="5908" width="9.109375" style="2" customWidth="1"/>
    <col min="5909" max="6145" width="9.109375" style="2"/>
    <col min="6146" max="6146" width="36.5546875" style="2" customWidth="1"/>
    <col min="6147" max="6149" width="17" style="2" customWidth="1"/>
    <col min="6150" max="6150" width="9.109375" style="2"/>
    <col min="6151" max="6151" width="12.5546875" style="2" customWidth="1"/>
    <col min="6152" max="6152" width="11.6640625" style="2" bestFit="1" customWidth="1"/>
    <col min="6153" max="6153" width="14" style="2" customWidth="1"/>
    <col min="6154" max="6154" width="12.6640625" style="2" customWidth="1"/>
    <col min="6155" max="6155" width="12.5546875" style="2" customWidth="1"/>
    <col min="6156" max="6156" width="11.44140625" style="2" customWidth="1"/>
    <col min="6157" max="6157" width="14" style="2" customWidth="1"/>
    <col min="6158" max="6158" width="12.33203125" style="2" customWidth="1"/>
    <col min="6159" max="6159" width="16.33203125" style="2" customWidth="1"/>
    <col min="6160" max="6160" width="13.109375" style="2" customWidth="1"/>
    <col min="6161" max="6162" width="9.109375" style="2"/>
    <col min="6163" max="6164" width="9.109375" style="2" customWidth="1"/>
    <col min="6165" max="6401" width="9.109375" style="2"/>
    <col min="6402" max="6402" width="36.5546875" style="2" customWidth="1"/>
    <col min="6403" max="6405" width="17" style="2" customWidth="1"/>
    <col min="6406" max="6406" width="9.109375" style="2"/>
    <col min="6407" max="6407" width="12.5546875" style="2" customWidth="1"/>
    <col min="6408" max="6408" width="11.6640625" style="2" bestFit="1" customWidth="1"/>
    <col min="6409" max="6409" width="14" style="2" customWidth="1"/>
    <col min="6410" max="6410" width="12.6640625" style="2" customWidth="1"/>
    <col min="6411" max="6411" width="12.5546875" style="2" customWidth="1"/>
    <col min="6412" max="6412" width="11.44140625" style="2" customWidth="1"/>
    <col min="6413" max="6413" width="14" style="2" customWidth="1"/>
    <col min="6414" max="6414" width="12.33203125" style="2" customWidth="1"/>
    <col min="6415" max="6415" width="16.33203125" style="2" customWidth="1"/>
    <col min="6416" max="6416" width="13.109375" style="2" customWidth="1"/>
    <col min="6417" max="6418" width="9.109375" style="2"/>
    <col min="6419" max="6420" width="9.109375" style="2" customWidth="1"/>
    <col min="6421" max="6657" width="9.109375" style="2"/>
    <col min="6658" max="6658" width="36.5546875" style="2" customWidth="1"/>
    <col min="6659" max="6661" width="17" style="2" customWidth="1"/>
    <col min="6662" max="6662" width="9.109375" style="2"/>
    <col min="6663" max="6663" width="12.5546875" style="2" customWidth="1"/>
    <col min="6664" max="6664" width="11.6640625" style="2" bestFit="1" customWidth="1"/>
    <col min="6665" max="6665" width="14" style="2" customWidth="1"/>
    <col min="6666" max="6666" width="12.6640625" style="2" customWidth="1"/>
    <col min="6667" max="6667" width="12.5546875" style="2" customWidth="1"/>
    <col min="6668" max="6668" width="11.44140625" style="2" customWidth="1"/>
    <col min="6669" max="6669" width="14" style="2" customWidth="1"/>
    <col min="6670" max="6670" width="12.33203125" style="2" customWidth="1"/>
    <col min="6671" max="6671" width="16.33203125" style="2" customWidth="1"/>
    <col min="6672" max="6672" width="13.109375" style="2" customWidth="1"/>
    <col min="6673" max="6674" width="9.109375" style="2"/>
    <col min="6675" max="6676" width="9.109375" style="2" customWidth="1"/>
    <col min="6677" max="6913" width="9.109375" style="2"/>
    <col min="6914" max="6914" width="36.5546875" style="2" customWidth="1"/>
    <col min="6915" max="6917" width="17" style="2" customWidth="1"/>
    <col min="6918" max="6918" width="9.109375" style="2"/>
    <col min="6919" max="6919" width="12.5546875" style="2" customWidth="1"/>
    <col min="6920" max="6920" width="11.6640625" style="2" bestFit="1" customWidth="1"/>
    <col min="6921" max="6921" width="14" style="2" customWidth="1"/>
    <col min="6922" max="6922" width="12.6640625" style="2" customWidth="1"/>
    <col min="6923" max="6923" width="12.5546875" style="2" customWidth="1"/>
    <col min="6924" max="6924" width="11.44140625" style="2" customWidth="1"/>
    <col min="6925" max="6925" width="14" style="2" customWidth="1"/>
    <col min="6926" max="6926" width="12.33203125" style="2" customWidth="1"/>
    <col min="6927" max="6927" width="16.33203125" style="2" customWidth="1"/>
    <col min="6928" max="6928" width="13.109375" style="2" customWidth="1"/>
    <col min="6929" max="6930" width="9.109375" style="2"/>
    <col min="6931" max="6932" width="9.109375" style="2" customWidth="1"/>
    <col min="6933" max="7169" width="9.109375" style="2"/>
    <col min="7170" max="7170" width="36.5546875" style="2" customWidth="1"/>
    <col min="7171" max="7173" width="17" style="2" customWidth="1"/>
    <col min="7174" max="7174" width="9.109375" style="2"/>
    <col min="7175" max="7175" width="12.5546875" style="2" customWidth="1"/>
    <col min="7176" max="7176" width="11.6640625" style="2" bestFit="1" customWidth="1"/>
    <col min="7177" max="7177" width="14" style="2" customWidth="1"/>
    <col min="7178" max="7178" width="12.6640625" style="2" customWidth="1"/>
    <col min="7179" max="7179" width="12.5546875" style="2" customWidth="1"/>
    <col min="7180" max="7180" width="11.44140625" style="2" customWidth="1"/>
    <col min="7181" max="7181" width="14" style="2" customWidth="1"/>
    <col min="7182" max="7182" width="12.33203125" style="2" customWidth="1"/>
    <col min="7183" max="7183" width="16.33203125" style="2" customWidth="1"/>
    <col min="7184" max="7184" width="13.109375" style="2" customWidth="1"/>
    <col min="7185" max="7186" width="9.109375" style="2"/>
    <col min="7187" max="7188" width="9.109375" style="2" customWidth="1"/>
    <col min="7189" max="7425" width="9.109375" style="2"/>
    <col min="7426" max="7426" width="36.5546875" style="2" customWidth="1"/>
    <col min="7427" max="7429" width="17" style="2" customWidth="1"/>
    <col min="7430" max="7430" width="9.109375" style="2"/>
    <col min="7431" max="7431" width="12.5546875" style="2" customWidth="1"/>
    <col min="7432" max="7432" width="11.6640625" style="2" bestFit="1" customWidth="1"/>
    <col min="7433" max="7433" width="14" style="2" customWidth="1"/>
    <col min="7434" max="7434" width="12.6640625" style="2" customWidth="1"/>
    <col min="7435" max="7435" width="12.5546875" style="2" customWidth="1"/>
    <col min="7436" max="7436" width="11.44140625" style="2" customWidth="1"/>
    <col min="7437" max="7437" width="14" style="2" customWidth="1"/>
    <col min="7438" max="7438" width="12.33203125" style="2" customWidth="1"/>
    <col min="7439" max="7439" width="16.33203125" style="2" customWidth="1"/>
    <col min="7440" max="7440" width="13.109375" style="2" customWidth="1"/>
    <col min="7441" max="7442" width="9.109375" style="2"/>
    <col min="7443" max="7444" width="9.109375" style="2" customWidth="1"/>
    <col min="7445" max="7681" width="9.109375" style="2"/>
    <col min="7682" max="7682" width="36.5546875" style="2" customWidth="1"/>
    <col min="7683" max="7685" width="17" style="2" customWidth="1"/>
    <col min="7686" max="7686" width="9.109375" style="2"/>
    <col min="7687" max="7687" width="12.5546875" style="2" customWidth="1"/>
    <col min="7688" max="7688" width="11.6640625" style="2" bestFit="1" customWidth="1"/>
    <col min="7689" max="7689" width="14" style="2" customWidth="1"/>
    <col min="7690" max="7690" width="12.6640625" style="2" customWidth="1"/>
    <col min="7691" max="7691" width="12.5546875" style="2" customWidth="1"/>
    <col min="7692" max="7692" width="11.44140625" style="2" customWidth="1"/>
    <col min="7693" max="7693" width="14" style="2" customWidth="1"/>
    <col min="7694" max="7694" width="12.33203125" style="2" customWidth="1"/>
    <col min="7695" max="7695" width="16.33203125" style="2" customWidth="1"/>
    <col min="7696" max="7696" width="13.109375" style="2" customWidth="1"/>
    <col min="7697" max="7698" width="9.109375" style="2"/>
    <col min="7699" max="7700" width="9.109375" style="2" customWidth="1"/>
    <col min="7701" max="7937" width="9.109375" style="2"/>
    <col min="7938" max="7938" width="36.5546875" style="2" customWidth="1"/>
    <col min="7939" max="7941" width="17" style="2" customWidth="1"/>
    <col min="7942" max="7942" width="9.109375" style="2"/>
    <col min="7943" max="7943" width="12.5546875" style="2" customWidth="1"/>
    <col min="7944" max="7944" width="11.6640625" style="2" bestFit="1" customWidth="1"/>
    <col min="7945" max="7945" width="14" style="2" customWidth="1"/>
    <col min="7946" max="7946" width="12.6640625" style="2" customWidth="1"/>
    <col min="7947" max="7947" width="12.5546875" style="2" customWidth="1"/>
    <col min="7948" max="7948" width="11.44140625" style="2" customWidth="1"/>
    <col min="7949" max="7949" width="14" style="2" customWidth="1"/>
    <col min="7950" max="7950" width="12.33203125" style="2" customWidth="1"/>
    <col min="7951" max="7951" width="16.33203125" style="2" customWidth="1"/>
    <col min="7952" max="7952" width="13.109375" style="2" customWidth="1"/>
    <col min="7953" max="7954" width="9.109375" style="2"/>
    <col min="7955" max="7956" width="9.109375" style="2" customWidth="1"/>
    <col min="7957" max="8193" width="9.109375" style="2"/>
    <col min="8194" max="8194" width="36.5546875" style="2" customWidth="1"/>
    <col min="8195" max="8197" width="17" style="2" customWidth="1"/>
    <col min="8198" max="8198" width="9.109375" style="2"/>
    <col min="8199" max="8199" width="12.5546875" style="2" customWidth="1"/>
    <col min="8200" max="8200" width="11.6640625" style="2" bestFit="1" customWidth="1"/>
    <col min="8201" max="8201" width="14" style="2" customWidth="1"/>
    <col min="8202" max="8202" width="12.6640625" style="2" customWidth="1"/>
    <col min="8203" max="8203" width="12.5546875" style="2" customWidth="1"/>
    <col min="8204" max="8204" width="11.44140625" style="2" customWidth="1"/>
    <col min="8205" max="8205" width="14" style="2" customWidth="1"/>
    <col min="8206" max="8206" width="12.33203125" style="2" customWidth="1"/>
    <col min="8207" max="8207" width="16.33203125" style="2" customWidth="1"/>
    <col min="8208" max="8208" width="13.109375" style="2" customWidth="1"/>
    <col min="8209" max="8210" width="9.109375" style="2"/>
    <col min="8211" max="8212" width="9.109375" style="2" customWidth="1"/>
    <col min="8213" max="8449" width="9.109375" style="2"/>
    <col min="8450" max="8450" width="36.5546875" style="2" customWidth="1"/>
    <col min="8451" max="8453" width="17" style="2" customWidth="1"/>
    <col min="8454" max="8454" width="9.109375" style="2"/>
    <col min="8455" max="8455" width="12.5546875" style="2" customWidth="1"/>
    <col min="8456" max="8456" width="11.6640625" style="2" bestFit="1" customWidth="1"/>
    <col min="8457" max="8457" width="14" style="2" customWidth="1"/>
    <col min="8458" max="8458" width="12.6640625" style="2" customWidth="1"/>
    <col min="8459" max="8459" width="12.5546875" style="2" customWidth="1"/>
    <col min="8460" max="8460" width="11.44140625" style="2" customWidth="1"/>
    <col min="8461" max="8461" width="14" style="2" customWidth="1"/>
    <col min="8462" max="8462" width="12.33203125" style="2" customWidth="1"/>
    <col min="8463" max="8463" width="16.33203125" style="2" customWidth="1"/>
    <col min="8464" max="8464" width="13.109375" style="2" customWidth="1"/>
    <col min="8465" max="8466" width="9.109375" style="2"/>
    <col min="8467" max="8468" width="9.109375" style="2" customWidth="1"/>
    <col min="8469" max="8705" width="9.109375" style="2"/>
    <col min="8706" max="8706" width="36.5546875" style="2" customWidth="1"/>
    <col min="8707" max="8709" width="17" style="2" customWidth="1"/>
    <col min="8710" max="8710" width="9.109375" style="2"/>
    <col min="8711" max="8711" width="12.5546875" style="2" customWidth="1"/>
    <col min="8712" max="8712" width="11.6640625" style="2" bestFit="1" customWidth="1"/>
    <col min="8713" max="8713" width="14" style="2" customWidth="1"/>
    <col min="8714" max="8714" width="12.6640625" style="2" customWidth="1"/>
    <col min="8715" max="8715" width="12.5546875" style="2" customWidth="1"/>
    <col min="8716" max="8716" width="11.44140625" style="2" customWidth="1"/>
    <col min="8717" max="8717" width="14" style="2" customWidth="1"/>
    <col min="8718" max="8718" width="12.33203125" style="2" customWidth="1"/>
    <col min="8719" max="8719" width="16.33203125" style="2" customWidth="1"/>
    <col min="8720" max="8720" width="13.109375" style="2" customWidth="1"/>
    <col min="8721" max="8722" width="9.109375" style="2"/>
    <col min="8723" max="8724" width="9.109375" style="2" customWidth="1"/>
    <col min="8725" max="8961" width="9.109375" style="2"/>
    <col min="8962" max="8962" width="36.5546875" style="2" customWidth="1"/>
    <col min="8963" max="8965" width="17" style="2" customWidth="1"/>
    <col min="8966" max="8966" width="9.109375" style="2"/>
    <col min="8967" max="8967" width="12.5546875" style="2" customWidth="1"/>
    <col min="8968" max="8968" width="11.6640625" style="2" bestFit="1" customWidth="1"/>
    <col min="8969" max="8969" width="14" style="2" customWidth="1"/>
    <col min="8970" max="8970" width="12.6640625" style="2" customWidth="1"/>
    <col min="8971" max="8971" width="12.5546875" style="2" customWidth="1"/>
    <col min="8972" max="8972" width="11.44140625" style="2" customWidth="1"/>
    <col min="8973" max="8973" width="14" style="2" customWidth="1"/>
    <col min="8974" max="8974" width="12.33203125" style="2" customWidth="1"/>
    <col min="8975" max="8975" width="16.33203125" style="2" customWidth="1"/>
    <col min="8976" max="8976" width="13.109375" style="2" customWidth="1"/>
    <col min="8977" max="8978" width="9.109375" style="2"/>
    <col min="8979" max="8980" width="9.109375" style="2" customWidth="1"/>
    <col min="8981" max="9217" width="9.109375" style="2"/>
    <col min="9218" max="9218" width="36.5546875" style="2" customWidth="1"/>
    <col min="9219" max="9221" width="17" style="2" customWidth="1"/>
    <col min="9222" max="9222" width="9.109375" style="2"/>
    <col min="9223" max="9223" width="12.5546875" style="2" customWidth="1"/>
    <col min="9224" max="9224" width="11.6640625" style="2" bestFit="1" customWidth="1"/>
    <col min="9225" max="9225" width="14" style="2" customWidth="1"/>
    <col min="9226" max="9226" width="12.6640625" style="2" customWidth="1"/>
    <col min="9227" max="9227" width="12.5546875" style="2" customWidth="1"/>
    <col min="9228" max="9228" width="11.44140625" style="2" customWidth="1"/>
    <col min="9229" max="9229" width="14" style="2" customWidth="1"/>
    <col min="9230" max="9230" width="12.33203125" style="2" customWidth="1"/>
    <col min="9231" max="9231" width="16.33203125" style="2" customWidth="1"/>
    <col min="9232" max="9232" width="13.109375" style="2" customWidth="1"/>
    <col min="9233" max="9234" width="9.109375" style="2"/>
    <col min="9235" max="9236" width="9.109375" style="2" customWidth="1"/>
    <col min="9237" max="9473" width="9.109375" style="2"/>
    <col min="9474" max="9474" width="36.5546875" style="2" customWidth="1"/>
    <col min="9475" max="9477" width="17" style="2" customWidth="1"/>
    <col min="9478" max="9478" width="9.109375" style="2"/>
    <col min="9479" max="9479" width="12.5546875" style="2" customWidth="1"/>
    <col min="9480" max="9480" width="11.6640625" style="2" bestFit="1" customWidth="1"/>
    <col min="9481" max="9481" width="14" style="2" customWidth="1"/>
    <col min="9482" max="9482" width="12.6640625" style="2" customWidth="1"/>
    <col min="9483" max="9483" width="12.5546875" style="2" customWidth="1"/>
    <col min="9484" max="9484" width="11.44140625" style="2" customWidth="1"/>
    <col min="9485" max="9485" width="14" style="2" customWidth="1"/>
    <col min="9486" max="9486" width="12.33203125" style="2" customWidth="1"/>
    <col min="9487" max="9487" width="16.33203125" style="2" customWidth="1"/>
    <col min="9488" max="9488" width="13.109375" style="2" customWidth="1"/>
    <col min="9489" max="9490" width="9.109375" style="2"/>
    <col min="9491" max="9492" width="9.109375" style="2" customWidth="1"/>
    <col min="9493" max="9729" width="9.109375" style="2"/>
    <col min="9730" max="9730" width="36.5546875" style="2" customWidth="1"/>
    <col min="9731" max="9733" width="17" style="2" customWidth="1"/>
    <col min="9734" max="9734" width="9.109375" style="2"/>
    <col min="9735" max="9735" width="12.5546875" style="2" customWidth="1"/>
    <col min="9736" max="9736" width="11.6640625" style="2" bestFit="1" customWidth="1"/>
    <col min="9737" max="9737" width="14" style="2" customWidth="1"/>
    <col min="9738" max="9738" width="12.6640625" style="2" customWidth="1"/>
    <col min="9739" max="9739" width="12.5546875" style="2" customWidth="1"/>
    <col min="9740" max="9740" width="11.44140625" style="2" customWidth="1"/>
    <col min="9741" max="9741" width="14" style="2" customWidth="1"/>
    <col min="9742" max="9742" width="12.33203125" style="2" customWidth="1"/>
    <col min="9743" max="9743" width="16.33203125" style="2" customWidth="1"/>
    <col min="9744" max="9744" width="13.109375" style="2" customWidth="1"/>
    <col min="9745" max="9746" width="9.109375" style="2"/>
    <col min="9747" max="9748" width="9.109375" style="2" customWidth="1"/>
    <col min="9749" max="9985" width="9.109375" style="2"/>
    <col min="9986" max="9986" width="36.5546875" style="2" customWidth="1"/>
    <col min="9987" max="9989" width="17" style="2" customWidth="1"/>
    <col min="9990" max="9990" width="9.109375" style="2"/>
    <col min="9991" max="9991" width="12.5546875" style="2" customWidth="1"/>
    <col min="9992" max="9992" width="11.6640625" style="2" bestFit="1" customWidth="1"/>
    <col min="9993" max="9993" width="14" style="2" customWidth="1"/>
    <col min="9994" max="9994" width="12.6640625" style="2" customWidth="1"/>
    <col min="9995" max="9995" width="12.5546875" style="2" customWidth="1"/>
    <col min="9996" max="9996" width="11.44140625" style="2" customWidth="1"/>
    <col min="9997" max="9997" width="14" style="2" customWidth="1"/>
    <col min="9998" max="9998" width="12.33203125" style="2" customWidth="1"/>
    <col min="9999" max="9999" width="16.33203125" style="2" customWidth="1"/>
    <col min="10000" max="10000" width="13.109375" style="2" customWidth="1"/>
    <col min="10001" max="10002" width="9.109375" style="2"/>
    <col min="10003" max="10004" width="9.109375" style="2" customWidth="1"/>
    <col min="10005" max="10241" width="9.109375" style="2"/>
    <col min="10242" max="10242" width="36.5546875" style="2" customWidth="1"/>
    <col min="10243" max="10245" width="17" style="2" customWidth="1"/>
    <col min="10246" max="10246" width="9.109375" style="2"/>
    <col min="10247" max="10247" width="12.5546875" style="2" customWidth="1"/>
    <col min="10248" max="10248" width="11.6640625" style="2" bestFit="1" customWidth="1"/>
    <col min="10249" max="10249" width="14" style="2" customWidth="1"/>
    <col min="10250" max="10250" width="12.6640625" style="2" customWidth="1"/>
    <col min="10251" max="10251" width="12.5546875" style="2" customWidth="1"/>
    <col min="10252" max="10252" width="11.44140625" style="2" customWidth="1"/>
    <col min="10253" max="10253" width="14" style="2" customWidth="1"/>
    <col min="10254" max="10254" width="12.33203125" style="2" customWidth="1"/>
    <col min="10255" max="10255" width="16.33203125" style="2" customWidth="1"/>
    <col min="10256" max="10256" width="13.109375" style="2" customWidth="1"/>
    <col min="10257" max="10258" width="9.109375" style="2"/>
    <col min="10259" max="10260" width="9.109375" style="2" customWidth="1"/>
    <col min="10261" max="10497" width="9.109375" style="2"/>
    <col min="10498" max="10498" width="36.5546875" style="2" customWidth="1"/>
    <col min="10499" max="10501" width="17" style="2" customWidth="1"/>
    <col min="10502" max="10502" width="9.109375" style="2"/>
    <col min="10503" max="10503" width="12.5546875" style="2" customWidth="1"/>
    <col min="10504" max="10504" width="11.6640625" style="2" bestFit="1" customWidth="1"/>
    <col min="10505" max="10505" width="14" style="2" customWidth="1"/>
    <col min="10506" max="10506" width="12.6640625" style="2" customWidth="1"/>
    <col min="10507" max="10507" width="12.5546875" style="2" customWidth="1"/>
    <col min="10508" max="10508" width="11.44140625" style="2" customWidth="1"/>
    <col min="10509" max="10509" width="14" style="2" customWidth="1"/>
    <col min="10510" max="10510" width="12.33203125" style="2" customWidth="1"/>
    <col min="10511" max="10511" width="16.33203125" style="2" customWidth="1"/>
    <col min="10512" max="10512" width="13.109375" style="2" customWidth="1"/>
    <col min="10513" max="10514" width="9.109375" style="2"/>
    <col min="10515" max="10516" width="9.109375" style="2" customWidth="1"/>
    <col min="10517" max="10753" width="9.109375" style="2"/>
    <col min="10754" max="10754" width="36.5546875" style="2" customWidth="1"/>
    <col min="10755" max="10757" width="17" style="2" customWidth="1"/>
    <col min="10758" max="10758" width="9.109375" style="2"/>
    <col min="10759" max="10759" width="12.5546875" style="2" customWidth="1"/>
    <col min="10760" max="10760" width="11.6640625" style="2" bestFit="1" customWidth="1"/>
    <col min="10761" max="10761" width="14" style="2" customWidth="1"/>
    <col min="10762" max="10762" width="12.6640625" style="2" customWidth="1"/>
    <col min="10763" max="10763" width="12.5546875" style="2" customWidth="1"/>
    <col min="10764" max="10764" width="11.44140625" style="2" customWidth="1"/>
    <col min="10765" max="10765" width="14" style="2" customWidth="1"/>
    <col min="10766" max="10766" width="12.33203125" style="2" customWidth="1"/>
    <col min="10767" max="10767" width="16.33203125" style="2" customWidth="1"/>
    <col min="10768" max="10768" width="13.109375" style="2" customWidth="1"/>
    <col min="10769" max="10770" width="9.109375" style="2"/>
    <col min="10771" max="10772" width="9.109375" style="2" customWidth="1"/>
    <col min="10773" max="11009" width="9.109375" style="2"/>
    <col min="11010" max="11010" width="36.5546875" style="2" customWidth="1"/>
    <col min="11011" max="11013" width="17" style="2" customWidth="1"/>
    <col min="11014" max="11014" width="9.109375" style="2"/>
    <col min="11015" max="11015" width="12.5546875" style="2" customWidth="1"/>
    <col min="11016" max="11016" width="11.6640625" style="2" bestFit="1" customWidth="1"/>
    <col min="11017" max="11017" width="14" style="2" customWidth="1"/>
    <col min="11018" max="11018" width="12.6640625" style="2" customWidth="1"/>
    <col min="11019" max="11019" width="12.5546875" style="2" customWidth="1"/>
    <col min="11020" max="11020" width="11.44140625" style="2" customWidth="1"/>
    <col min="11021" max="11021" width="14" style="2" customWidth="1"/>
    <col min="11022" max="11022" width="12.33203125" style="2" customWidth="1"/>
    <col min="11023" max="11023" width="16.33203125" style="2" customWidth="1"/>
    <col min="11024" max="11024" width="13.109375" style="2" customWidth="1"/>
    <col min="11025" max="11026" width="9.109375" style="2"/>
    <col min="11027" max="11028" width="9.109375" style="2" customWidth="1"/>
    <col min="11029" max="11265" width="9.109375" style="2"/>
    <col min="11266" max="11266" width="36.5546875" style="2" customWidth="1"/>
    <col min="11267" max="11269" width="17" style="2" customWidth="1"/>
    <col min="11270" max="11270" width="9.109375" style="2"/>
    <col min="11271" max="11271" width="12.5546875" style="2" customWidth="1"/>
    <col min="11272" max="11272" width="11.6640625" style="2" bestFit="1" customWidth="1"/>
    <col min="11273" max="11273" width="14" style="2" customWidth="1"/>
    <col min="11274" max="11274" width="12.6640625" style="2" customWidth="1"/>
    <col min="11275" max="11275" width="12.5546875" style="2" customWidth="1"/>
    <col min="11276" max="11276" width="11.44140625" style="2" customWidth="1"/>
    <col min="11277" max="11277" width="14" style="2" customWidth="1"/>
    <col min="11278" max="11278" width="12.33203125" style="2" customWidth="1"/>
    <col min="11279" max="11279" width="16.33203125" style="2" customWidth="1"/>
    <col min="11280" max="11280" width="13.109375" style="2" customWidth="1"/>
    <col min="11281" max="11282" width="9.109375" style="2"/>
    <col min="11283" max="11284" width="9.109375" style="2" customWidth="1"/>
    <col min="11285" max="11521" width="9.109375" style="2"/>
    <col min="11522" max="11522" width="36.5546875" style="2" customWidth="1"/>
    <col min="11523" max="11525" width="17" style="2" customWidth="1"/>
    <col min="11526" max="11526" width="9.109375" style="2"/>
    <col min="11527" max="11527" width="12.5546875" style="2" customWidth="1"/>
    <col min="11528" max="11528" width="11.6640625" style="2" bestFit="1" customWidth="1"/>
    <col min="11529" max="11529" width="14" style="2" customWidth="1"/>
    <col min="11530" max="11530" width="12.6640625" style="2" customWidth="1"/>
    <col min="11531" max="11531" width="12.5546875" style="2" customWidth="1"/>
    <col min="11532" max="11532" width="11.44140625" style="2" customWidth="1"/>
    <col min="11533" max="11533" width="14" style="2" customWidth="1"/>
    <col min="11534" max="11534" width="12.33203125" style="2" customWidth="1"/>
    <col min="11535" max="11535" width="16.33203125" style="2" customWidth="1"/>
    <col min="11536" max="11536" width="13.109375" style="2" customWidth="1"/>
    <col min="11537" max="11538" width="9.109375" style="2"/>
    <col min="11539" max="11540" width="9.109375" style="2" customWidth="1"/>
    <col min="11541" max="11777" width="9.109375" style="2"/>
    <col min="11778" max="11778" width="36.5546875" style="2" customWidth="1"/>
    <col min="11779" max="11781" width="17" style="2" customWidth="1"/>
    <col min="11782" max="11782" width="9.109375" style="2"/>
    <col min="11783" max="11783" width="12.5546875" style="2" customWidth="1"/>
    <col min="11784" max="11784" width="11.6640625" style="2" bestFit="1" customWidth="1"/>
    <col min="11785" max="11785" width="14" style="2" customWidth="1"/>
    <col min="11786" max="11786" width="12.6640625" style="2" customWidth="1"/>
    <col min="11787" max="11787" width="12.5546875" style="2" customWidth="1"/>
    <col min="11788" max="11788" width="11.44140625" style="2" customWidth="1"/>
    <col min="11789" max="11789" width="14" style="2" customWidth="1"/>
    <col min="11790" max="11790" width="12.33203125" style="2" customWidth="1"/>
    <col min="11791" max="11791" width="16.33203125" style="2" customWidth="1"/>
    <col min="11792" max="11792" width="13.109375" style="2" customWidth="1"/>
    <col min="11793" max="11794" width="9.109375" style="2"/>
    <col min="11795" max="11796" width="9.109375" style="2" customWidth="1"/>
    <col min="11797" max="12033" width="9.109375" style="2"/>
    <col min="12034" max="12034" width="36.5546875" style="2" customWidth="1"/>
    <col min="12035" max="12037" width="17" style="2" customWidth="1"/>
    <col min="12038" max="12038" width="9.109375" style="2"/>
    <col min="12039" max="12039" width="12.5546875" style="2" customWidth="1"/>
    <col min="12040" max="12040" width="11.6640625" style="2" bestFit="1" customWidth="1"/>
    <col min="12041" max="12041" width="14" style="2" customWidth="1"/>
    <col min="12042" max="12042" width="12.6640625" style="2" customWidth="1"/>
    <col min="12043" max="12043" width="12.5546875" style="2" customWidth="1"/>
    <col min="12044" max="12044" width="11.44140625" style="2" customWidth="1"/>
    <col min="12045" max="12045" width="14" style="2" customWidth="1"/>
    <col min="12046" max="12046" width="12.33203125" style="2" customWidth="1"/>
    <col min="12047" max="12047" width="16.33203125" style="2" customWidth="1"/>
    <col min="12048" max="12048" width="13.109375" style="2" customWidth="1"/>
    <col min="12049" max="12050" width="9.109375" style="2"/>
    <col min="12051" max="12052" width="9.109375" style="2" customWidth="1"/>
    <col min="12053" max="12289" width="9.109375" style="2"/>
    <col min="12290" max="12290" width="36.5546875" style="2" customWidth="1"/>
    <col min="12291" max="12293" width="17" style="2" customWidth="1"/>
    <col min="12294" max="12294" width="9.109375" style="2"/>
    <col min="12295" max="12295" width="12.5546875" style="2" customWidth="1"/>
    <col min="12296" max="12296" width="11.6640625" style="2" bestFit="1" customWidth="1"/>
    <col min="12297" max="12297" width="14" style="2" customWidth="1"/>
    <col min="12298" max="12298" width="12.6640625" style="2" customWidth="1"/>
    <col min="12299" max="12299" width="12.5546875" style="2" customWidth="1"/>
    <col min="12300" max="12300" width="11.44140625" style="2" customWidth="1"/>
    <col min="12301" max="12301" width="14" style="2" customWidth="1"/>
    <col min="12302" max="12302" width="12.33203125" style="2" customWidth="1"/>
    <col min="12303" max="12303" width="16.33203125" style="2" customWidth="1"/>
    <col min="12304" max="12304" width="13.109375" style="2" customWidth="1"/>
    <col min="12305" max="12306" width="9.109375" style="2"/>
    <col min="12307" max="12308" width="9.109375" style="2" customWidth="1"/>
    <col min="12309" max="12545" width="9.109375" style="2"/>
    <col min="12546" max="12546" width="36.5546875" style="2" customWidth="1"/>
    <col min="12547" max="12549" width="17" style="2" customWidth="1"/>
    <col min="12550" max="12550" width="9.109375" style="2"/>
    <col min="12551" max="12551" width="12.5546875" style="2" customWidth="1"/>
    <col min="12552" max="12552" width="11.6640625" style="2" bestFit="1" customWidth="1"/>
    <col min="12553" max="12553" width="14" style="2" customWidth="1"/>
    <col min="12554" max="12554" width="12.6640625" style="2" customWidth="1"/>
    <col min="12555" max="12555" width="12.5546875" style="2" customWidth="1"/>
    <col min="12556" max="12556" width="11.44140625" style="2" customWidth="1"/>
    <col min="12557" max="12557" width="14" style="2" customWidth="1"/>
    <col min="12558" max="12558" width="12.33203125" style="2" customWidth="1"/>
    <col min="12559" max="12559" width="16.33203125" style="2" customWidth="1"/>
    <col min="12560" max="12560" width="13.109375" style="2" customWidth="1"/>
    <col min="12561" max="12562" width="9.109375" style="2"/>
    <col min="12563" max="12564" width="9.109375" style="2" customWidth="1"/>
    <col min="12565" max="12801" width="9.109375" style="2"/>
    <col min="12802" max="12802" width="36.5546875" style="2" customWidth="1"/>
    <col min="12803" max="12805" width="17" style="2" customWidth="1"/>
    <col min="12806" max="12806" width="9.109375" style="2"/>
    <col min="12807" max="12807" width="12.5546875" style="2" customWidth="1"/>
    <col min="12808" max="12808" width="11.6640625" style="2" bestFit="1" customWidth="1"/>
    <col min="12809" max="12809" width="14" style="2" customWidth="1"/>
    <col min="12810" max="12810" width="12.6640625" style="2" customWidth="1"/>
    <col min="12811" max="12811" width="12.5546875" style="2" customWidth="1"/>
    <col min="12812" max="12812" width="11.44140625" style="2" customWidth="1"/>
    <col min="12813" max="12813" width="14" style="2" customWidth="1"/>
    <col min="12814" max="12814" width="12.33203125" style="2" customWidth="1"/>
    <col min="12815" max="12815" width="16.33203125" style="2" customWidth="1"/>
    <col min="12816" max="12816" width="13.109375" style="2" customWidth="1"/>
    <col min="12817" max="12818" width="9.109375" style="2"/>
    <col min="12819" max="12820" width="9.109375" style="2" customWidth="1"/>
    <col min="12821" max="13057" width="9.109375" style="2"/>
    <col min="13058" max="13058" width="36.5546875" style="2" customWidth="1"/>
    <col min="13059" max="13061" width="17" style="2" customWidth="1"/>
    <col min="13062" max="13062" width="9.109375" style="2"/>
    <col min="13063" max="13063" width="12.5546875" style="2" customWidth="1"/>
    <col min="13064" max="13064" width="11.6640625" style="2" bestFit="1" customWidth="1"/>
    <col min="13065" max="13065" width="14" style="2" customWidth="1"/>
    <col min="13066" max="13066" width="12.6640625" style="2" customWidth="1"/>
    <col min="13067" max="13067" width="12.5546875" style="2" customWidth="1"/>
    <col min="13068" max="13068" width="11.44140625" style="2" customWidth="1"/>
    <col min="13069" max="13069" width="14" style="2" customWidth="1"/>
    <col min="13070" max="13070" width="12.33203125" style="2" customWidth="1"/>
    <col min="13071" max="13071" width="16.33203125" style="2" customWidth="1"/>
    <col min="13072" max="13072" width="13.109375" style="2" customWidth="1"/>
    <col min="13073" max="13074" width="9.109375" style="2"/>
    <col min="13075" max="13076" width="9.109375" style="2" customWidth="1"/>
    <col min="13077" max="13313" width="9.109375" style="2"/>
    <col min="13314" max="13314" width="36.5546875" style="2" customWidth="1"/>
    <col min="13315" max="13317" width="17" style="2" customWidth="1"/>
    <col min="13318" max="13318" width="9.109375" style="2"/>
    <col min="13319" max="13319" width="12.5546875" style="2" customWidth="1"/>
    <col min="13320" max="13320" width="11.6640625" style="2" bestFit="1" customWidth="1"/>
    <col min="13321" max="13321" width="14" style="2" customWidth="1"/>
    <col min="13322" max="13322" width="12.6640625" style="2" customWidth="1"/>
    <col min="13323" max="13323" width="12.5546875" style="2" customWidth="1"/>
    <col min="13324" max="13324" width="11.44140625" style="2" customWidth="1"/>
    <col min="13325" max="13325" width="14" style="2" customWidth="1"/>
    <col min="13326" max="13326" width="12.33203125" style="2" customWidth="1"/>
    <col min="13327" max="13327" width="16.33203125" style="2" customWidth="1"/>
    <col min="13328" max="13328" width="13.109375" style="2" customWidth="1"/>
    <col min="13329" max="13330" width="9.109375" style="2"/>
    <col min="13331" max="13332" width="9.109375" style="2" customWidth="1"/>
    <col min="13333" max="13569" width="9.109375" style="2"/>
    <col min="13570" max="13570" width="36.5546875" style="2" customWidth="1"/>
    <col min="13571" max="13573" width="17" style="2" customWidth="1"/>
    <col min="13574" max="13574" width="9.109375" style="2"/>
    <col min="13575" max="13575" width="12.5546875" style="2" customWidth="1"/>
    <col min="13576" max="13576" width="11.6640625" style="2" bestFit="1" customWidth="1"/>
    <col min="13577" max="13577" width="14" style="2" customWidth="1"/>
    <col min="13578" max="13578" width="12.6640625" style="2" customWidth="1"/>
    <col min="13579" max="13579" width="12.5546875" style="2" customWidth="1"/>
    <col min="13580" max="13580" width="11.44140625" style="2" customWidth="1"/>
    <col min="13581" max="13581" width="14" style="2" customWidth="1"/>
    <col min="13582" max="13582" width="12.33203125" style="2" customWidth="1"/>
    <col min="13583" max="13583" width="16.33203125" style="2" customWidth="1"/>
    <col min="13584" max="13584" width="13.109375" style="2" customWidth="1"/>
    <col min="13585" max="13586" width="9.109375" style="2"/>
    <col min="13587" max="13588" width="9.109375" style="2" customWidth="1"/>
    <col min="13589" max="13825" width="9.109375" style="2"/>
    <col min="13826" max="13826" width="36.5546875" style="2" customWidth="1"/>
    <col min="13827" max="13829" width="17" style="2" customWidth="1"/>
    <col min="13830" max="13830" width="9.109375" style="2"/>
    <col min="13831" max="13831" width="12.5546875" style="2" customWidth="1"/>
    <col min="13832" max="13832" width="11.6640625" style="2" bestFit="1" customWidth="1"/>
    <col min="13833" max="13833" width="14" style="2" customWidth="1"/>
    <col min="13834" max="13834" width="12.6640625" style="2" customWidth="1"/>
    <col min="13835" max="13835" width="12.5546875" style="2" customWidth="1"/>
    <col min="13836" max="13836" width="11.44140625" style="2" customWidth="1"/>
    <col min="13837" max="13837" width="14" style="2" customWidth="1"/>
    <col min="13838" max="13838" width="12.33203125" style="2" customWidth="1"/>
    <col min="13839" max="13839" width="16.33203125" style="2" customWidth="1"/>
    <col min="13840" max="13840" width="13.109375" style="2" customWidth="1"/>
    <col min="13841" max="13842" width="9.109375" style="2"/>
    <col min="13843" max="13844" width="9.109375" style="2" customWidth="1"/>
    <col min="13845" max="14081" width="9.109375" style="2"/>
    <col min="14082" max="14082" width="36.5546875" style="2" customWidth="1"/>
    <col min="14083" max="14085" width="17" style="2" customWidth="1"/>
    <col min="14086" max="14086" width="9.109375" style="2"/>
    <col min="14087" max="14087" width="12.5546875" style="2" customWidth="1"/>
    <col min="14088" max="14088" width="11.6640625" style="2" bestFit="1" customWidth="1"/>
    <col min="14089" max="14089" width="14" style="2" customWidth="1"/>
    <col min="14090" max="14090" width="12.6640625" style="2" customWidth="1"/>
    <col min="14091" max="14091" width="12.5546875" style="2" customWidth="1"/>
    <col min="14092" max="14092" width="11.44140625" style="2" customWidth="1"/>
    <col min="14093" max="14093" width="14" style="2" customWidth="1"/>
    <col min="14094" max="14094" width="12.33203125" style="2" customWidth="1"/>
    <col min="14095" max="14095" width="16.33203125" style="2" customWidth="1"/>
    <col min="14096" max="14096" width="13.109375" style="2" customWidth="1"/>
    <col min="14097" max="14098" width="9.109375" style="2"/>
    <col min="14099" max="14100" width="9.109375" style="2" customWidth="1"/>
    <col min="14101" max="14337" width="9.109375" style="2"/>
    <col min="14338" max="14338" width="36.5546875" style="2" customWidth="1"/>
    <col min="14339" max="14341" width="17" style="2" customWidth="1"/>
    <col min="14342" max="14342" width="9.109375" style="2"/>
    <col min="14343" max="14343" width="12.5546875" style="2" customWidth="1"/>
    <col min="14344" max="14344" width="11.6640625" style="2" bestFit="1" customWidth="1"/>
    <col min="14345" max="14345" width="14" style="2" customWidth="1"/>
    <col min="14346" max="14346" width="12.6640625" style="2" customWidth="1"/>
    <col min="14347" max="14347" width="12.5546875" style="2" customWidth="1"/>
    <col min="14348" max="14348" width="11.44140625" style="2" customWidth="1"/>
    <col min="14349" max="14349" width="14" style="2" customWidth="1"/>
    <col min="14350" max="14350" width="12.33203125" style="2" customWidth="1"/>
    <col min="14351" max="14351" width="16.33203125" style="2" customWidth="1"/>
    <col min="14352" max="14352" width="13.109375" style="2" customWidth="1"/>
    <col min="14353" max="14354" width="9.109375" style="2"/>
    <col min="14355" max="14356" width="9.109375" style="2" customWidth="1"/>
    <col min="14357" max="14593" width="9.109375" style="2"/>
    <col min="14594" max="14594" width="36.5546875" style="2" customWidth="1"/>
    <col min="14595" max="14597" width="17" style="2" customWidth="1"/>
    <col min="14598" max="14598" width="9.109375" style="2"/>
    <col min="14599" max="14599" width="12.5546875" style="2" customWidth="1"/>
    <col min="14600" max="14600" width="11.6640625" style="2" bestFit="1" customWidth="1"/>
    <col min="14601" max="14601" width="14" style="2" customWidth="1"/>
    <col min="14602" max="14602" width="12.6640625" style="2" customWidth="1"/>
    <col min="14603" max="14603" width="12.5546875" style="2" customWidth="1"/>
    <col min="14604" max="14604" width="11.44140625" style="2" customWidth="1"/>
    <col min="14605" max="14605" width="14" style="2" customWidth="1"/>
    <col min="14606" max="14606" width="12.33203125" style="2" customWidth="1"/>
    <col min="14607" max="14607" width="16.33203125" style="2" customWidth="1"/>
    <col min="14608" max="14608" width="13.109375" style="2" customWidth="1"/>
    <col min="14609" max="14610" width="9.109375" style="2"/>
    <col min="14611" max="14612" width="9.109375" style="2" customWidth="1"/>
    <col min="14613" max="14849" width="9.109375" style="2"/>
    <col min="14850" max="14850" width="36.5546875" style="2" customWidth="1"/>
    <col min="14851" max="14853" width="17" style="2" customWidth="1"/>
    <col min="14854" max="14854" width="9.109375" style="2"/>
    <col min="14855" max="14855" width="12.5546875" style="2" customWidth="1"/>
    <col min="14856" max="14856" width="11.6640625" style="2" bestFit="1" customWidth="1"/>
    <col min="14857" max="14857" width="14" style="2" customWidth="1"/>
    <col min="14858" max="14858" width="12.6640625" style="2" customWidth="1"/>
    <col min="14859" max="14859" width="12.5546875" style="2" customWidth="1"/>
    <col min="14860" max="14860" width="11.44140625" style="2" customWidth="1"/>
    <col min="14861" max="14861" width="14" style="2" customWidth="1"/>
    <col min="14862" max="14862" width="12.33203125" style="2" customWidth="1"/>
    <col min="14863" max="14863" width="16.33203125" style="2" customWidth="1"/>
    <col min="14864" max="14864" width="13.109375" style="2" customWidth="1"/>
    <col min="14865" max="14866" width="9.109375" style="2"/>
    <col min="14867" max="14868" width="9.109375" style="2" customWidth="1"/>
    <col min="14869" max="15105" width="9.109375" style="2"/>
    <col min="15106" max="15106" width="36.5546875" style="2" customWidth="1"/>
    <col min="15107" max="15109" width="17" style="2" customWidth="1"/>
    <col min="15110" max="15110" width="9.109375" style="2"/>
    <col min="15111" max="15111" width="12.5546875" style="2" customWidth="1"/>
    <col min="15112" max="15112" width="11.6640625" style="2" bestFit="1" customWidth="1"/>
    <col min="15113" max="15113" width="14" style="2" customWidth="1"/>
    <col min="15114" max="15114" width="12.6640625" style="2" customWidth="1"/>
    <col min="15115" max="15115" width="12.5546875" style="2" customWidth="1"/>
    <col min="15116" max="15116" width="11.44140625" style="2" customWidth="1"/>
    <col min="15117" max="15117" width="14" style="2" customWidth="1"/>
    <col min="15118" max="15118" width="12.33203125" style="2" customWidth="1"/>
    <col min="15119" max="15119" width="16.33203125" style="2" customWidth="1"/>
    <col min="15120" max="15120" width="13.109375" style="2" customWidth="1"/>
    <col min="15121" max="15122" width="9.109375" style="2"/>
    <col min="15123" max="15124" width="9.109375" style="2" customWidth="1"/>
    <col min="15125" max="15361" width="9.109375" style="2"/>
    <col min="15362" max="15362" width="36.5546875" style="2" customWidth="1"/>
    <col min="15363" max="15365" width="17" style="2" customWidth="1"/>
    <col min="15366" max="15366" width="9.109375" style="2"/>
    <col min="15367" max="15367" width="12.5546875" style="2" customWidth="1"/>
    <col min="15368" max="15368" width="11.6640625" style="2" bestFit="1" customWidth="1"/>
    <col min="15369" max="15369" width="14" style="2" customWidth="1"/>
    <col min="15370" max="15370" width="12.6640625" style="2" customWidth="1"/>
    <col min="15371" max="15371" width="12.5546875" style="2" customWidth="1"/>
    <col min="15372" max="15372" width="11.44140625" style="2" customWidth="1"/>
    <col min="15373" max="15373" width="14" style="2" customWidth="1"/>
    <col min="15374" max="15374" width="12.33203125" style="2" customWidth="1"/>
    <col min="15375" max="15375" width="16.33203125" style="2" customWidth="1"/>
    <col min="15376" max="15376" width="13.109375" style="2" customWidth="1"/>
    <col min="15377" max="15378" width="9.109375" style="2"/>
    <col min="15379" max="15380" width="9.109375" style="2" customWidth="1"/>
    <col min="15381" max="15617" width="9.109375" style="2"/>
    <col min="15618" max="15618" width="36.5546875" style="2" customWidth="1"/>
    <col min="15619" max="15621" width="17" style="2" customWidth="1"/>
    <col min="15622" max="15622" width="9.109375" style="2"/>
    <col min="15623" max="15623" width="12.5546875" style="2" customWidth="1"/>
    <col min="15624" max="15624" width="11.6640625" style="2" bestFit="1" customWidth="1"/>
    <col min="15625" max="15625" width="14" style="2" customWidth="1"/>
    <col min="15626" max="15626" width="12.6640625" style="2" customWidth="1"/>
    <col min="15627" max="15627" width="12.5546875" style="2" customWidth="1"/>
    <col min="15628" max="15628" width="11.44140625" style="2" customWidth="1"/>
    <col min="15629" max="15629" width="14" style="2" customWidth="1"/>
    <col min="15630" max="15630" width="12.33203125" style="2" customWidth="1"/>
    <col min="15631" max="15631" width="16.33203125" style="2" customWidth="1"/>
    <col min="15632" max="15632" width="13.109375" style="2" customWidth="1"/>
    <col min="15633" max="15634" width="9.109375" style="2"/>
    <col min="15635" max="15636" width="9.109375" style="2" customWidth="1"/>
    <col min="15637" max="15873" width="9.109375" style="2"/>
    <col min="15874" max="15874" width="36.5546875" style="2" customWidth="1"/>
    <col min="15875" max="15877" width="17" style="2" customWidth="1"/>
    <col min="15878" max="15878" width="9.109375" style="2"/>
    <col min="15879" max="15879" width="12.5546875" style="2" customWidth="1"/>
    <col min="15880" max="15880" width="11.6640625" style="2" bestFit="1" customWidth="1"/>
    <col min="15881" max="15881" width="14" style="2" customWidth="1"/>
    <col min="15882" max="15882" width="12.6640625" style="2" customWidth="1"/>
    <col min="15883" max="15883" width="12.5546875" style="2" customWidth="1"/>
    <col min="15884" max="15884" width="11.44140625" style="2" customWidth="1"/>
    <col min="15885" max="15885" width="14" style="2" customWidth="1"/>
    <col min="15886" max="15886" width="12.33203125" style="2" customWidth="1"/>
    <col min="15887" max="15887" width="16.33203125" style="2" customWidth="1"/>
    <col min="15888" max="15888" width="13.109375" style="2" customWidth="1"/>
    <col min="15889" max="15890" width="9.109375" style="2"/>
    <col min="15891" max="15892" width="9.109375" style="2" customWidth="1"/>
    <col min="15893" max="16129" width="9.109375" style="2"/>
    <col min="16130" max="16130" width="36.5546875" style="2" customWidth="1"/>
    <col min="16131" max="16133" width="17" style="2" customWidth="1"/>
    <col min="16134" max="16134" width="9.109375" style="2"/>
    <col min="16135" max="16135" width="12.5546875" style="2" customWidth="1"/>
    <col min="16136" max="16136" width="11.6640625" style="2" bestFit="1" customWidth="1"/>
    <col min="16137" max="16137" width="14" style="2" customWidth="1"/>
    <col min="16138" max="16138" width="12.6640625" style="2" customWidth="1"/>
    <col min="16139" max="16139" width="12.5546875" style="2" customWidth="1"/>
    <col min="16140" max="16140" width="11.44140625" style="2" customWidth="1"/>
    <col min="16141" max="16141" width="14" style="2" customWidth="1"/>
    <col min="16142" max="16142" width="12.33203125" style="2" customWidth="1"/>
    <col min="16143" max="16143" width="16.33203125" style="2" customWidth="1"/>
    <col min="16144" max="16144" width="13.109375" style="2" customWidth="1"/>
    <col min="16145" max="16146" width="9.109375" style="2"/>
    <col min="16147" max="16148" width="9.109375" style="2" customWidth="1"/>
    <col min="16149" max="16384" width="9.109375" style="2"/>
  </cols>
  <sheetData>
    <row r="1" spans="1:20" x14ac:dyDescent="0.3">
      <c r="N1" s="5"/>
    </row>
    <row r="2" spans="1:20" ht="39.75" customHeight="1" x14ac:dyDescent="0.3">
      <c r="A2" s="9"/>
      <c r="B2" s="8"/>
      <c r="C2" s="8"/>
      <c r="D2" s="8"/>
      <c r="E2" s="8"/>
      <c r="F2" s="8"/>
      <c r="G2" s="8"/>
      <c r="H2" s="8"/>
      <c r="I2" s="8"/>
      <c r="J2" s="8"/>
      <c r="K2" s="8"/>
      <c r="L2" s="8"/>
      <c r="M2" s="8"/>
      <c r="N2" s="355" t="s">
        <v>557</v>
      </c>
      <c r="O2" s="355"/>
      <c r="P2" s="355"/>
      <c r="Q2" s="355"/>
      <c r="R2" s="355"/>
    </row>
    <row r="3" spans="1:20" x14ac:dyDescent="0.3">
      <c r="A3" s="9"/>
      <c r="B3" s="8"/>
      <c r="C3" s="8"/>
      <c r="D3" s="8"/>
      <c r="E3" s="8"/>
      <c r="F3" s="8"/>
      <c r="G3" s="8"/>
      <c r="H3" s="8"/>
      <c r="I3" s="8"/>
      <c r="J3" s="8"/>
      <c r="K3" s="8"/>
      <c r="L3" s="8"/>
      <c r="M3" s="8"/>
      <c r="N3" s="8"/>
      <c r="O3" s="8"/>
      <c r="P3" s="8"/>
      <c r="Q3" s="8"/>
      <c r="R3" s="8"/>
    </row>
    <row r="4" spans="1:20" x14ac:dyDescent="0.3">
      <c r="A4" s="402" t="s">
        <v>180</v>
      </c>
      <c r="B4" s="402"/>
      <c r="C4" s="402"/>
      <c r="D4" s="402"/>
      <c r="E4" s="402"/>
      <c r="F4" s="402"/>
      <c r="G4" s="402"/>
      <c r="H4" s="402"/>
      <c r="I4" s="402"/>
      <c r="J4" s="402"/>
      <c r="K4" s="402"/>
      <c r="L4" s="402"/>
      <c r="M4" s="402"/>
      <c r="N4" s="402"/>
      <c r="O4" s="402"/>
      <c r="P4" s="402"/>
      <c r="Q4" s="402"/>
      <c r="R4" s="402"/>
    </row>
    <row r="5" spans="1:20" x14ac:dyDescent="0.3">
      <c r="A5" s="402" t="s">
        <v>507</v>
      </c>
      <c r="B5" s="402"/>
      <c r="C5" s="402"/>
      <c r="D5" s="402"/>
      <c r="E5" s="402"/>
      <c r="F5" s="402"/>
      <c r="G5" s="402"/>
      <c r="H5" s="402"/>
      <c r="I5" s="402"/>
      <c r="J5" s="402"/>
      <c r="K5" s="402"/>
      <c r="L5" s="402"/>
      <c r="M5" s="402"/>
      <c r="N5" s="402"/>
      <c r="O5" s="402"/>
      <c r="P5" s="402"/>
      <c r="Q5" s="402"/>
      <c r="R5" s="402"/>
    </row>
    <row r="6" spans="1:20" x14ac:dyDescent="0.3">
      <c r="A6" s="9"/>
      <c r="B6" s="8"/>
      <c r="C6" s="8"/>
      <c r="D6" s="8"/>
      <c r="E6" s="8"/>
      <c r="F6" s="8"/>
      <c r="G6" s="8"/>
      <c r="H6" s="8"/>
      <c r="I6" s="8"/>
      <c r="J6" s="8"/>
      <c r="K6" s="8"/>
      <c r="L6" s="8"/>
      <c r="M6" s="8"/>
      <c r="N6" s="8"/>
      <c r="O6" s="8"/>
      <c r="P6" s="8"/>
      <c r="Q6" s="8"/>
      <c r="R6" s="8"/>
    </row>
    <row r="7" spans="1:20" ht="15" customHeight="1" x14ac:dyDescent="0.3">
      <c r="A7" s="359" t="s">
        <v>56</v>
      </c>
      <c r="B7" s="360" t="s">
        <v>181</v>
      </c>
      <c r="C7" s="361" t="s">
        <v>182</v>
      </c>
      <c r="D7" s="361" t="s">
        <v>183</v>
      </c>
      <c r="E7" s="361" t="s">
        <v>184</v>
      </c>
      <c r="F7" s="360" t="s">
        <v>102</v>
      </c>
      <c r="G7" s="360" t="s">
        <v>103</v>
      </c>
      <c r="H7" s="360"/>
      <c r="I7" s="360" t="s">
        <v>104</v>
      </c>
      <c r="J7" s="360"/>
      <c r="K7" s="360"/>
      <c r="L7" s="360"/>
      <c r="M7" s="360"/>
      <c r="N7" s="360"/>
      <c r="O7" s="360"/>
      <c r="P7" s="360"/>
      <c r="Q7" s="405" t="s">
        <v>597</v>
      </c>
      <c r="R7" s="406"/>
    </row>
    <row r="8" spans="1:20" ht="25.5" customHeight="1" x14ac:dyDescent="0.3">
      <c r="A8" s="359"/>
      <c r="B8" s="360"/>
      <c r="C8" s="403"/>
      <c r="D8" s="362"/>
      <c r="E8" s="362"/>
      <c r="F8" s="360"/>
      <c r="G8" s="360"/>
      <c r="H8" s="360"/>
      <c r="I8" s="360" t="s">
        <v>105</v>
      </c>
      <c r="J8" s="360"/>
      <c r="K8" s="360" t="s">
        <v>106</v>
      </c>
      <c r="L8" s="360"/>
      <c r="M8" s="360" t="s">
        <v>107</v>
      </c>
      <c r="N8" s="360"/>
      <c r="O8" s="360" t="s">
        <v>108</v>
      </c>
      <c r="P8" s="360"/>
      <c r="Q8" s="407"/>
      <c r="R8" s="408"/>
    </row>
    <row r="9" spans="1:20" ht="19.5" customHeight="1" x14ac:dyDescent="0.3">
      <c r="A9" s="359"/>
      <c r="B9" s="360"/>
      <c r="C9" s="404"/>
      <c r="D9" s="363"/>
      <c r="E9" s="363"/>
      <c r="F9" s="360"/>
      <c r="G9" s="51" t="s">
        <v>39</v>
      </c>
      <c r="H9" s="51" t="s">
        <v>40</v>
      </c>
      <c r="I9" s="51" t="s">
        <v>39</v>
      </c>
      <c r="J9" s="51" t="s">
        <v>40</v>
      </c>
      <c r="K9" s="51" t="s">
        <v>39</v>
      </c>
      <c r="L9" s="51" t="s">
        <v>40</v>
      </c>
      <c r="M9" s="51" t="s">
        <v>39</v>
      </c>
      <c r="N9" s="51" t="s">
        <v>40</v>
      </c>
      <c r="O9" s="51" t="s">
        <v>39</v>
      </c>
      <c r="P9" s="51" t="s">
        <v>109</v>
      </c>
      <c r="Q9" s="409"/>
      <c r="R9" s="410"/>
    </row>
    <row r="10" spans="1:20" x14ac:dyDescent="0.3">
      <c r="A10" s="48">
        <v>1</v>
      </c>
      <c r="B10" s="51">
        <v>2</v>
      </c>
      <c r="C10" s="51">
        <v>3</v>
      </c>
      <c r="D10" s="51">
        <v>4</v>
      </c>
      <c r="E10" s="51">
        <v>5</v>
      </c>
      <c r="F10" s="51">
        <v>4</v>
      </c>
      <c r="G10" s="51">
        <v>5</v>
      </c>
      <c r="H10" s="51">
        <v>6</v>
      </c>
      <c r="I10" s="51">
        <v>7</v>
      </c>
      <c r="J10" s="51">
        <v>8</v>
      </c>
      <c r="K10" s="51">
        <v>9</v>
      </c>
      <c r="L10" s="51">
        <v>10</v>
      </c>
      <c r="M10" s="51">
        <v>11</v>
      </c>
      <c r="N10" s="51">
        <v>12</v>
      </c>
      <c r="O10" s="51">
        <v>13</v>
      </c>
      <c r="P10" s="51">
        <v>14</v>
      </c>
      <c r="Q10" s="360">
        <v>15</v>
      </c>
      <c r="R10" s="360"/>
    </row>
    <row r="11" spans="1:20" ht="21.75" customHeight="1" x14ac:dyDescent="0.3">
      <c r="A11" s="48" t="s">
        <v>110</v>
      </c>
      <c r="B11" s="411" t="s">
        <v>433</v>
      </c>
      <c r="C11" s="412"/>
      <c r="D11" s="412"/>
      <c r="E11" s="412"/>
      <c r="F11" s="412"/>
      <c r="G11" s="412"/>
      <c r="H11" s="412"/>
      <c r="I11" s="412"/>
      <c r="J11" s="412"/>
      <c r="K11" s="412"/>
      <c r="L11" s="412"/>
      <c r="M11" s="412"/>
      <c r="N11" s="412"/>
      <c r="O11" s="412"/>
      <c r="P11" s="413"/>
      <c r="Q11" s="414"/>
      <c r="R11" s="414"/>
    </row>
    <row r="12" spans="1:20" ht="17.25" customHeight="1" x14ac:dyDescent="0.3">
      <c r="A12" s="370"/>
      <c r="B12" s="385" t="s">
        <v>434</v>
      </c>
      <c r="C12" s="389" t="s">
        <v>71</v>
      </c>
      <c r="D12" s="385"/>
      <c r="E12" s="385"/>
      <c r="F12" s="130" t="s">
        <v>112</v>
      </c>
      <c r="G12" s="131">
        <f>SUM(G13:G19)</f>
        <v>29874658.899999999</v>
      </c>
      <c r="H12" s="131">
        <f>SUM(H13:H19)</f>
        <v>0</v>
      </c>
      <c r="I12" s="131">
        <f>SUM(I13:I19)</f>
        <v>11737430.799999999</v>
      </c>
      <c r="J12" s="131">
        <f t="shared" ref="J12:P12" si="0">SUM(J13:J19)</f>
        <v>0</v>
      </c>
      <c r="K12" s="131">
        <f t="shared" si="0"/>
        <v>0</v>
      </c>
      <c r="L12" s="131">
        <f t="shared" si="0"/>
        <v>0</v>
      </c>
      <c r="M12" s="131">
        <f t="shared" si="0"/>
        <v>13933121.200000001</v>
      </c>
      <c r="N12" s="131">
        <f t="shared" si="0"/>
        <v>0</v>
      </c>
      <c r="O12" s="131">
        <f t="shared" si="0"/>
        <v>4204106.9000000004</v>
      </c>
      <c r="P12" s="131">
        <f t="shared" si="0"/>
        <v>0</v>
      </c>
      <c r="Q12" s="377" t="s">
        <v>7</v>
      </c>
      <c r="R12" s="378"/>
    </row>
    <row r="13" spans="1:20" ht="17.25" customHeight="1" x14ac:dyDescent="0.3">
      <c r="A13" s="371"/>
      <c r="B13" s="381"/>
      <c r="C13" s="390"/>
      <c r="D13" s="381"/>
      <c r="E13" s="381"/>
      <c r="F13" s="130" t="s">
        <v>22</v>
      </c>
      <c r="G13" s="131">
        <f>I13+K13+M13+O13</f>
        <v>4275792.7</v>
      </c>
      <c r="H13" s="131">
        <f>J13+L13+N13+P13</f>
        <v>0</v>
      </c>
      <c r="I13" s="131">
        <f>I54+I127</f>
        <v>1679120.2</v>
      </c>
      <c r="J13" s="131">
        <f t="shared" ref="I13:P19" si="1">J54+J127</f>
        <v>0</v>
      </c>
      <c r="K13" s="131">
        <f t="shared" si="1"/>
        <v>0</v>
      </c>
      <c r="L13" s="131">
        <f t="shared" si="1"/>
        <v>0</v>
      </c>
      <c r="M13" s="131">
        <f t="shared" si="1"/>
        <v>1996085.8</v>
      </c>
      <c r="N13" s="131">
        <f t="shared" si="1"/>
        <v>0</v>
      </c>
      <c r="O13" s="131">
        <f t="shared" si="1"/>
        <v>600586.69999999995</v>
      </c>
      <c r="P13" s="131">
        <f t="shared" si="1"/>
        <v>0</v>
      </c>
      <c r="Q13" s="379"/>
      <c r="R13" s="380"/>
      <c r="S13" s="12"/>
      <c r="T13" s="12"/>
    </row>
    <row r="14" spans="1:20" x14ac:dyDescent="0.3">
      <c r="A14" s="371"/>
      <c r="B14" s="381"/>
      <c r="C14" s="390"/>
      <c r="D14" s="381"/>
      <c r="E14" s="381"/>
      <c r="F14" s="130" t="s">
        <v>23</v>
      </c>
      <c r="G14" s="131">
        <f t="shared" ref="G14:H19" si="2">I14+K14+M14+O14</f>
        <v>4266477.7</v>
      </c>
      <c r="H14" s="131">
        <f t="shared" si="2"/>
        <v>0</v>
      </c>
      <c r="I14" s="131">
        <f>I55+I128</f>
        <v>1676385.1</v>
      </c>
      <c r="J14" s="131">
        <f t="shared" si="1"/>
        <v>0</v>
      </c>
      <c r="K14" s="131">
        <f t="shared" si="1"/>
        <v>0</v>
      </c>
      <c r="L14" s="131">
        <f t="shared" si="1"/>
        <v>0</v>
      </c>
      <c r="M14" s="131">
        <f t="shared" si="1"/>
        <v>1989505.9</v>
      </c>
      <c r="N14" s="131">
        <f t="shared" si="1"/>
        <v>0</v>
      </c>
      <c r="O14" s="131">
        <f t="shared" si="1"/>
        <v>600586.69999999995</v>
      </c>
      <c r="P14" s="131">
        <f t="shared" si="1"/>
        <v>0</v>
      </c>
      <c r="Q14" s="379"/>
      <c r="R14" s="380"/>
      <c r="S14" s="12"/>
      <c r="T14" s="12"/>
    </row>
    <row r="15" spans="1:20" x14ac:dyDescent="0.3">
      <c r="A15" s="371"/>
      <c r="B15" s="381"/>
      <c r="C15" s="390"/>
      <c r="D15" s="381"/>
      <c r="E15" s="381"/>
      <c r="F15" s="130" t="s">
        <v>24</v>
      </c>
      <c r="G15" s="131">
        <f t="shared" si="2"/>
        <v>4266477.7</v>
      </c>
      <c r="H15" s="131">
        <f t="shared" si="2"/>
        <v>0</v>
      </c>
      <c r="I15" s="131">
        <f>I56+I129</f>
        <v>1676385.1</v>
      </c>
      <c r="J15" s="131">
        <f t="shared" si="1"/>
        <v>0</v>
      </c>
      <c r="K15" s="131">
        <f t="shared" si="1"/>
        <v>0</v>
      </c>
      <c r="L15" s="131">
        <f t="shared" si="1"/>
        <v>0</v>
      </c>
      <c r="M15" s="131">
        <f t="shared" si="1"/>
        <v>1989505.9</v>
      </c>
      <c r="N15" s="131">
        <f t="shared" si="1"/>
        <v>0</v>
      </c>
      <c r="O15" s="131">
        <f t="shared" si="1"/>
        <v>600586.69999999995</v>
      </c>
      <c r="P15" s="131">
        <f t="shared" si="1"/>
        <v>0</v>
      </c>
      <c r="Q15" s="379"/>
      <c r="R15" s="380"/>
      <c r="S15" s="12"/>
      <c r="T15" s="12"/>
    </row>
    <row r="16" spans="1:20" x14ac:dyDescent="0.3">
      <c r="A16" s="371"/>
      <c r="B16" s="381"/>
      <c r="C16" s="390"/>
      <c r="D16" s="381"/>
      <c r="E16" s="381"/>
      <c r="F16" s="130" t="s">
        <v>25</v>
      </c>
      <c r="G16" s="131">
        <f t="shared" si="2"/>
        <v>4266477.7</v>
      </c>
      <c r="H16" s="131">
        <f t="shared" si="2"/>
        <v>0</v>
      </c>
      <c r="I16" s="131">
        <f>I57+I130</f>
        <v>1676385.1</v>
      </c>
      <c r="J16" s="131">
        <f>J57+J130</f>
        <v>0</v>
      </c>
      <c r="K16" s="131">
        <f t="shared" si="1"/>
        <v>0</v>
      </c>
      <c r="L16" s="131">
        <f t="shared" si="1"/>
        <v>0</v>
      </c>
      <c r="M16" s="131">
        <f t="shared" si="1"/>
        <v>1989505.9</v>
      </c>
      <c r="N16" s="131">
        <f t="shared" si="1"/>
        <v>0</v>
      </c>
      <c r="O16" s="131">
        <f t="shared" si="1"/>
        <v>600586.69999999995</v>
      </c>
      <c r="P16" s="131">
        <f t="shared" si="1"/>
        <v>0</v>
      </c>
      <c r="Q16" s="379"/>
      <c r="R16" s="380"/>
      <c r="S16" s="12"/>
      <c r="T16" s="12"/>
    </row>
    <row r="17" spans="1:27" x14ac:dyDescent="0.3">
      <c r="A17" s="371"/>
      <c r="B17" s="381"/>
      <c r="C17" s="390"/>
      <c r="D17" s="381"/>
      <c r="E17" s="381"/>
      <c r="F17" s="130" t="s">
        <v>26</v>
      </c>
      <c r="G17" s="131">
        <f t="shared" si="2"/>
        <v>4266477.7</v>
      </c>
      <c r="H17" s="131">
        <f t="shared" si="2"/>
        <v>0</v>
      </c>
      <c r="I17" s="131">
        <f>I58+I131</f>
        <v>1676385.1</v>
      </c>
      <c r="J17" s="131">
        <f t="shared" si="1"/>
        <v>0</v>
      </c>
      <c r="K17" s="131">
        <f t="shared" si="1"/>
        <v>0</v>
      </c>
      <c r="L17" s="131">
        <f t="shared" si="1"/>
        <v>0</v>
      </c>
      <c r="M17" s="131">
        <f t="shared" si="1"/>
        <v>1989505.9</v>
      </c>
      <c r="N17" s="131">
        <f t="shared" si="1"/>
        <v>0</v>
      </c>
      <c r="O17" s="131">
        <f t="shared" si="1"/>
        <v>600586.69999999995</v>
      </c>
      <c r="P17" s="131">
        <f t="shared" si="1"/>
        <v>0</v>
      </c>
      <c r="Q17" s="379"/>
      <c r="R17" s="380"/>
      <c r="S17" s="12"/>
      <c r="T17" s="12"/>
    </row>
    <row r="18" spans="1:27" x14ac:dyDescent="0.3">
      <c r="A18" s="371"/>
      <c r="B18" s="381"/>
      <c r="C18" s="390"/>
      <c r="D18" s="381"/>
      <c r="E18" s="381"/>
      <c r="F18" s="130" t="s">
        <v>41</v>
      </c>
      <c r="G18" s="131">
        <f t="shared" si="2"/>
        <v>4266477.7</v>
      </c>
      <c r="H18" s="131">
        <f t="shared" si="2"/>
        <v>0</v>
      </c>
      <c r="I18" s="131">
        <f t="shared" si="1"/>
        <v>1676385.1</v>
      </c>
      <c r="J18" s="131">
        <f t="shared" si="1"/>
        <v>0</v>
      </c>
      <c r="K18" s="131">
        <f t="shared" si="1"/>
        <v>0</v>
      </c>
      <c r="L18" s="131">
        <f t="shared" si="1"/>
        <v>0</v>
      </c>
      <c r="M18" s="131">
        <f t="shared" si="1"/>
        <v>1989505.9</v>
      </c>
      <c r="N18" s="131">
        <f t="shared" si="1"/>
        <v>0</v>
      </c>
      <c r="O18" s="131">
        <f t="shared" si="1"/>
        <v>600586.69999999995</v>
      </c>
      <c r="P18" s="131">
        <f t="shared" si="1"/>
        <v>0</v>
      </c>
      <c r="Q18" s="379"/>
      <c r="R18" s="380"/>
      <c r="S18" s="12"/>
      <c r="T18" s="12"/>
    </row>
    <row r="19" spans="1:27" x14ac:dyDescent="0.3">
      <c r="A19" s="371"/>
      <c r="B19" s="381"/>
      <c r="C19" s="390"/>
      <c r="D19" s="381"/>
      <c r="E19" s="381"/>
      <c r="F19" s="130" t="s">
        <v>28</v>
      </c>
      <c r="G19" s="131">
        <f t="shared" si="2"/>
        <v>4266477.7</v>
      </c>
      <c r="H19" s="131">
        <f t="shared" si="2"/>
        <v>0</v>
      </c>
      <c r="I19" s="131">
        <f t="shared" si="1"/>
        <v>1676385.1</v>
      </c>
      <c r="J19" s="131">
        <f t="shared" si="1"/>
        <v>0</v>
      </c>
      <c r="K19" s="131">
        <f t="shared" si="1"/>
        <v>0</v>
      </c>
      <c r="L19" s="131">
        <f t="shared" si="1"/>
        <v>0</v>
      </c>
      <c r="M19" s="131">
        <f t="shared" si="1"/>
        <v>1989505.9</v>
      </c>
      <c r="N19" s="131">
        <f t="shared" si="1"/>
        <v>0</v>
      </c>
      <c r="O19" s="131">
        <f t="shared" si="1"/>
        <v>600586.69999999995</v>
      </c>
      <c r="P19" s="131">
        <f t="shared" si="1"/>
        <v>0</v>
      </c>
      <c r="Q19" s="379"/>
      <c r="R19" s="380"/>
      <c r="S19" s="12"/>
      <c r="T19" s="12"/>
    </row>
    <row r="20" spans="1:27" x14ac:dyDescent="0.3">
      <c r="A20" s="132" t="s">
        <v>83</v>
      </c>
      <c r="B20" s="399" t="s">
        <v>460</v>
      </c>
      <c r="C20" s="400"/>
      <c r="D20" s="400"/>
      <c r="E20" s="400"/>
      <c r="F20" s="400"/>
      <c r="G20" s="400"/>
      <c r="H20" s="400"/>
      <c r="I20" s="400"/>
      <c r="J20" s="400"/>
      <c r="K20" s="400"/>
      <c r="L20" s="400"/>
      <c r="M20" s="400"/>
      <c r="N20" s="400"/>
      <c r="O20" s="400"/>
      <c r="P20" s="401"/>
      <c r="Q20" s="387"/>
      <c r="R20" s="387"/>
      <c r="S20" s="12"/>
      <c r="T20" s="12"/>
    </row>
    <row r="21" spans="1:27" ht="17.25" customHeight="1" x14ac:dyDescent="0.3">
      <c r="A21" s="370" t="s">
        <v>185</v>
      </c>
      <c r="B21" s="385" t="s">
        <v>762</v>
      </c>
      <c r="C21" s="389" t="s">
        <v>71</v>
      </c>
      <c r="D21" s="385" t="s">
        <v>186</v>
      </c>
      <c r="E21" s="385" t="s">
        <v>190</v>
      </c>
      <c r="F21" s="130" t="s">
        <v>112</v>
      </c>
      <c r="G21" s="131">
        <f>I21+K21+M21+O21</f>
        <v>27199435.200000003</v>
      </c>
      <c r="H21" s="131">
        <f>J21+L21+N21+P21</f>
        <v>0</v>
      </c>
      <c r="I21" s="131">
        <f>SUM(I22:I28)</f>
        <v>11607634.5</v>
      </c>
      <c r="J21" s="131">
        <f t="shared" ref="J21:P21" si="3">SUM(J22:J28)</f>
        <v>0</v>
      </c>
      <c r="K21" s="131">
        <f t="shared" si="3"/>
        <v>0</v>
      </c>
      <c r="L21" s="131">
        <f t="shared" si="3"/>
        <v>0</v>
      </c>
      <c r="M21" s="131">
        <f t="shared" si="3"/>
        <v>12355509.600000001</v>
      </c>
      <c r="N21" s="131">
        <f t="shared" si="3"/>
        <v>0</v>
      </c>
      <c r="O21" s="131">
        <f t="shared" si="3"/>
        <v>3236291.0999999996</v>
      </c>
      <c r="P21" s="131">
        <f t="shared" si="3"/>
        <v>0</v>
      </c>
      <c r="Q21" s="377" t="s">
        <v>7</v>
      </c>
      <c r="R21" s="378"/>
      <c r="S21" s="12"/>
      <c r="T21" s="12"/>
    </row>
    <row r="22" spans="1:27" ht="17.25" customHeight="1" x14ac:dyDescent="0.3">
      <c r="A22" s="371"/>
      <c r="B22" s="381"/>
      <c r="C22" s="390"/>
      <c r="D22" s="381"/>
      <c r="E22" s="381"/>
      <c r="F22" s="130" t="s">
        <v>22</v>
      </c>
      <c r="G22" s="131">
        <f>I22+K22+M22+O22</f>
        <v>3885633.5999999996</v>
      </c>
      <c r="H22" s="131">
        <f>J22+L22+N22+P22</f>
        <v>0</v>
      </c>
      <c r="I22" s="131">
        <f t="shared" ref="I22:P28" si="4">I30+I38+I46</f>
        <v>1658233.5</v>
      </c>
      <c r="J22" s="131">
        <f t="shared" si="4"/>
        <v>0</v>
      </c>
      <c r="K22" s="131">
        <f t="shared" si="4"/>
        <v>0</v>
      </c>
      <c r="L22" s="131">
        <f t="shared" si="4"/>
        <v>0</v>
      </c>
      <c r="M22" s="131">
        <f t="shared" si="4"/>
        <v>1765072.8</v>
      </c>
      <c r="N22" s="131">
        <f t="shared" si="4"/>
        <v>0</v>
      </c>
      <c r="O22" s="131">
        <f t="shared" si="4"/>
        <v>462327.3</v>
      </c>
      <c r="P22" s="131">
        <f t="shared" si="4"/>
        <v>0</v>
      </c>
      <c r="Q22" s="379"/>
      <c r="R22" s="380"/>
      <c r="S22" s="12"/>
      <c r="T22" s="12"/>
      <c r="U22" s="12"/>
      <c r="V22" s="12"/>
      <c r="W22" s="12"/>
      <c r="X22" s="12"/>
      <c r="Y22" s="12"/>
      <c r="Z22" s="12"/>
      <c r="AA22" s="12"/>
    </row>
    <row r="23" spans="1:27" x14ac:dyDescent="0.3">
      <c r="A23" s="371"/>
      <c r="B23" s="381"/>
      <c r="C23" s="390"/>
      <c r="D23" s="381" t="s">
        <v>187</v>
      </c>
      <c r="E23" s="381" t="s">
        <v>187</v>
      </c>
      <c r="F23" s="130" t="s">
        <v>23</v>
      </c>
      <c r="G23" s="131">
        <f t="shared" ref="G23:H38" si="5">I23+K23+M23+O23</f>
        <v>3885633.5999999996</v>
      </c>
      <c r="H23" s="131">
        <f t="shared" si="5"/>
        <v>0</v>
      </c>
      <c r="I23" s="131">
        <f t="shared" si="4"/>
        <v>1658233.5</v>
      </c>
      <c r="J23" s="131">
        <f t="shared" si="4"/>
        <v>0</v>
      </c>
      <c r="K23" s="131">
        <f t="shared" si="4"/>
        <v>0</v>
      </c>
      <c r="L23" s="131">
        <f t="shared" si="4"/>
        <v>0</v>
      </c>
      <c r="M23" s="131">
        <f t="shared" si="4"/>
        <v>1765072.8</v>
      </c>
      <c r="N23" s="131">
        <f t="shared" si="4"/>
        <v>0</v>
      </c>
      <c r="O23" s="131">
        <f t="shared" si="4"/>
        <v>462327.3</v>
      </c>
      <c r="P23" s="131">
        <f t="shared" si="4"/>
        <v>0</v>
      </c>
      <c r="Q23" s="379"/>
      <c r="R23" s="380"/>
      <c r="S23" s="12"/>
      <c r="T23" s="12"/>
      <c r="U23" s="12"/>
      <c r="V23" s="12"/>
      <c r="W23" s="12"/>
      <c r="X23" s="12"/>
      <c r="Y23" s="12"/>
      <c r="Z23" s="12"/>
      <c r="AA23" s="12"/>
    </row>
    <row r="24" spans="1:27" x14ac:dyDescent="0.3">
      <c r="A24" s="371"/>
      <c r="B24" s="381"/>
      <c r="C24" s="390"/>
      <c r="D24" s="381" t="s">
        <v>187</v>
      </c>
      <c r="E24" s="381" t="s">
        <v>187</v>
      </c>
      <c r="F24" s="130" t="s">
        <v>24</v>
      </c>
      <c r="G24" s="131">
        <f t="shared" si="5"/>
        <v>3885633.5999999996</v>
      </c>
      <c r="H24" s="131">
        <f t="shared" si="5"/>
        <v>0</v>
      </c>
      <c r="I24" s="131">
        <f t="shared" si="4"/>
        <v>1658233.5</v>
      </c>
      <c r="J24" s="131">
        <f t="shared" si="4"/>
        <v>0</v>
      </c>
      <c r="K24" s="131">
        <f t="shared" si="4"/>
        <v>0</v>
      </c>
      <c r="L24" s="131">
        <f t="shared" si="4"/>
        <v>0</v>
      </c>
      <c r="M24" s="131">
        <f t="shared" si="4"/>
        <v>1765072.8</v>
      </c>
      <c r="N24" s="131">
        <f t="shared" si="4"/>
        <v>0</v>
      </c>
      <c r="O24" s="131">
        <f t="shared" si="4"/>
        <v>462327.3</v>
      </c>
      <c r="P24" s="131">
        <f t="shared" si="4"/>
        <v>0</v>
      </c>
      <c r="Q24" s="379"/>
      <c r="R24" s="380"/>
      <c r="S24" s="12"/>
      <c r="T24" s="12"/>
      <c r="U24" s="12"/>
      <c r="V24" s="12"/>
      <c r="W24" s="12"/>
      <c r="X24" s="12"/>
      <c r="Y24" s="12"/>
      <c r="Z24" s="12"/>
      <c r="AA24" s="12"/>
    </row>
    <row r="25" spans="1:27" ht="15" customHeight="1" x14ac:dyDescent="0.3">
      <c r="A25" s="371"/>
      <c r="B25" s="381"/>
      <c r="C25" s="390"/>
      <c r="D25" s="381" t="s">
        <v>187</v>
      </c>
      <c r="E25" s="381" t="s">
        <v>187</v>
      </c>
      <c r="F25" s="130" t="s">
        <v>25</v>
      </c>
      <c r="G25" s="131">
        <f t="shared" si="5"/>
        <v>3885633.5999999996</v>
      </c>
      <c r="H25" s="131">
        <f t="shared" si="5"/>
        <v>0</v>
      </c>
      <c r="I25" s="131">
        <f t="shared" si="4"/>
        <v>1658233.5</v>
      </c>
      <c r="J25" s="131">
        <f t="shared" si="4"/>
        <v>0</v>
      </c>
      <c r="K25" s="131">
        <f t="shared" si="4"/>
        <v>0</v>
      </c>
      <c r="L25" s="131">
        <f t="shared" si="4"/>
        <v>0</v>
      </c>
      <c r="M25" s="131">
        <f t="shared" si="4"/>
        <v>1765072.8</v>
      </c>
      <c r="N25" s="131">
        <f t="shared" si="4"/>
        <v>0</v>
      </c>
      <c r="O25" s="131">
        <f t="shared" si="4"/>
        <v>462327.3</v>
      </c>
      <c r="P25" s="131">
        <f t="shared" si="4"/>
        <v>0</v>
      </c>
      <c r="Q25" s="379"/>
      <c r="R25" s="380"/>
      <c r="S25" s="12"/>
      <c r="T25" s="12"/>
      <c r="U25" s="12"/>
      <c r="V25" s="12"/>
      <c r="W25" s="12"/>
      <c r="X25" s="12"/>
      <c r="Y25" s="12"/>
      <c r="Z25" s="12"/>
      <c r="AA25" s="12"/>
    </row>
    <row r="26" spans="1:27" x14ac:dyDescent="0.3">
      <c r="A26" s="371"/>
      <c r="B26" s="381"/>
      <c r="C26" s="390"/>
      <c r="D26" s="381" t="s">
        <v>187</v>
      </c>
      <c r="E26" s="381" t="s">
        <v>187</v>
      </c>
      <c r="F26" s="130" t="s">
        <v>26</v>
      </c>
      <c r="G26" s="131">
        <f t="shared" si="5"/>
        <v>3885633.5999999996</v>
      </c>
      <c r="H26" s="131">
        <f t="shared" si="5"/>
        <v>0</v>
      </c>
      <c r="I26" s="131">
        <f t="shared" si="4"/>
        <v>1658233.5</v>
      </c>
      <c r="J26" s="131">
        <f t="shared" si="4"/>
        <v>0</v>
      </c>
      <c r="K26" s="131">
        <f t="shared" si="4"/>
        <v>0</v>
      </c>
      <c r="L26" s="131">
        <f t="shared" si="4"/>
        <v>0</v>
      </c>
      <c r="M26" s="131">
        <f t="shared" si="4"/>
        <v>1765072.8</v>
      </c>
      <c r="N26" s="131">
        <f t="shared" si="4"/>
        <v>0</v>
      </c>
      <c r="O26" s="131">
        <f t="shared" si="4"/>
        <v>462327.3</v>
      </c>
      <c r="P26" s="131">
        <f t="shared" si="4"/>
        <v>0</v>
      </c>
      <c r="Q26" s="379"/>
      <c r="R26" s="380"/>
      <c r="S26" s="12"/>
      <c r="T26" s="12"/>
      <c r="U26" s="12"/>
      <c r="V26" s="12"/>
      <c r="W26" s="12"/>
      <c r="X26" s="12"/>
      <c r="Y26" s="12"/>
      <c r="Z26" s="12"/>
      <c r="AA26" s="12"/>
    </row>
    <row r="27" spans="1:27" x14ac:dyDescent="0.3">
      <c r="A27" s="371"/>
      <c r="B27" s="381"/>
      <c r="C27" s="390"/>
      <c r="D27" s="381" t="s">
        <v>187</v>
      </c>
      <c r="E27" s="381" t="s">
        <v>187</v>
      </c>
      <c r="F27" s="130" t="s">
        <v>41</v>
      </c>
      <c r="G27" s="131">
        <f t="shared" si="5"/>
        <v>3885633.5999999996</v>
      </c>
      <c r="H27" s="131">
        <f t="shared" si="5"/>
        <v>0</v>
      </c>
      <c r="I27" s="131">
        <f t="shared" si="4"/>
        <v>1658233.5</v>
      </c>
      <c r="J27" s="131">
        <f t="shared" si="4"/>
        <v>0</v>
      </c>
      <c r="K27" s="131">
        <f t="shared" si="4"/>
        <v>0</v>
      </c>
      <c r="L27" s="131">
        <f t="shared" si="4"/>
        <v>0</v>
      </c>
      <c r="M27" s="131">
        <f t="shared" si="4"/>
        <v>1765072.8</v>
      </c>
      <c r="N27" s="131">
        <f t="shared" si="4"/>
        <v>0</v>
      </c>
      <c r="O27" s="131">
        <f t="shared" si="4"/>
        <v>462327.3</v>
      </c>
      <c r="P27" s="131">
        <f t="shared" si="4"/>
        <v>0</v>
      </c>
      <c r="Q27" s="379"/>
      <c r="R27" s="380"/>
      <c r="S27" s="12"/>
      <c r="T27" s="12"/>
      <c r="U27" s="12"/>
      <c r="V27" s="12"/>
      <c r="W27" s="12"/>
      <c r="X27" s="12"/>
      <c r="Y27" s="12"/>
      <c r="Z27" s="12"/>
      <c r="AA27" s="12"/>
    </row>
    <row r="28" spans="1:27" x14ac:dyDescent="0.3">
      <c r="A28" s="371"/>
      <c r="B28" s="381"/>
      <c r="C28" s="390"/>
      <c r="D28" s="381" t="s">
        <v>187</v>
      </c>
      <c r="E28" s="381" t="s">
        <v>187</v>
      </c>
      <c r="F28" s="130" t="s">
        <v>28</v>
      </c>
      <c r="G28" s="131">
        <f t="shared" si="5"/>
        <v>3885633.5999999996</v>
      </c>
      <c r="H28" s="131">
        <f>J28+L28+N28+P28</f>
        <v>0</v>
      </c>
      <c r="I28" s="131">
        <f t="shared" si="4"/>
        <v>1658233.5</v>
      </c>
      <c r="J28" s="131">
        <f t="shared" si="4"/>
        <v>0</v>
      </c>
      <c r="K28" s="131">
        <f t="shared" si="4"/>
        <v>0</v>
      </c>
      <c r="L28" s="131">
        <f t="shared" si="4"/>
        <v>0</v>
      </c>
      <c r="M28" s="131">
        <f t="shared" si="4"/>
        <v>1765072.8</v>
      </c>
      <c r="N28" s="131">
        <f t="shared" si="4"/>
        <v>0</v>
      </c>
      <c r="O28" s="131">
        <f t="shared" si="4"/>
        <v>462327.3</v>
      </c>
      <c r="P28" s="131">
        <f t="shared" si="4"/>
        <v>0</v>
      </c>
      <c r="Q28" s="379"/>
      <c r="R28" s="380"/>
      <c r="S28" s="12"/>
      <c r="T28" s="12"/>
      <c r="U28" s="12"/>
      <c r="V28" s="12"/>
      <c r="W28" s="12"/>
      <c r="X28" s="12"/>
      <c r="Y28" s="12"/>
      <c r="Z28" s="12"/>
      <c r="AA28" s="12"/>
    </row>
    <row r="29" spans="1:27" hidden="1" x14ac:dyDescent="0.3">
      <c r="A29" s="370" t="s">
        <v>188</v>
      </c>
      <c r="B29" s="372" t="s">
        <v>189</v>
      </c>
      <c r="C29" s="374" t="s">
        <v>71</v>
      </c>
      <c r="D29" s="385" t="s">
        <v>186</v>
      </c>
      <c r="E29" s="385" t="s">
        <v>190</v>
      </c>
      <c r="F29" s="130" t="s">
        <v>112</v>
      </c>
      <c r="G29" s="131">
        <f t="shared" si="5"/>
        <v>27174219.100000001</v>
      </c>
      <c r="H29" s="131">
        <f t="shared" si="5"/>
        <v>0</v>
      </c>
      <c r="I29" s="131">
        <f>SUM(I30:I36)</f>
        <v>11590666.5</v>
      </c>
      <c r="J29" s="131">
        <f t="shared" ref="J29:P29" si="6">SUM(J30:J36)</f>
        <v>0</v>
      </c>
      <c r="K29" s="131">
        <f t="shared" si="6"/>
        <v>0</v>
      </c>
      <c r="L29" s="131">
        <f t="shared" si="6"/>
        <v>0</v>
      </c>
      <c r="M29" s="131">
        <f t="shared" si="6"/>
        <v>12347261.5</v>
      </c>
      <c r="N29" s="131">
        <f t="shared" si="6"/>
        <v>0</v>
      </c>
      <c r="O29" s="131">
        <f t="shared" si="6"/>
        <v>3236291.0999999996</v>
      </c>
      <c r="P29" s="131">
        <f t="shared" si="6"/>
        <v>0</v>
      </c>
      <c r="Q29" s="377" t="s">
        <v>7</v>
      </c>
      <c r="R29" s="378"/>
      <c r="S29" s="12"/>
      <c r="T29" s="12"/>
    </row>
    <row r="30" spans="1:27" ht="15" hidden="1" customHeight="1" x14ac:dyDescent="0.3">
      <c r="A30" s="371"/>
      <c r="B30" s="373"/>
      <c r="C30" s="375"/>
      <c r="D30" s="381"/>
      <c r="E30" s="381"/>
      <c r="F30" s="130" t="s">
        <v>22</v>
      </c>
      <c r="G30" s="131">
        <f t="shared" si="5"/>
        <v>3882031.3</v>
      </c>
      <c r="H30" s="131">
        <f t="shared" si="5"/>
        <v>0</v>
      </c>
      <c r="I30" s="131">
        <v>1655809.5</v>
      </c>
      <c r="J30" s="131">
        <v>0</v>
      </c>
      <c r="K30" s="131">
        <v>0</v>
      </c>
      <c r="L30" s="131">
        <v>0</v>
      </c>
      <c r="M30" s="131">
        <v>1763894.5</v>
      </c>
      <c r="N30" s="131">
        <v>0</v>
      </c>
      <c r="O30" s="131">
        <v>462327.3</v>
      </c>
      <c r="P30" s="131">
        <v>0</v>
      </c>
      <c r="Q30" s="379"/>
      <c r="R30" s="380"/>
      <c r="S30" s="12"/>
      <c r="T30" s="12"/>
    </row>
    <row r="31" spans="1:27" hidden="1" x14ac:dyDescent="0.3">
      <c r="A31" s="371"/>
      <c r="B31" s="373"/>
      <c r="C31" s="375"/>
      <c r="D31" s="381" t="s">
        <v>187</v>
      </c>
      <c r="E31" s="381" t="s">
        <v>187</v>
      </c>
      <c r="F31" s="130" t="s">
        <v>23</v>
      </c>
      <c r="G31" s="131">
        <f t="shared" si="5"/>
        <v>3882031.3</v>
      </c>
      <c r="H31" s="131">
        <f t="shared" si="5"/>
        <v>0</v>
      </c>
      <c r="I31" s="131">
        <v>1655809.5</v>
      </c>
      <c r="J31" s="133">
        <v>0</v>
      </c>
      <c r="K31" s="131">
        <v>0</v>
      </c>
      <c r="L31" s="131">
        <v>0</v>
      </c>
      <c r="M31" s="131">
        <v>1763894.5</v>
      </c>
      <c r="N31" s="131">
        <v>0</v>
      </c>
      <c r="O31" s="131">
        <v>462327.3</v>
      </c>
      <c r="P31" s="131">
        <v>0</v>
      </c>
      <c r="Q31" s="379"/>
      <c r="R31" s="380"/>
      <c r="S31" s="12"/>
      <c r="T31" s="12"/>
    </row>
    <row r="32" spans="1:27" hidden="1" x14ac:dyDescent="0.3">
      <c r="A32" s="371"/>
      <c r="B32" s="373"/>
      <c r="C32" s="375"/>
      <c r="D32" s="381" t="s">
        <v>187</v>
      </c>
      <c r="E32" s="381" t="s">
        <v>187</v>
      </c>
      <c r="F32" s="130" t="s">
        <v>24</v>
      </c>
      <c r="G32" s="131">
        <f t="shared" si="5"/>
        <v>3882031.3</v>
      </c>
      <c r="H32" s="131">
        <f t="shared" si="5"/>
        <v>0</v>
      </c>
      <c r="I32" s="131">
        <f>I31</f>
        <v>1655809.5</v>
      </c>
      <c r="J32" s="131">
        <v>0</v>
      </c>
      <c r="K32" s="131">
        <v>0</v>
      </c>
      <c r="L32" s="131">
        <v>0</v>
      </c>
      <c r="M32" s="131">
        <f>M31</f>
        <v>1763894.5</v>
      </c>
      <c r="N32" s="131">
        <v>0</v>
      </c>
      <c r="O32" s="131">
        <f>O31</f>
        <v>462327.3</v>
      </c>
      <c r="P32" s="131">
        <v>0</v>
      </c>
      <c r="Q32" s="379"/>
      <c r="R32" s="380"/>
      <c r="S32" s="12"/>
      <c r="T32" s="12"/>
      <c r="U32" s="12"/>
    </row>
    <row r="33" spans="1:20" hidden="1" x14ac:dyDescent="0.3">
      <c r="A33" s="371"/>
      <c r="B33" s="373"/>
      <c r="C33" s="375"/>
      <c r="D33" s="381" t="s">
        <v>187</v>
      </c>
      <c r="E33" s="381" t="s">
        <v>187</v>
      </c>
      <c r="F33" s="130" t="s">
        <v>25</v>
      </c>
      <c r="G33" s="131">
        <f t="shared" si="5"/>
        <v>3882031.3</v>
      </c>
      <c r="H33" s="131">
        <f t="shared" si="5"/>
        <v>0</v>
      </c>
      <c r="I33" s="131">
        <f>I32</f>
        <v>1655809.5</v>
      </c>
      <c r="J33" s="131">
        <v>0</v>
      </c>
      <c r="K33" s="131">
        <v>0</v>
      </c>
      <c r="L33" s="131">
        <v>0</v>
      </c>
      <c r="M33" s="131">
        <f>M32</f>
        <v>1763894.5</v>
      </c>
      <c r="N33" s="131">
        <v>0</v>
      </c>
      <c r="O33" s="131">
        <f>O32</f>
        <v>462327.3</v>
      </c>
      <c r="P33" s="131">
        <v>0</v>
      </c>
      <c r="Q33" s="379"/>
      <c r="R33" s="380"/>
      <c r="S33" s="12"/>
      <c r="T33" s="12"/>
    </row>
    <row r="34" spans="1:20" hidden="1" x14ac:dyDescent="0.3">
      <c r="A34" s="371"/>
      <c r="B34" s="373"/>
      <c r="C34" s="375"/>
      <c r="D34" s="381" t="s">
        <v>187</v>
      </c>
      <c r="E34" s="381" t="s">
        <v>187</v>
      </c>
      <c r="F34" s="130" t="s">
        <v>26</v>
      </c>
      <c r="G34" s="131">
        <f t="shared" si="5"/>
        <v>3882031.3</v>
      </c>
      <c r="H34" s="131">
        <f t="shared" si="5"/>
        <v>0</v>
      </c>
      <c r="I34" s="131">
        <f>I33</f>
        <v>1655809.5</v>
      </c>
      <c r="J34" s="131">
        <v>0</v>
      </c>
      <c r="K34" s="131">
        <v>0</v>
      </c>
      <c r="L34" s="131">
        <v>0</v>
      </c>
      <c r="M34" s="131">
        <f>M33</f>
        <v>1763894.5</v>
      </c>
      <c r="N34" s="131">
        <v>0</v>
      </c>
      <c r="O34" s="131">
        <f>O33</f>
        <v>462327.3</v>
      </c>
      <c r="P34" s="131">
        <v>0</v>
      </c>
      <c r="Q34" s="379"/>
      <c r="R34" s="380"/>
      <c r="S34" s="12"/>
      <c r="T34" s="12"/>
    </row>
    <row r="35" spans="1:20" hidden="1" x14ac:dyDescent="0.3">
      <c r="A35" s="371"/>
      <c r="B35" s="373"/>
      <c r="C35" s="375"/>
      <c r="D35" s="381" t="s">
        <v>187</v>
      </c>
      <c r="E35" s="381" t="s">
        <v>187</v>
      </c>
      <c r="F35" s="130" t="s">
        <v>41</v>
      </c>
      <c r="G35" s="131">
        <f t="shared" si="5"/>
        <v>3882031.3</v>
      </c>
      <c r="H35" s="131">
        <f t="shared" si="5"/>
        <v>0</v>
      </c>
      <c r="I35" s="131">
        <f>I34</f>
        <v>1655809.5</v>
      </c>
      <c r="J35" s="131">
        <v>0</v>
      </c>
      <c r="K35" s="131">
        <v>0</v>
      </c>
      <c r="L35" s="131">
        <v>0</v>
      </c>
      <c r="M35" s="131">
        <f>M34</f>
        <v>1763894.5</v>
      </c>
      <c r="N35" s="131">
        <v>0</v>
      </c>
      <c r="O35" s="131">
        <f>O34</f>
        <v>462327.3</v>
      </c>
      <c r="P35" s="131">
        <v>0</v>
      </c>
      <c r="Q35" s="379"/>
      <c r="R35" s="380"/>
      <c r="S35" s="12"/>
      <c r="T35" s="12"/>
    </row>
    <row r="36" spans="1:20" hidden="1" x14ac:dyDescent="0.3">
      <c r="A36" s="371"/>
      <c r="B36" s="373"/>
      <c r="C36" s="376"/>
      <c r="D36" s="381" t="s">
        <v>187</v>
      </c>
      <c r="E36" s="381" t="s">
        <v>187</v>
      </c>
      <c r="F36" s="130" t="s">
        <v>28</v>
      </c>
      <c r="G36" s="131">
        <f t="shared" si="5"/>
        <v>3882031.3</v>
      </c>
      <c r="H36" s="131">
        <f t="shared" si="5"/>
        <v>0</v>
      </c>
      <c r="I36" s="131">
        <f>I35</f>
        <v>1655809.5</v>
      </c>
      <c r="J36" s="131">
        <v>0</v>
      </c>
      <c r="K36" s="131"/>
      <c r="L36" s="131">
        <v>0</v>
      </c>
      <c r="M36" s="131">
        <f>M35</f>
        <v>1763894.5</v>
      </c>
      <c r="N36" s="131">
        <v>0</v>
      </c>
      <c r="O36" s="131">
        <f>O35</f>
        <v>462327.3</v>
      </c>
      <c r="P36" s="131">
        <v>0</v>
      </c>
      <c r="Q36" s="379"/>
      <c r="R36" s="380"/>
      <c r="S36" s="12"/>
      <c r="T36" s="12"/>
    </row>
    <row r="37" spans="1:20" ht="17.25" hidden="1" customHeight="1" x14ac:dyDescent="0.3">
      <c r="A37" s="370" t="s">
        <v>191</v>
      </c>
      <c r="B37" s="372" t="s">
        <v>604</v>
      </c>
      <c r="C37" s="397" t="s">
        <v>71</v>
      </c>
      <c r="D37" s="385" t="s">
        <v>186</v>
      </c>
      <c r="E37" s="385" t="s">
        <v>192</v>
      </c>
      <c r="F37" s="130" t="s">
        <v>112</v>
      </c>
      <c r="G37" s="131">
        <f t="shared" si="5"/>
        <v>16968</v>
      </c>
      <c r="H37" s="131">
        <f t="shared" si="5"/>
        <v>0</v>
      </c>
      <c r="I37" s="131">
        <f>SUM(I38:I44)</f>
        <v>16968</v>
      </c>
      <c r="J37" s="131">
        <f t="shared" ref="J37:P37" si="7">SUM(J38:J44)</f>
        <v>0</v>
      </c>
      <c r="K37" s="131">
        <f t="shared" si="7"/>
        <v>0</v>
      </c>
      <c r="L37" s="131">
        <f t="shared" si="7"/>
        <v>0</v>
      </c>
      <c r="M37" s="131">
        <f t="shared" si="7"/>
        <v>0</v>
      </c>
      <c r="N37" s="131">
        <f t="shared" si="7"/>
        <v>0</v>
      </c>
      <c r="O37" s="131">
        <f t="shared" si="7"/>
        <v>0</v>
      </c>
      <c r="P37" s="131">
        <f t="shared" si="7"/>
        <v>0</v>
      </c>
      <c r="Q37" s="377" t="s">
        <v>7</v>
      </c>
      <c r="R37" s="378"/>
      <c r="S37" s="12"/>
      <c r="T37" s="12"/>
    </row>
    <row r="38" spans="1:20" ht="17.25" hidden="1" customHeight="1" x14ac:dyDescent="0.3">
      <c r="A38" s="371"/>
      <c r="B38" s="373"/>
      <c r="C38" s="398"/>
      <c r="D38" s="381"/>
      <c r="E38" s="381"/>
      <c r="F38" s="130" t="s">
        <v>22</v>
      </c>
      <c r="G38" s="131">
        <f t="shared" si="5"/>
        <v>2424</v>
      </c>
      <c r="H38" s="131">
        <f t="shared" si="5"/>
        <v>0</v>
      </c>
      <c r="I38" s="131">
        <v>2424</v>
      </c>
      <c r="J38" s="131">
        <v>0</v>
      </c>
      <c r="K38" s="131">
        <v>0</v>
      </c>
      <c r="L38" s="131">
        <v>0</v>
      </c>
      <c r="M38" s="131">
        <v>0</v>
      </c>
      <c r="N38" s="131">
        <v>0</v>
      </c>
      <c r="O38" s="131">
        <v>0</v>
      </c>
      <c r="P38" s="131">
        <v>0</v>
      </c>
      <c r="Q38" s="379"/>
      <c r="R38" s="380"/>
      <c r="S38" s="12"/>
      <c r="T38" s="12"/>
    </row>
    <row r="39" spans="1:20" ht="17.25" hidden="1" customHeight="1" x14ac:dyDescent="0.3">
      <c r="A39" s="371"/>
      <c r="B39" s="373"/>
      <c r="C39" s="398"/>
      <c r="D39" s="381" t="s">
        <v>187</v>
      </c>
      <c r="E39" s="381" t="s">
        <v>187</v>
      </c>
      <c r="F39" s="130" t="s">
        <v>23</v>
      </c>
      <c r="G39" s="131">
        <f t="shared" ref="G39:H60" si="8">I39+K39+M39+O39</f>
        <v>2424</v>
      </c>
      <c r="H39" s="131">
        <f t="shared" si="8"/>
        <v>0</v>
      </c>
      <c r="I39" s="131">
        <v>2424</v>
      </c>
      <c r="J39" s="131">
        <v>0</v>
      </c>
      <c r="K39" s="131">
        <v>0</v>
      </c>
      <c r="L39" s="131">
        <v>0</v>
      </c>
      <c r="M39" s="131"/>
      <c r="N39" s="131">
        <v>0</v>
      </c>
      <c r="O39" s="131">
        <v>0</v>
      </c>
      <c r="P39" s="131">
        <v>0</v>
      </c>
      <c r="Q39" s="379"/>
      <c r="R39" s="380"/>
      <c r="S39" s="12"/>
      <c r="T39" s="12"/>
    </row>
    <row r="40" spans="1:20" ht="17.25" hidden="1" customHeight="1" x14ac:dyDescent="0.3">
      <c r="A40" s="371"/>
      <c r="B40" s="373"/>
      <c r="C40" s="398"/>
      <c r="D40" s="381" t="s">
        <v>187</v>
      </c>
      <c r="E40" s="381" t="s">
        <v>187</v>
      </c>
      <c r="F40" s="130" t="s">
        <v>24</v>
      </c>
      <c r="G40" s="131">
        <f t="shared" si="8"/>
        <v>2424</v>
      </c>
      <c r="H40" s="131">
        <f t="shared" si="8"/>
        <v>0</v>
      </c>
      <c r="I40" s="131">
        <f>I39</f>
        <v>2424</v>
      </c>
      <c r="J40" s="131">
        <v>0</v>
      </c>
      <c r="K40" s="131">
        <f>K39</f>
        <v>0</v>
      </c>
      <c r="L40" s="131">
        <v>0</v>
      </c>
      <c r="M40" s="131">
        <v>0</v>
      </c>
      <c r="N40" s="131">
        <v>0</v>
      </c>
      <c r="O40" s="131">
        <v>0</v>
      </c>
      <c r="P40" s="131">
        <v>0</v>
      </c>
      <c r="Q40" s="379"/>
      <c r="R40" s="380"/>
      <c r="S40" s="12"/>
      <c r="T40" s="12"/>
    </row>
    <row r="41" spans="1:20" ht="17.25" hidden="1" customHeight="1" x14ac:dyDescent="0.3">
      <c r="A41" s="371"/>
      <c r="B41" s="373"/>
      <c r="C41" s="398"/>
      <c r="D41" s="381" t="s">
        <v>187</v>
      </c>
      <c r="E41" s="381" t="s">
        <v>187</v>
      </c>
      <c r="F41" s="130" t="s">
        <v>25</v>
      </c>
      <c r="G41" s="131">
        <f t="shared" si="8"/>
        <v>2424</v>
      </c>
      <c r="H41" s="131">
        <f t="shared" si="8"/>
        <v>0</v>
      </c>
      <c r="I41" s="131">
        <f t="shared" ref="I41:K44" si="9">I40</f>
        <v>2424</v>
      </c>
      <c r="J41" s="131">
        <v>0</v>
      </c>
      <c r="K41" s="131">
        <f t="shared" si="9"/>
        <v>0</v>
      </c>
      <c r="L41" s="131">
        <v>0</v>
      </c>
      <c r="M41" s="131">
        <v>0</v>
      </c>
      <c r="N41" s="131">
        <v>0</v>
      </c>
      <c r="O41" s="131">
        <v>0</v>
      </c>
      <c r="P41" s="131">
        <v>0</v>
      </c>
      <c r="Q41" s="379"/>
      <c r="R41" s="380"/>
      <c r="S41" s="12"/>
      <c r="T41" s="12"/>
    </row>
    <row r="42" spans="1:20" ht="17.25" hidden="1" customHeight="1" x14ac:dyDescent="0.3">
      <c r="A42" s="371"/>
      <c r="B42" s="373"/>
      <c r="C42" s="398"/>
      <c r="D42" s="381" t="s">
        <v>187</v>
      </c>
      <c r="E42" s="381" t="s">
        <v>187</v>
      </c>
      <c r="F42" s="130" t="s">
        <v>26</v>
      </c>
      <c r="G42" s="131">
        <f t="shared" si="8"/>
        <v>2424</v>
      </c>
      <c r="H42" s="131">
        <f t="shared" si="8"/>
        <v>0</v>
      </c>
      <c r="I42" s="131">
        <f t="shared" si="9"/>
        <v>2424</v>
      </c>
      <c r="J42" s="131">
        <v>0</v>
      </c>
      <c r="K42" s="131">
        <f t="shared" si="9"/>
        <v>0</v>
      </c>
      <c r="L42" s="131">
        <v>0</v>
      </c>
      <c r="M42" s="131">
        <v>0</v>
      </c>
      <c r="N42" s="131">
        <v>0</v>
      </c>
      <c r="O42" s="131">
        <v>0</v>
      </c>
      <c r="P42" s="131">
        <v>0</v>
      </c>
      <c r="Q42" s="379"/>
      <c r="R42" s="380"/>
      <c r="S42" s="12"/>
      <c r="T42" s="12"/>
    </row>
    <row r="43" spans="1:20" ht="17.25" hidden="1" customHeight="1" x14ac:dyDescent="0.3">
      <c r="A43" s="371"/>
      <c r="B43" s="373"/>
      <c r="C43" s="398"/>
      <c r="D43" s="381" t="s">
        <v>187</v>
      </c>
      <c r="E43" s="381" t="s">
        <v>187</v>
      </c>
      <c r="F43" s="130" t="s">
        <v>41</v>
      </c>
      <c r="G43" s="131">
        <f t="shared" si="8"/>
        <v>2424</v>
      </c>
      <c r="H43" s="131">
        <f t="shared" si="8"/>
        <v>0</v>
      </c>
      <c r="I43" s="131">
        <f t="shared" si="9"/>
        <v>2424</v>
      </c>
      <c r="J43" s="131">
        <v>0</v>
      </c>
      <c r="K43" s="131">
        <f t="shared" si="9"/>
        <v>0</v>
      </c>
      <c r="L43" s="131">
        <v>0</v>
      </c>
      <c r="M43" s="131">
        <v>0</v>
      </c>
      <c r="N43" s="131">
        <v>0</v>
      </c>
      <c r="O43" s="131">
        <v>0</v>
      </c>
      <c r="P43" s="131">
        <v>0</v>
      </c>
      <c r="Q43" s="379"/>
      <c r="R43" s="380"/>
      <c r="S43" s="12"/>
      <c r="T43" s="12"/>
    </row>
    <row r="44" spans="1:20" ht="17.25" hidden="1" customHeight="1" x14ac:dyDescent="0.3">
      <c r="A44" s="371"/>
      <c r="B44" s="373"/>
      <c r="C44" s="398"/>
      <c r="D44" s="381" t="s">
        <v>187</v>
      </c>
      <c r="E44" s="381" t="s">
        <v>187</v>
      </c>
      <c r="F44" s="130" t="s">
        <v>28</v>
      </c>
      <c r="G44" s="131">
        <f t="shared" si="8"/>
        <v>2424</v>
      </c>
      <c r="H44" s="131">
        <f t="shared" si="8"/>
        <v>0</v>
      </c>
      <c r="I44" s="131">
        <f>I43</f>
        <v>2424</v>
      </c>
      <c r="J44" s="131">
        <v>0</v>
      </c>
      <c r="K44" s="131">
        <f t="shared" si="9"/>
        <v>0</v>
      </c>
      <c r="L44" s="131">
        <v>0</v>
      </c>
      <c r="M44" s="131">
        <v>0</v>
      </c>
      <c r="N44" s="131">
        <v>0</v>
      </c>
      <c r="O44" s="131">
        <v>0</v>
      </c>
      <c r="P44" s="131">
        <v>0</v>
      </c>
      <c r="Q44" s="379"/>
      <c r="R44" s="380"/>
      <c r="S44" s="12"/>
      <c r="T44" s="12"/>
    </row>
    <row r="45" spans="1:20" ht="23.25" hidden="1" customHeight="1" x14ac:dyDescent="0.3">
      <c r="A45" s="391" t="s">
        <v>193</v>
      </c>
      <c r="B45" s="387" t="s">
        <v>561</v>
      </c>
      <c r="C45" s="396" t="s">
        <v>71</v>
      </c>
      <c r="D45" s="387" t="s">
        <v>186</v>
      </c>
      <c r="E45" s="387" t="s">
        <v>194</v>
      </c>
      <c r="F45" s="130" t="s">
        <v>112</v>
      </c>
      <c r="G45" s="131">
        <f t="shared" si="8"/>
        <v>8248.1</v>
      </c>
      <c r="H45" s="131">
        <f t="shared" si="8"/>
        <v>0</v>
      </c>
      <c r="I45" s="131">
        <f>SUM(I46:I52)</f>
        <v>0</v>
      </c>
      <c r="J45" s="131">
        <v>0</v>
      </c>
      <c r="K45" s="131">
        <f>SUM(K46:K52)</f>
        <v>0</v>
      </c>
      <c r="L45" s="131">
        <v>0</v>
      </c>
      <c r="M45" s="131">
        <f>SUM(M46:M52)</f>
        <v>8248.1</v>
      </c>
      <c r="N45" s="131">
        <v>0</v>
      </c>
      <c r="O45" s="131">
        <f>SUM(O46:O52)</f>
        <v>0</v>
      </c>
      <c r="P45" s="131">
        <v>0</v>
      </c>
      <c r="Q45" s="377" t="s">
        <v>7</v>
      </c>
      <c r="R45" s="378"/>
      <c r="S45" s="12"/>
      <c r="T45" s="12"/>
    </row>
    <row r="46" spans="1:20" ht="23.25" hidden="1" customHeight="1" x14ac:dyDescent="0.3">
      <c r="A46" s="391"/>
      <c r="B46" s="387"/>
      <c r="C46" s="396"/>
      <c r="D46" s="387"/>
      <c r="E46" s="387"/>
      <c r="F46" s="130" t="s">
        <v>22</v>
      </c>
      <c r="G46" s="131">
        <f t="shared" si="8"/>
        <v>1178.3</v>
      </c>
      <c r="H46" s="131">
        <f t="shared" si="8"/>
        <v>0</v>
      </c>
      <c r="I46" s="131">
        <v>0</v>
      </c>
      <c r="J46" s="131">
        <v>0</v>
      </c>
      <c r="K46" s="131">
        <v>0</v>
      </c>
      <c r="L46" s="131">
        <v>0</v>
      </c>
      <c r="M46" s="134">
        <v>1178.3</v>
      </c>
      <c r="N46" s="131">
        <v>0</v>
      </c>
      <c r="O46" s="131">
        <v>0</v>
      </c>
      <c r="P46" s="131">
        <v>0</v>
      </c>
      <c r="Q46" s="379"/>
      <c r="R46" s="380"/>
      <c r="S46" s="12"/>
      <c r="T46" s="12"/>
    </row>
    <row r="47" spans="1:20" ht="23.25" hidden="1" customHeight="1" x14ac:dyDescent="0.3">
      <c r="A47" s="391"/>
      <c r="B47" s="387"/>
      <c r="C47" s="396"/>
      <c r="D47" s="387" t="s">
        <v>187</v>
      </c>
      <c r="E47" s="387" t="s">
        <v>187</v>
      </c>
      <c r="F47" s="130" t="s">
        <v>23</v>
      </c>
      <c r="G47" s="131">
        <f t="shared" si="8"/>
        <v>1178.3</v>
      </c>
      <c r="H47" s="131">
        <f t="shared" si="8"/>
        <v>0</v>
      </c>
      <c r="I47" s="131">
        <v>0</v>
      </c>
      <c r="J47" s="131">
        <v>0</v>
      </c>
      <c r="K47" s="131">
        <v>0</v>
      </c>
      <c r="L47" s="131">
        <v>0</v>
      </c>
      <c r="M47" s="134">
        <v>1178.3</v>
      </c>
      <c r="N47" s="131">
        <v>0</v>
      </c>
      <c r="O47" s="131">
        <v>0</v>
      </c>
      <c r="P47" s="131">
        <v>0</v>
      </c>
      <c r="Q47" s="379"/>
      <c r="R47" s="380"/>
      <c r="S47" s="12"/>
      <c r="T47" s="12"/>
    </row>
    <row r="48" spans="1:20" ht="23.25" hidden="1" customHeight="1" x14ac:dyDescent="0.3">
      <c r="A48" s="391"/>
      <c r="B48" s="387"/>
      <c r="C48" s="396"/>
      <c r="D48" s="387" t="s">
        <v>187</v>
      </c>
      <c r="E48" s="387" t="s">
        <v>187</v>
      </c>
      <c r="F48" s="130" t="s">
        <v>24</v>
      </c>
      <c r="G48" s="131">
        <f t="shared" si="8"/>
        <v>1178.3</v>
      </c>
      <c r="H48" s="131">
        <f t="shared" si="8"/>
        <v>0</v>
      </c>
      <c r="I48" s="131">
        <v>0</v>
      </c>
      <c r="J48" s="131">
        <v>0</v>
      </c>
      <c r="K48" s="131">
        <v>0</v>
      </c>
      <c r="L48" s="131">
        <v>0</v>
      </c>
      <c r="M48" s="134">
        <f>M47</f>
        <v>1178.3</v>
      </c>
      <c r="N48" s="131">
        <v>0</v>
      </c>
      <c r="O48" s="131">
        <v>0</v>
      </c>
      <c r="P48" s="131">
        <v>0</v>
      </c>
      <c r="Q48" s="379"/>
      <c r="R48" s="380"/>
      <c r="S48" s="12"/>
      <c r="T48" s="12"/>
    </row>
    <row r="49" spans="1:20" ht="23.25" hidden="1" customHeight="1" x14ac:dyDescent="0.3">
      <c r="A49" s="391"/>
      <c r="B49" s="387"/>
      <c r="C49" s="396"/>
      <c r="D49" s="387" t="s">
        <v>187</v>
      </c>
      <c r="E49" s="387" t="s">
        <v>187</v>
      </c>
      <c r="F49" s="130" t="s">
        <v>25</v>
      </c>
      <c r="G49" s="131">
        <f t="shared" si="8"/>
        <v>1178.3</v>
      </c>
      <c r="H49" s="131">
        <f t="shared" si="8"/>
        <v>0</v>
      </c>
      <c r="I49" s="131">
        <v>0</v>
      </c>
      <c r="J49" s="131">
        <v>0</v>
      </c>
      <c r="K49" s="131">
        <v>0</v>
      </c>
      <c r="L49" s="131">
        <v>0</v>
      </c>
      <c r="M49" s="134">
        <f>M48</f>
        <v>1178.3</v>
      </c>
      <c r="N49" s="131">
        <v>0</v>
      </c>
      <c r="O49" s="131">
        <v>0</v>
      </c>
      <c r="P49" s="131">
        <v>0</v>
      </c>
      <c r="Q49" s="379"/>
      <c r="R49" s="380"/>
      <c r="S49" s="12"/>
      <c r="T49" s="12"/>
    </row>
    <row r="50" spans="1:20" ht="23.25" hidden="1" customHeight="1" x14ac:dyDescent="0.3">
      <c r="A50" s="391"/>
      <c r="B50" s="387"/>
      <c r="C50" s="396"/>
      <c r="D50" s="387" t="s">
        <v>187</v>
      </c>
      <c r="E50" s="387" t="s">
        <v>187</v>
      </c>
      <c r="F50" s="130" t="s">
        <v>26</v>
      </c>
      <c r="G50" s="131">
        <f t="shared" si="8"/>
        <v>1178.3</v>
      </c>
      <c r="H50" s="131">
        <f t="shared" si="8"/>
        <v>0</v>
      </c>
      <c r="I50" s="131">
        <v>0</v>
      </c>
      <c r="J50" s="131">
        <v>0</v>
      </c>
      <c r="K50" s="131">
        <v>0</v>
      </c>
      <c r="L50" s="131">
        <v>0</v>
      </c>
      <c r="M50" s="134">
        <f>M49</f>
        <v>1178.3</v>
      </c>
      <c r="N50" s="134">
        <v>0</v>
      </c>
      <c r="O50" s="131">
        <v>0</v>
      </c>
      <c r="P50" s="131">
        <v>0</v>
      </c>
      <c r="Q50" s="379"/>
      <c r="R50" s="380"/>
      <c r="S50" s="12"/>
      <c r="T50" s="12"/>
    </row>
    <row r="51" spans="1:20" ht="23.25" hidden="1" customHeight="1" x14ac:dyDescent="0.3">
      <c r="A51" s="391"/>
      <c r="B51" s="387"/>
      <c r="C51" s="396"/>
      <c r="D51" s="387" t="s">
        <v>187</v>
      </c>
      <c r="E51" s="387" t="s">
        <v>187</v>
      </c>
      <c r="F51" s="130" t="s">
        <v>41</v>
      </c>
      <c r="G51" s="131">
        <f t="shared" si="8"/>
        <v>1178.3</v>
      </c>
      <c r="H51" s="131">
        <f t="shared" si="8"/>
        <v>0</v>
      </c>
      <c r="I51" s="131">
        <v>0</v>
      </c>
      <c r="J51" s="131">
        <v>0</v>
      </c>
      <c r="K51" s="131">
        <v>0</v>
      </c>
      <c r="L51" s="131">
        <v>0</v>
      </c>
      <c r="M51" s="134">
        <f>M50</f>
        <v>1178.3</v>
      </c>
      <c r="N51" s="134">
        <v>0</v>
      </c>
      <c r="O51" s="131">
        <v>0</v>
      </c>
      <c r="P51" s="131">
        <v>0</v>
      </c>
      <c r="Q51" s="379"/>
      <c r="R51" s="380"/>
      <c r="S51" s="12"/>
      <c r="T51" s="12"/>
    </row>
    <row r="52" spans="1:20" ht="23.25" hidden="1" customHeight="1" x14ac:dyDescent="0.3">
      <c r="A52" s="370"/>
      <c r="B52" s="385"/>
      <c r="C52" s="389"/>
      <c r="D52" s="385" t="s">
        <v>187</v>
      </c>
      <c r="E52" s="385" t="s">
        <v>187</v>
      </c>
      <c r="F52" s="53" t="s">
        <v>28</v>
      </c>
      <c r="G52" s="135">
        <f t="shared" si="8"/>
        <v>1178.3</v>
      </c>
      <c r="H52" s="135">
        <f t="shared" si="8"/>
        <v>0</v>
      </c>
      <c r="I52" s="135">
        <v>0</v>
      </c>
      <c r="J52" s="135">
        <v>0</v>
      </c>
      <c r="K52" s="135">
        <v>0</v>
      </c>
      <c r="L52" s="135">
        <v>0</v>
      </c>
      <c r="M52" s="136">
        <f>M51</f>
        <v>1178.3</v>
      </c>
      <c r="N52" s="136">
        <v>0</v>
      </c>
      <c r="O52" s="135">
        <v>0</v>
      </c>
      <c r="P52" s="135">
        <v>0</v>
      </c>
      <c r="Q52" s="379"/>
      <c r="R52" s="380"/>
      <c r="S52" s="12"/>
      <c r="T52" s="12"/>
    </row>
    <row r="53" spans="1:20" x14ac:dyDescent="0.3">
      <c r="A53" s="391"/>
      <c r="B53" s="387" t="s">
        <v>195</v>
      </c>
      <c r="C53" s="388"/>
      <c r="D53" s="388"/>
      <c r="E53" s="388"/>
      <c r="F53" s="130" t="s">
        <v>112</v>
      </c>
      <c r="G53" s="131">
        <f t="shared" si="8"/>
        <v>27199435.200000003</v>
      </c>
      <c r="H53" s="131">
        <f t="shared" si="8"/>
        <v>0</v>
      </c>
      <c r="I53" s="131">
        <f>SUM(I54:I60)</f>
        <v>11607634.5</v>
      </c>
      <c r="J53" s="131">
        <f t="shared" ref="J53:P53" si="10">SUM(J54:J60)</f>
        <v>0</v>
      </c>
      <c r="K53" s="131">
        <f t="shared" si="10"/>
        <v>0</v>
      </c>
      <c r="L53" s="131">
        <f t="shared" si="10"/>
        <v>0</v>
      </c>
      <c r="M53" s="131">
        <f t="shared" si="10"/>
        <v>12355509.600000001</v>
      </c>
      <c r="N53" s="131">
        <f t="shared" si="10"/>
        <v>0</v>
      </c>
      <c r="O53" s="131">
        <f t="shared" si="10"/>
        <v>3236291.0999999996</v>
      </c>
      <c r="P53" s="131">
        <f t="shared" si="10"/>
        <v>0</v>
      </c>
      <c r="Q53" s="387"/>
      <c r="R53" s="387"/>
      <c r="S53" s="12"/>
      <c r="T53" s="12"/>
    </row>
    <row r="54" spans="1:20" x14ac:dyDescent="0.3">
      <c r="A54" s="391"/>
      <c r="B54" s="387"/>
      <c r="C54" s="388"/>
      <c r="D54" s="388"/>
      <c r="E54" s="388"/>
      <c r="F54" s="130" t="s">
        <v>22</v>
      </c>
      <c r="G54" s="131">
        <f t="shared" si="8"/>
        <v>3885633.5999999996</v>
      </c>
      <c r="H54" s="131">
        <f t="shared" si="8"/>
        <v>0</v>
      </c>
      <c r="I54" s="131">
        <f t="shared" ref="I54:P60" si="11">I22</f>
        <v>1658233.5</v>
      </c>
      <c r="J54" s="131">
        <f t="shared" si="11"/>
        <v>0</v>
      </c>
      <c r="K54" s="131">
        <f t="shared" si="11"/>
        <v>0</v>
      </c>
      <c r="L54" s="131">
        <f t="shared" si="11"/>
        <v>0</v>
      </c>
      <c r="M54" s="131">
        <f t="shared" si="11"/>
        <v>1765072.8</v>
      </c>
      <c r="N54" s="131">
        <f t="shared" si="11"/>
        <v>0</v>
      </c>
      <c r="O54" s="131">
        <f t="shared" si="11"/>
        <v>462327.3</v>
      </c>
      <c r="P54" s="131">
        <f t="shared" si="11"/>
        <v>0</v>
      </c>
      <c r="Q54" s="387"/>
      <c r="R54" s="387"/>
      <c r="S54" s="12"/>
      <c r="T54" s="12"/>
    </row>
    <row r="55" spans="1:20" x14ac:dyDescent="0.3">
      <c r="A55" s="391"/>
      <c r="B55" s="387"/>
      <c r="C55" s="388"/>
      <c r="D55" s="388"/>
      <c r="E55" s="388"/>
      <c r="F55" s="130" t="s">
        <v>23</v>
      </c>
      <c r="G55" s="131">
        <f t="shared" si="8"/>
        <v>3885633.5999999996</v>
      </c>
      <c r="H55" s="131">
        <f t="shared" si="8"/>
        <v>0</v>
      </c>
      <c r="I55" s="131">
        <f t="shared" si="11"/>
        <v>1658233.5</v>
      </c>
      <c r="J55" s="131">
        <f t="shared" si="11"/>
        <v>0</v>
      </c>
      <c r="K55" s="131">
        <f t="shared" si="11"/>
        <v>0</v>
      </c>
      <c r="L55" s="131">
        <f t="shared" si="11"/>
        <v>0</v>
      </c>
      <c r="M55" s="131">
        <f t="shared" si="11"/>
        <v>1765072.8</v>
      </c>
      <c r="N55" s="131">
        <f t="shared" si="11"/>
        <v>0</v>
      </c>
      <c r="O55" s="131">
        <f t="shared" si="11"/>
        <v>462327.3</v>
      </c>
      <c r="P55" s="131">
        <f t="shared" si="11"/>
        <v>0</v>
      </c>
      <c r="Q55" s="387"/>
      <c r="R55" s="387"/>
      <c r="S55" s="12"/>
      <c r="T55" s="12"/>
    </row>
    <row r="56" spans="1:20" x14ac:dyDescent="0.3">
      <c r="A56" s="391"/>
      <c r="B56" s="387"/>
      <c r="C56" s="388"/>
      <c r="D56" s="388"/>
      <c r="E56" s="388"/>
      <c r="F56" s="130" t="s">
        <v>24</v>
      </c>
      <c r="G56" s="131">
        <f t="shared" si="8"/>
        <v>3885633.5999999996</v>
      </c>
      <c r="H56" s="131">
        <f t="shared" si="8"/>
        <v>0</v>
      </c>
      <c r="I56" s="131">
        <f t="shared" si="11"/>
        <v>1658233.5</v>
      </c>
      <c r="J56" s="131">
        <f t="shared" si="11"/>
        <v>0</v>
      </c>
      <c r="K56" s="131">
        <f t="shared" si="11"/>
        <v>0</v>
      </c>
      <c r="L56" s="131">
        <f t="shared" si="11"/>
        <v>0</v>
      </c>
      <c r="M56" s="131">
        <f t="shared" si="11"/>
        <v>1765072.8</v>
      </c>
      <c r="N56" s="131">
        <f t="shared" si="11"/>
        <v>0</v>
      </c>
      <c r="O56" s="131">
        <f t="shared" si="11"/>
        <v>462327.3</v>
      </c>
      <c r="P56" s="131">
        <f t="shared" si="11"/>
        <v>0</v>
      </c>
      <c r="Q56" s="387"/>
      <c r="R56" s="387"/>
      <c r="S56" s="12"/>
      <c r="T56" s="12"/>
    </row>
    <row r="57" spans="1:20" x14ac:dyDescent="0.3">
      <c r="A57" s="391"/>
      <c r="B57" s="387"/>
      <c r="C57" s="388"/>
      <c r="D57" s="388"/>
      <c r="E57" s="388"/>
      <c r="F57" s="130" t="s">
        <v>25</v>
      </c>
      <c r="G57" s="131">
        <f t="shared" si="8"/>
        <v>3885633.5999999996</v>
      </c>
      <c r="H57" s="131">
        <f t="shared" si="8"/>
        <v>0</v>
      </c>
      <c r="I57" s="131">
        <f t="shared" si="11"/>
        <v>1658233.5</v>
      </c>
      <c r="J57" s="131">
        <f t="shared" si="11"/>
        <v>0</v>
      </c>
      <c r="K57" s="131">
        <f t="shared" si="11"/>
        <v>0</v>
      </c>
      <c r="L57" s="131">
        <f t="shared" si="11"/>
        <v>0</v>
      </c>
      <c r="M57" s="131">
        <f t="shared" si="11"/>
        <v>1765072.8</v>
      </c>
      <c r="N57" s="131">
        <f t="shared" si="11"/>
        <v>0</v>
      </c>
      <c r="O57" s="131">
        <f t="shared" si="11"/>
        <v>462327.3</v>
      </c>
      <c r="P57" s="131">
        <f t="shared" si="11"/>
        <v>0</v>
      </c>
      <c r="Q57" s="387"/>
      <c r="R57" s="387"/>
      <c r="S57" s="12"/>
      <c r="T57" s="12"/>
    </row>
    <row r="58" spans="1:20" x14ac:dyDescent="0.3">
      <c r="A58" s="391"/>
      <c r="B58" s="387"/>
      <c r="C58" s="388"/>
      <c r="D58" s="388"/>
      <c r="E58" s="388"/>
      <c r="F58" s="130" t="s">
        <v>26</v>
      </c>
      <c r="G58" s="131">
        <f t="shared" si="8"/>
        <v>3885633.5999999996</v>
      </c>
      <c r="H58" s="131">
        <f t="shared" si="8"/>
        <v>0</v>
      </c>
      <c r="I58" s="131">
        <f>I26</f>
        <v>1658233.5</v>
      </c>
      <c r="J58" s="131">
        <f t="shared" si="11"/>
        <v>0</v>
      </c>
      <c r="K58" s="131">
        <f t="shared" si="11"/>
        <v>0</v>
      </c>
      <c r="L58" s="131">
        <f t="shared" si="11"/>
        <v>0</v>
      </c>
      <c r="M58" s="131">
        <f t="shared" si="11"/>
        <v>1765072.8</v>
      </c>
      <c r="N58" s="131">
        <f t="shared" si="11"/>
        <v>0</v>
      </c>
      <c r="O58" s="131">
        <f t="shared" si="11"/>
        <v>462327.3</v>
      </c>
      <c r="P58" s="131">
        <f t="shared" si="11"/>
        <v>0</v>
      </c>
      <c r="Q58" s="387"/>
      <c r="R58" s="387"/>
      <c r="S58" s="12"/>
      <c r="T58" s="12"/>
    </row>
    <row r="59" spans="1:20" x14ac:dyDescent="0.3">
      <c r="A59" s="391"/>
      <c r="B59" s="387"/>
      <c r="C59" s="388"/>
      <c r="D59" s="388"/>
      <c r="E59" s="388"/>
      <c r="F59" s="130" t="s">
        <v>41</v>
      </c>
      <c r="G59" s="131">
        <f t="shared" si="8"/>
        <v>3885633.5999999996</v>
      </c>
      <c r="H59" s="131">
        <f t="shared" si="8"/>
        <v>0</v>
      </c>
      <c r="I59" s="131">
        <f t="shared" si="11"/>
        <v>1658233.5</v>
      </c>
      <c r="J59" s="131">
        <f t="shared" si="11"/>
        <v>0</v>
      </c>
      <c r="K59" s="131">
        <f t="shared" si="11"/>
        <v>0</v>
      </c>
      <c r="L59" s="131">
        <f t="shared" si="11"/>
        <v>0</v>
      </c>
      <c r="M59" s="131">
        <f t="shared" si="11"/>
        <v>1765072.8</v>
      </c>
      <c r="N59" s="131">
        <f t="shared" si="11"/>
        <v>0</v>
      </c>
      <c r="O59" s="131">
        <f t="shared" si="11"/>
        <v>462327.3</v>
      </c>
      <c r="P59" s="131">
        <f t="shared" si="11"/>
        <v>0</v>
      </c>
      <c r="Q59" s="387"/>
      <c r="R59" s="387"/>
      <c r="S59" s="12"/>
      <c r="T59" s="12"/>
    </row>
    <row r="60" spans="1:20" x14ac:dyDescent="0.3">
      <c r="A60" s="391"/>
      <c r="B60" s="387"/>
      <c r="C60" s="388"/>
      <c r="D60" s="388"/>
      <c r="E60" s="388"/>
      <c r="F60" s="130" t="s">
        <v>28</v>
      </c>
      <c r="G60" s="131">
        <f t="shared" si="8"/>
        <v>3885633.5999999996</v>
      </c>
      <c r="H60" s="131">
        <f t="shared" si="8"/>
        <v>0</v>
      </c>
      <c r="I60" s="131">
        <f t="shared" si="11"/>
        <v>1658233.5</v>
      </c>
      <c r="J60" s="131">
        <f t="shared" si="11"/>
        <v>0</v>
      </c>
      <c r="K60" s="131">
        <f t="shared" si="11"/>
        <v>0</v>
      </c>
      <c r="L60" s="131">
        <f t="shared" si="11"/>
        <v>0</v>
      </c>
      <c r="M60" s="131">
        <f t="shared" si="11"/>
        <v>1765072.8</v>
      </c>
      <c r="N60" s="131">
        <f t="shared" si="11"/>
        <v>0</v>
      </c>
      <c r="O60" s="131">
        <f t="shared" si="11"/>
        <v>462327.3</v>
      </c>
      <c r="P60" s="131">
        <f t="shared" si="11"/>
        <v>0</v>
      </c>
      <c r="Q60" s="387"/>
      <c r="R60" s="387"/>
      <c r="S60" s="12"/>
      <c r="T60" s="12"/>
    </row>
    <row r="61" spans="1:20" x14ac:dyDescent="0.3">
      <c r="A61" s="137" t="s">
        <v>85</v>
      </c>
      <c r="B61" s="392" t="s">
        <v>461</v>
      </c>
      <c r="C61" s="393"/>
      <c r="D61" s="393"/>
      <c r="E61" s="393"/>
      <c r="F61" s="393"/>
      <c r="G61" s="393"/>
      <c r="H61" s="393"/>
      <c r="I61" s="393"/>
      <c r="J61" s="393"/>
      <c r="K61" s="393"/>
      <c r="L61" s="393"/>
      <c r="M61" s="393"/>
      <c r="N61" s="393"/>
      <c r="O61" s="393"/>
      <c r="P61" s="394"/>
      <c r="Q61" s="395"/>
      <c r="R61" s="395"/>
      <c r="S61" s="12"/>
      <c r="T61" s="12"/>
    </row>
    <row r="62" spans="1:20" ht="15" customHeight="1" x14ac:dyDescent="0.3">
      <c r="A62" s="370" t="s">
        <v>196</v>
      </c>
      <c r="B62" s="385" t="s">
        <v>796</v>
      </c>
      <c r="C62" s="389" t="s">
        <v>71</v>
      </c>
      <c r="D62" s="385" t="s">
        <v>186</v>
      </c>
      <c r="E62" s="385" t="s">
        <v>204</v>
      </c>
      <c r="F62" s="130" t="s">
        <v>112</v>
      </c>
      <c r="G62" s="131">
        <f>I62+K62+M62+O62</f>
        <v>2675223.7000000002</v>
      </c>
      <c r="H62" s="131">
        <f t="shared" ref="H62:H125" si="12">J62+L62+N62+P62</f>
        <v>0</v>
      </c>
      <c r="I62" s="131">
        <f>SUM(I63:I69)</f>
        <v>129796.30000000002</v>
      </c>
      <c r="J62" s="131">
        <f t="shared" ref="J62:P62" si="13">SUM(J63:J69)</f>
        <v>0</v>
      </c>
      <c r="K62" s="131">
        <f t="shared" si="13"/>
        <v>0</v>
      </c>
      <c r="L62" s="131">
        <f t="shared" si="13"/>
        <v>0</v>
      </c>
      <c r="M62" s="131">
        <f t="shared" si="13"/>
        <v>1577611.6</v>
      </c>
      <c r="N62" s="131">
        <f t="shared" si="13"/>
        <v>0</v>
      </c>
      <c r="O62" s="131">
        <f t="shared" si="13"/>
        <v>967815.8</v>
      </c>
      <c r="P62" s="131">
        <f t="shared" si="13"/>
        <v>0</v>
      </c>
      <c r="Q62" s="377" t="s">
        <v>7</v>
      </c>
      <c r="R62" s="378"/>
      <c r="S62" s="12"/>
      <c r="T62" s="12"/>
    </row>
    <row r="63" spans="1:20" x14ac:dyDescent="0.3">
      <c r="A63" s="371"/>
      <c r="B63" s="381"/>
      <c r="C63" s="390"/>
      <c r="D63" s="381"/>
      <c r="E63" s="381"/>
      <c r="F63" s="130" t="s">
        <v>22</v>
      </c>
      <c r="G63" s="131">
        <f t="shared" ref="G63:G125" si="14">I63+K63+M63+O63</f>
        <v>390159.1</v>
      </c>
      <c r="H63" s="131">
        <f t="shared" si="12"/>
        <v>0</v>
      </c>
      <c r="I63" s="131">
        <f>I71+I79+I87+I95+I103+I111+I119</f>
        <v>20886.7</v>
      </c>
      <c r="J63" s="131">
        <f t="shared" ref="J63:P63" si="15">J71+J79+J87+J95+J103+J111+J119</f>
        <v>0</v>
      </c>
      <c r="K63" s="131">
        <f t="shared" si="15"/>
        <v>0</v>
      </c>
      <c r="L63" s="131">
        <f t="shared" si="15"/>
        <v>0</v>
      </c>
      <c r="M63" s="131">
        <f t="shared" si="15"/>
        <v>231013</v>
      </c>
      <c r="N63" s="131">
        <f t="shared" si="15"/>
        <v>0</v>
      </c>
      <c r="O63" s="131">
        <f t="shared" si="15"/>
        <v>138259.4</v>
      </c>
      <c r="P63" s="131">
        <f t="shared" si="15"/>
        <v>0</v>
      </c>
      <c r="Q63" s="379"/>
      <c r="R63" s="380"/>
      <c r="S63" s="12"/>
      <c r="T63" s="12"/>
    </row>
    <row r="64" spans="1:20" x14ac:dyDescent="0.3">
      <c r="A64" s="371"/>
      <c r="B64" s="381"/>
      <c r="C64" s="390"/>
      <c r="D64" s="381" t="s">
        <v>187</v>
      </c>
      <c r="E64" s="381" t="s">
        <v>187</v>
      </c>
      <c r="F64" s="130" t="s">
        <v>23</v>
      </c>
      <c r="G64" s="131">
        <f t="shared" si="14"/>
        <v>380844.1</v>
      </c>
      <c r="H64" s="131">
        <f t="shared" si="12"/>
        <v>0</v>
      </c>
      <c r="I64" s="131">
        <f t="shared" ref="I64:P69" si="16">I72+I80+I88+I96+I104+I112+I120</f>
        <v>18151.599999999999</v>
      </c>
      <c r="J64" s="131">
        <f t="shared" si="16"/>
        <v>0</v>
      </c>
      <c r="K64" s="131">
        <f t="shared" si="16"/>
        <v>0</v>
      </c>
      <c r="L64" s="131">
        <f t="shared" si="16"/>
        <v>0</v>
      </c>
      <c r="M64" s="131">
        <f t="shared" si="16"/>
        <v>224433.09999999998</v>
      </c>
      <c r="N64" s="131">
        <f t="shared" si="16"/>
        <v>0</v>
      </c>
      <c r="O64" s="131">
        <f t="shared" si="16"/>
        <v>138259.4</v>
      </c>
      <c r="P64" s="131">
        <f t="shared" si="16"/>
        <v>0</v>
      </c>
      <c r="Q64" s="379"/>
      <c r="R64" s="380"/>
      <c r="S64" s="12"/>
      <c r="T64" s="12"/>
    </row>
    <row r="65" spans="1:20" x14ac:dyDescent="0.3">
      <c r="A65" s="371"/>
      <c r="B65" s="381"/>
      <c r="C65" s="390"/>
      <c r="D65" s="381" t="s">
        <v>187</v>
      </c>
      <c r="E65" s="381" t="s">
        <v>187</v>
      </c>
      <c r="F65" s="130" t="s">
        <v>24</v>
      </c>
      <c r="G65" s="131">
        <f t="shared" si="14"/>
        <v>380844.1</v>
      </c>
      <c r="H65" s="131">
        <f t="shared" si="12"/>
        <v>0</v>
      </c>
      <c r="I65" s="131">
        <f t="shared" si="16"/>
        <v>18151.599999999999</v>
      </c>
      <c r="J65" s="131">
        <f t="shared" si="16"/>
        <v>0</v>
      </c>
      <c r="K65" s="131">
        <f t="shared" si="16"/>
        <v>0</v>
      </c>
      <c r="L65" s="131">
        <f t="shared" si="16"/>
        <v>0</v>
      </c>
      <c r="M65" s="131">
        <f t="shared" si="16"/>
        <v>224433.09999999998</v>
      </c>
      <c r="N65" s="131">
        <f t="shared" si="16"/>
        <v>0</v>
      </c>
      <c r="O65" s="131">
        <f t="shared" si="16"/>
        <v>138259.4</v>
      </c>
      <c r="P65" s="131">
        <f t="shared" si="16"/>
        <v>0</v>
      </c>
      <c r="Q65" s="379"/>
      <c r="R65" s="380"/>
      <c r="S65" s="12"/>
      <c r="T65" s="12"/>
    </row>
    <row r="66" spans="1:20" ht="15" customHeight="1" x14ac:dyDescent="0.3">
      <c r="A66" s="371"/>
      <c r="B66" s="381"/>
      <c r="C66" s="390"/>
      <c r="D66" s="381" t="s">
        <v>187</v>
      </c>
      <c r="E66" s="381" t="s">
        <v>187</v>
      </c>
      <c r="F66" s="130" t="s">
        <v>25</v>
      </c>
      <c r="G66" s="131">
        <f t="shared" si="14"/>
        <v>380844.1</v>
      </c>
      <c r="H66" s="131">
        <f t="shared" si="12"/>
        <v>0</v>
      </c>
      <c r="I66" s="131">
        <f t="shared" si="16"/>
        <v>18151.599999999999</v>
      </c>
      <c r="J66" s="131">
        <f t="shared" si="16"/>
        <v>0</v>
      </c>
      <c r="K66" s="131">
        <f t="shared" si="16"/>
        <v>0</v>
      </c>
      <c r="L66" s="131">
        <f t="shared" si="16"/>
        <v>0</v>
      </c>
      <c r="M66" s="131">
        <f t="shared" si="16"/>
        <v>224433.09999999998</v>
      </c>
      <c r="N66" s="131">
        <f t="shared" si="16"/>
        <v>0</v>
      </c>
      <c r="O66" s="131">
        <f t="shared" si="16"/>
        <v>138259.4</v>
      </c>
      <c r="P66" s="131">
        <f t="shared" si="16"/>
        <v>0</v>
      </c>
      <c r="Q66" s="379"/>
      <c r="R66" s="380"/>
      <c r="S66" s="12"/>
      <c r="T66" s="12"/>
    </row>
    <row r="67" spans="1:20" x14ac:dyDescent="0.3">
      <c r="A67" s="371"/>
      <c r="B67" s="381"/>
      <c r="C67" s="390"/>
      <c r="D67" s="381" t="s">
        <v>187</v>
      </c>
      <c r="E67" s="381" t="s">
        <v>187</v>
      </c>
      <c r="F67" s="130" t="s">
        <v>26</v>
      </c>
      <c r="G67" s="131">
        <f t="shared" si="14"/>
        <v>380844.1</v>
      </c>
      <c r="H67" s="131">
        <f t="shared" si="12"/>
        <v>0</v>
      </c>
      <c r="I67" s="131">
        <f t="shared" si="16"/>
        <v>18151.599999999999</v>
      </c>
      <c r="J67" s="131">
        <f t="shared" si="16"/>
        <v>0</v>
      </c>
      <c r="K67" s="131">
        <f t="shared" si="16"/>
        <v>0</v>
      </c>
      <c r="L67" s="131">
        <f t="shared" si="16"/>
        <v>0</v>
      </c>
      <c r="M67" s="131">
        <f t="shared" si="16"/>
        <v>224433.09999999998</v>
      </c>
      <c r="N67" s="131">
        <f t="shared" si="16"/>
        <v>0</v>
      </c>
      <c r="O67" s="131">
        <f t="shared" si="16"/>
        <v>138259.4</v>
      </c>
      <c r="P67" s="131">
        <f t="shared" si="16"/>
        <v>0</v>
      </c>
      <c r="Q67" s="379"/>
      <c r="R67" s="380"/>
      <c r="S67" s="12"/>
      <c r="T67" s="12"/>
    </row>
    <row r="68" spans="1:20" x14ac:dyDescent="0.3">
      <c r="A68" s="371"/>
      <c r="B68" s="381"/>
      <c r="C68" s="390"/>
      <c r="D68" s="381" t="s">
        <v>187</v>
      </c>
      <c r="E68" s="381" t="s">
        <v>187</v>
      </c>
      <c r="F68" s="130" t="s">
        <v>41</v>
      </c>
      <c r="G68" s="131">
        <f t="shared" si="14"/>
        <v>380844.1</v>
      </c>
      <c r="H68" s="131">
        <f t="shared" si="12"/>
        <v>0</v>
      </c>
      <c r="I68" s="131">
        <f t="shared" si="16"/>
        <v>18151.599999999999</v>
      </c>
      <c r="J68" s="131">
        <f t="shared" si="16"/>
        <v>0</v>
      </c>
      <c r="K68" s="131">
        <f t="shared" si="16"/>
        <v>0</v>
      </c>
      <c r="L68" s="131">
        <f t="shared" si="16"/>
        <v>0</v>
      </c>
      <c r="M68" s="131">
        <f t="shared" si="16"/>
        <v>224433.09999999998</v>
      </c>
      <c r="N68" s="131">
        <f t="shared" si="16"/>
        <v>0</v>
      </c>
      <c r="O68" s="131">
        <f t="shared" si="16"/>
        <v>138259.4</v>
      </c>
      <c r="P68" s="131">
        <f t="shared" si="16"/>
        <v>0</v>
      </c>
      <c r="Q68" s="379"/>
      <c r="R68" s="380"/>
      <c r="S68" s="12"/>
      <c r="T68" s="12"/>
    </row>
    <row r="69" spans="1:20" x14ac:dyDescent="0.3">
      <c r="A69" s="371"/>
      <c r="B69" s="381"/>
      <c r="C69" s="390"/>
      <c r="D69" s="381" t="s">
        <v>187</v>
      </c>
      <c r="E69" s="381" t="s">
        <v>187</v>
      </c>
      <c r="F69" s="130" t="s">
        <v>28</v>
      </c>
      <c r="G69" s="131">
        <f t="shared" si="14"/>
        <v>380844.1</v>
      </c>
      <c r="H69" s="131">
        <f t="shared" si="12"/>
        <v>0</v>
      </c>
      <c r="I69" s="131">
        <f t="shared" si="16"/>
        <v>18151.599999999999</v>
      </c>
      <c r="J69" s="131">
        <f t="shared" si="16"/>
        <v>0</v>
      </c>
      <c r="K69" s="131">
        <f t="shared" si="16"/>
        <v>0</v>
      </c>
      <c r="L69" s="131">
        <f t="shared" si="16"/>
        <v>0</v>
      </c>
      <c r="M69" s="131">
        <f t="shared" si="16"/>
        <v>224433.09999999998</v>
      </c>
      <c r="N69" s="131">
        <f t="shared" si="16"/>
        <v>0</v>
      </c>
      <c r="O69" s="131">
        <f t="shared" si="16"/>
        <v>138259.4</v>
      </c>
      <c r="P69" s="131">
        <f t="shared" si="16"/>
        <v>0</v>
      </c>
      <c r="Q69" s="379"/>
      <c r="R69" s="380"/>
      <c r="S69" s="12"/>
      <c r="T69" s="12"/>
    </row>
    <row r="70" spans="1:20" ht="15" hidden="1" customHeight="1" x14ac:dyDescent="0.3">
      <c r="A70" s="370" t="s">
        <v>197</v>
      </c>
      <c r="B70" s="372" t="s">
        <v>198</v>
      </c>
      <c r="C70" s="389" t="s">
        <v>71</v>
      </c>
      <c r="D70" s="385" t="s">
        <v>186</v>
      </c>
      <c r="E70" s="385" t="s">
        <v>194</v>
      </c>
      <c r="F70" s="130" t="s">
        <v>112</v>
      </c>
      <c r="G70" s="131">
        <f t="shared" si="14"/>
        <v>77256.899999999994</v>
      </c>
      <c r="H70" s="131">
        <f t="shared" si="12"/>
        <v>0</v>
      </c>
      <c r="I70" s="131">
        <f t="shared" ref="I70:O70" si="17">SUM(I71:I77)</f>
        <v>77256.899999999994</v>
      </c>
      <c r="J70" s="131">
        <v>0</v>
      </c>
      <c r="K70" s="131">
        <f t="shared" si="17"/>
        <v>0</v>
      </c>
      <c r="L70" s="131">
        <v>0</v>
      </c>
      <c r="M70" s="131">
        <f t="shared" si="17"/>
        <v>0</v>
      </c>
      <c r="N70" s="131">
        <v>0</v>
      </c>
      <c r="O70" s="131">
        <f t="shared" si="17"/>
        <v>0</v>
      </c>
      <c r="P70" s="131">
        <v>0</v>
      </c>
      <c r="Q70" s="377" t="s">
        <v>7</v>
      </c>
      <c r="R70" s="378"/>
      <c r="S70" s="12"/>
      <c r="T70" s="12"/>
    </row>
    <row r="71" spans="1:20" hidden="1" x14ac:dyDescent="0.3">
      <c r="A71" s="371"/>
      <c r="B71" s="373"/>
      <c r="C71" s="390"/>
      <c r="D71" s="381"/>
      <c r="E71" s="381"/>
      <c r="F71" s="130" t="s">
        <v>22</v>
      </c>
      <c r="G71" s="131">
        <f t="shared" si="14"/>
        <v>11036.7</v>
      </c>
      <c r="H71" s="131">
        <f t="shared" si="12"/>
        <v>0</v>
      </c>
      <c r="I71" s="134">
        <v>11036.7</v>
      </c>
      <c r="J71" s="131">
        <v>0</v>
      </c>
      <c r="K71" s="131">
        <v>0</v>
      </c>
      <c r="L71" s="131">
        <v>0</v>
      </c>
      <c r="M71" s="131">
        <v>0</v>
      </c>
      <c r="N71" s="131">
        <v>0</v>
      </c>
      <c r="O71" s="131">
        <v>0</v>
      </c>
      <c r="P71" s="131">
        <v>0</v>
      </c>
      <c r="Q71" s="379"/>
      <c r="R71" s="380"/>
      <c r="S71" s="12"/>
      <c r="T71" s="12"/>
    </row>
    <row r="72" spans="1:20" hidden="1" x14ac:dyDescent="0.3">
      <c r="A72" s="371"/>
      <c r="B72" s="373"/>
      <c r="C72" s="390"/>
      <c r="D72" s="381" t="s">
        <v>187</v>
      </c>
      <c r="E72" s="381" t="s">
        <v>187</v>
      </c>
      <c r="F72" s="130" t="s">
        <v>23</v>
      </c>
      <c r="G72" s="131">
        <f t="shared" si="14"/>
        <v>11036.7</v>
      </c>
      <c r="H72" s="131">
        <f t="shared" si="12"/>
        <v>0</v>
      </c>
      <c r="I72" s="131">
        <v>11036.7</v>
      </c>
      <c r="J72" s="131">
        <v>0</v>
      </c>
      <c r="K72" s="131">
        <v>0</v>
      </c>
      <c r="L72" s="131">
        <v>0</v>
      </c>
      <c r="M72" s="131">
        <v>0</v>
      </c>
      <c r="N72" s="131">
        <v>0</v>
      </c>
      <c r="O72" s="131">
        <v>0</v>
      </c>
      <c r="P72" s="131">
        <v>0</v>
      </c>
      <c r="Q72" s="379"/>
      <c r="R72" s="380"/>
      <c r="S72" s="12"/>
      <c r="T72" s="12"/>
    </row>
    <row r="73" spans="1:20" hidden="1" x14ac:dyDescent="0.3">
      <c r="A73" s="371"/>
      <c r="B73" s="373"/>
      <c r="C73" s="390"/>
      <c r="D73" s="381" t="s">
        <v>187</v>
      </c>
      <c r="E73" s="381" t="s">
        <v>187</v>
      </c>
      <c r="F73" s="130" t="s">
        <v>24</v>
      </c>
      <c r="G73" s="131">
        <f t="shared" si="14"/>
        <v>11036.7</v>
      </c>
      <c r="H73" s="131">
        <f t="shared" si="12"/>
        <v>0</v>
      </c>
      <c r="I73" s="131">
        <f>I72</f>
        <v>11036.7</v>
      </c>
      <c r="J73" s="131">
        <v>0</v>
      </c>
      <c r="K73" s="131">
        <v>0</v>
      </c>
      <c r="L73" s="131">
        <v>0</v>
      </c>
      <c r="M73" s="131">
        <v>0</v>
      </c>
      <c r="N73" s="131">
        <v>0</v>
      </c>
      <c r="O73" s="131">
        <v>0</v>
      </c>
      <c r="P73" s="131">
        <v>0</v>
      </c>
      <c r="Q73" s="379"/>
      <c r="R73" s="380"/>
      <c r="S73" s="12"/>
      <c r="T73" s="12"/>
    </row>
    <row r="74" spans="1:20" hidden="1" x14ac:dyDescent="0.3">
      <c r="A74" s="371"/>
      <c r="B74" s="373"/>
      <c r="C74" s="390"/>
      <c r="D74" s="381" t="s">
        <v>187</v>
      </c>
      <c r="E74" s="381" t="s">
        <v>187</v>
      </c>
      <c r="F74" s="130" t="s">
        <v>25</v>
      </c>
      <c r="G74" s="131">
        <f t="shared" si="14"/>
        <v>11036.7</v>
      </c>
      <c r="H74" s="131">
        <f t="shared" si="12"/>
        <v>0</v>
      </c>
      <c r="I74" s="131">
        <f>I73</f>
        <v>11036.7</v>
      </c>
      <c r="J74" s="131">
        <v>0</v>
      </c>
      <c r="K74" s="131">
        <v>0</v>
      </c>
      <c r="L74" s="131">
        <v>0</v>
      </c>
      <c r="M74" s="131">
        <v>0</v>
      </c>
      <c r="N74" s="131">
        <v>0</v>
      </c>
      <c r="O74" s="131">
        <v>0</v>
      </c>
      <c r="P74" s="131">
        <v>0</v>
      </c>
      <c r="Q74" s="379"/>
      <c r="R74" s="380"/>
      <c r="S74" s="12"/>
      <c r="T74" s="12"/>
    </row>
    <row r="75" spans="1:20" ht="15" hidden="1" customHeight="1" x14ac:dyDescent="0.3">
      <c r="A75" s="371"/>
      <c r="B75" s="373"/>
      <c r="C75" s="390"/>
      <c r="D75" s="381" t="s">
        <v>187</v>
      </c>
      <c r="E75" s="381" t="s">
        <v>187</v>
      </c>
      <c r="F75" s="130" t="s">
        <v>26</v>
      </c>
      <c r="G75" s="131">
        <f t="shared" si="14"/>
        <v>11036.7</v>
      </c>
      <c r="H75" s="131">
        <f t="shared" si="12"/>
        <v>0</v>
      </c>
      <c r="I75" s="131">
        <f>I74</f>
        <v>11036.7</v>
      </c>
      <c r="J75" s="131">
        <v>0</v>
      </c>
      <c r="K75" s="131">
        <v>0</v>
      </c>
      <c r="L75" s="131">
        <v>0</v>
      </c>
      <c r="M75" s="131">
        <v>0</v>
      </c>
      <c r="N75" s="131">
        <v>0</v>
      </c>
      <c r="O75" s="131">
        <v>0</v>
      </c>
      <c r="P75" s="131">
        <v>0</v>
      </c>
      <c r="Q75" s="379"/>
      <c r="R75" s="380"/>
      <c r="S75" s="12"/>
      <c r="T75" s="12"/>
    </row>
    <row r="76" spans="1:20" hidden="1" x14ac:dyDescent="0.3">
      <c r="A76" s="371"/>
      <c r="B76" s="373"/>
      <c r="C76" s="390"/>
      <c r="D76" s="381" t="s">
        <v>187</v>
      </c>
      <c r="E76" s="381" t="s">
        <v>187</v>
      </c>
      <c r="F76" s="130" t="s">
        <v>41</v>
      </c>
      <c r="G76" s="131">
        <f t="shared" si="14"/>
        <v>11036.7</v>
      </c>
      <c r="H76" s="131">
        <f t="shared" si="12"/>
        <v>0</v>
      </c>
      <c r="I76" s="131">
        <f>I75</f>
        <v>11036.7</v>
      </c>
      <c r="J76" s="131">
        <v>0</v>
      </c>
      <c r="K76" s="131">
        <v>0</v>
      </c>
      <c r="L76" s="131">
        <v>0</v>
      </c>
      <c r="M76" s="131">
        <v>0</v>
      </c>
      <c r="N76" s="131">
        <v>0</v>
      </c>
      <c r="O76" s="131">
        <v>0</v>
      </c>
      <c r="P76" s="131">
        <v>0</v>
      </c>
      <c r="Q76" s="379"/>
      <c r="R76" s="380"/>
      <c r="S76" s="12"/>
      <c r="T76" s="12"/>
    </row>
    <row r="77" spans="1:20" hidden="1" x14ac:dyDescent="0.3">
      <c r="A77" s="371"/>
      <c r="B77" s="373"/>
      <c r="C77" s="390"/>
      <c r="D77" s="381" t="s">
        <v>187</v>
      </c>
      <c r="E77" s="381" t="s">
        <v>187</v>
      </c>
      <c r="F77" s="130" t="s">
        <v>28</v>
      </c>
      <c r="G77" s="131">
        <f t="shared" si="14"/>
        <v>11036.7</v>
      </c>
      <c r="H77" s="131">
        <f t="shared" si="12"/>
        <v>0</v>
      </c>
      <c r="I77" s="131">
        <f>I76</f>
        <v>11036.7</v>
      </c>
      <c r="J77" s="131">
        <v>0</v>
      </c>
      <c r="K77" s="131">
        <v>0</v>
      </c>
      <c r="L77" s="131">
        <v>0</v>
      </c>
      <c r="M77" s="131">
        <v>0</v>
      </c>
      <c r="N77" s="131">
        <v>0</v>
      </c>
      <c r="O77" s="131">
        <v>0</v>
      </c>
      <c r="P77" s="131">
        <v>0</v>
      </c>
      <c r="Q77" s="379"/>
      <c r="R77" s="380"/>
      <c r="S77" s="12"/>
      <c r="T77" s="12"/>
    </row>
    <row r="78" spans="1:20" hidden="1" x14ac:dyDescent="0.3">
      <c r="A78" s="370" t="s">
        <v>199</v>
      </c>
      <c r="B78" s="372" t="s">
        <v>459</v>
      </c>
      <c r="C78" s="389" t="s">
        <v>71</v>
      </c>
      <c r="D78" s="385" t="s">
        <v>186</v>
      </c>
      <c r="E78" s="385" t="s">
        <v>200</v>
      </c>
      <c r="F78" s="130" t="s">
        <v>112</v>
      </c>
      <c r="G78" s="131">
        <f t="shared" si="14"/>
        <v>170672.5</v>
      </c>
      <c r="H78" s="131">
        <f t="shared" si="12"/>
        <v>0</v>
      </c>
      <c r="I78" s="131">
        <f t="shared" ref="I78:O78" si="18">SUM(I79:I85)</f>
        <v>0</v>
      </c>
      <c r="J78" s="131">
        <v>0</v>
      </c>
      <c r="K78" s="131">
        <f t="shared" si="18"/>
        <v>0</v>
      </c>
      <c r="L78" s="131">
        <v>0</v>
      </c>
      <c r="M78" s="131">
        <f>SUM(M79:M85)</f>
        <v>170672.5</v>
      </c>
      <c r="N78" s="131">
        <v>0</v>
      </c>
      <c r="O78" s="131">
        <f t="shared" si="18"/>
        <v>0</v>
      </c>
      <c r="P78" s="131">
        <v>0</v>
      </c>
      <c r="Q78" s="377" t="s">
        <v>7</v>
      </c>
      <c r="R78" s="378"/>
      <c r="S78" s="12"/>
      <c r="T78" s="12"/>
    </row>
    <row r="79" spans="1:20" hidden="1" x14ac:dyDescent="0.3">
      <c r="A79" s="371"/>
      <c r="B79" s="373"/>
      <c r="C79" s="390"/>
      <c r="D79" s="381"/>
      <c r="E79" s="381"/>
      <c r="F79" s="130" t="s">
        <v>22</v>
      </c>
      <c r="G79" s="131">
        <f t="shared" si="14"/>
        <v>30021.7</v>
      </c>
      <c r="H79" s="131">
        <f t="shared" si="12"/>
        <v>0</v>
      </c>
      <c r="I79" s="131">
        <v>0</v>
      </c>
      <c r="J79" s="131">
        <v>0</v>
      </c>
      <c r="K79" s="131">
        <v>0</v>
      </c>
      <c r="L79" s="131">
        <v>0</v>
      </c>
      <c r="M79" s="134">
        <v>30021.7</v>
      </c>
      <c r="N79" s="131">
        <v>0</v>
      </c>
      <c r="O79" s="131">
        <v>0</v>
      </c>
      <c r="P79" s="131">
        <v>0</v>
      </c>
      <c r="Q79" s="379"/>
      <c r="R79" s="380"/>
      <c r="S79" s="12"/>
      <c r="T79" s="12"/>
    </row>
    <row r="80" spans="1:20" hidden="1" x14ac:dyDescent="0.3">
      <c r="A80" s="371"/>
      <c r="B80" s="373"/>
      <c r="C80" s="390"/>
      <c r="D80" s="381" t="s">
        <v>187</v>
      </c>
      <c r="E80" s="381" t="s">
        <v>187</v>
      </c>
      <c r="F80" s="130" t="s">
        <v>23</v>
      </c>
      <c r="G80" s="131">
        <f t="shared" si="14"/>
        <v>23441.8</v>
      </c>
      <c r="H80" s="131">
        <f t="shared" si="12"/>
        <v>0</v>
      </c>
      <c r="I80" s="131">
        <v>0</v>
      </c>
      <c r="J80" s="131">
        <v>0</v>
      </c>
      <c r="K80" s="131">
        <v>0</v>
      </c>
      <c r="L80" s="131">
        <v>0</v>
      </c>
      <c r="M80" s="131">
        <v>23441.8</v>
      </c>
      <c r="N80" s="131">
        <v>0</v>
      </c>
      <c r="O80" s="131">
        <v>0</v>
      </c>
      <c r="P80" s="131">
        <v>0</v>
      </c>
      <c r="Q80" s="379"/>
      <c r="R80" s="380"/>
      <c r="S80" s="12"/>
      <c r="T80" s="12"/>
    </row>
    <row r="81" spans="1:20" hidden="1" x14ac:dyDescent="0.3">
      <c r="A81" s="371"/>
      <c r="B81" s="373"/>
      <c r="C81" s="390"/>
      <c r="D81" s="381" t="s">
        <v>187</v>
      </c>
      <c r="E81" s="381" t="s">
        <v>187</v>
      </c>
      <c r="F81" s="130" t="s">
        <v>24</v>
      </c>
      <c r="G81" s="131">
        <f t="shared" si="14"/>
        <v>23441.8</v>
      </c>
      <c r="H81" s="131">
        <f t="shared" si="12"/>
        <v>0</v>
      </c>
      <c r="I81" s="131">
        <v>0</v>
      </c>
      <c r="J81" s="131">
        <v>0</v>
      </c>
      <c r="K81" s="131">
        <v>0</v>
      </c>
      <c r="L81" s="131">
        <v>0</v>
      </c>
      <c r="M81" s="131">
        <f>M80</f>
        <v>23441.8</v>
      </c>
      <c r="N81" s="131">
        <v>0</v>
      </c>
      <c r="O81" s="131">
        <v>0</v>
      </c>
      <c r="P81" s="131">
        <v>0</v>
      </c>
      <c r="Q81" s="379"/>
      <c r="R81" s="380"/>
      <c r="S81" s="12"/>
      <c r="T81" s="12"/>
    </row>
    <row r="82" spans="1:20" hidden="1" x14ac:dyDescent="0.3">
      <c r="A82" s="371"/>
      <c r="B82" s="373"/>
      <c r="C82" s="390"/>
      <c r="D82" s="381" t="s">
        <v>187</v>
      </c>
      <c r="E82" s="381" t="s">
        <v>187</v>
      </c>
      <c r="F82" s="130" t="s">
        <v>25</v>
      </c>
      <c r="G82" s="131">
        <f t="shared" si="14"/>
        <v>23441.8</v>
      </c>
      <c r="H82" s="131">
        <f t="shared" si="12"/>
        <v>0</v>
      </c>
      <c r="I82" s="131">
        <v>0</v>
      </c>
      <c r="J82" s="131">
        <v>0</v>
      </c>
      <c r="K82" s="131">
        <v>0</v>
      </c>
      <c r="L82" s="131">
        <v>0</v>
      </c>
      <c r="M82" s="131">
        <f>M81</f>
        <v>23441.8</v>
      </c>
      <c r="N82" s="131">
        <v>0</v>
      </c>
      <c r="O82" s="131">
        <v>0</v>
      </c>
      <c r="P82" s="131">
        <v>0</v>
      </c>
      <c r="Q82" s="379"/>
      <c r="R82" s="380"/>
      <c r="S82" s="12"/>
      <c r="T82" s="12"/>
    </row>
    <row r="83" spans="1:20" hidden="1" x14ac:dyDescent="0.3">
      <c r="A83" s="371"/>
      <c r="B83" s="373"/>
      <c r="C83" s="390"/>
      <c r="D83" s="381" t="s">
        <v>187</v>
      </c>
      <c r="E83" s="381" t="s">
        <v>187</v>
      </c>
      <c r="F83" s="130" t="s">
        <v>26</v>
      </c>
      <c r="G83" s="131">
        <f t="shared" si="14"/>
        <v>23441.8</v>
      </c>
      <c r="H83" s="131">
        <f t="shared" si="12"/>
        <v>0</v>
      </c>
      <c r="I83" s="131">
        <v>0</v>
      </c>
      <c r="J83" s="131">
        <v>0</v>
      </c>
      <c r="K83" s="131">
        <v>0</v>
      </c>
      <c r="L83" s="131">
        <v>0</v>
      </c>
      <c r="M83" s="131">
        <f>M82</f>
        <v>23441.8</v>
      </c>
      <c r="N83" s="131">
        <v>0</v>
      </c>
      <c r="O83" s="131">
        <v>0</v>
      </c>
      <c r="P83" s="131">
        <v>0</v>
      </c>
      <c r="Q83" s="379"/>
      <c r="R83" s="380"/>
      <c r="S83" s="12"/>
      <c r="T83" s="12"/>
    </row>
    <row r="84" spans="1:20" hidden="1" x14ac:dyDescent="0.3">
      <c r="A84" s="371"/>
      <c r="B84" s="373"/>
      <c r="C84" s="390"/>
      <c r="D84" s="381" t="s">
        <v>187</v>
      </c>
      <c r="E84" s="381" t="s">
        <v>187</v>
      </c>
      <c r="F84" s="130" t="s">
        <v>41</v>
      </c>
      <c r="G84" s="131">
        <f t="shared" si="14"/>
        <v>23441.8</v>
      </c>
      <c r="H84" s="131">
        <f t="shared" si="12"/>
        <v>0</v>
      </c>
      <c r="I84" s="131">
        <v>0</v>
      </c>
      <c r="J84" s="131">
        <v>0</v>
      </c>
      <c r="K84" s="131">
        <v>0</v>
      </c>
      <c r="L84" s="131">
        <v>0</v>
      </c>
      <c r="M84" s="131">
        <f>M83</f>
        <v>23441.8</v>
      </c>
      <c r="N84" s="131">
        <v>0</v>
      </c>
      <c r="O84" s="131">
        <v>0</v>
      </c>
      <c r="P84" s="131">
        <v>0</v>
      </c>
      <c r="Q84" s="379"/>
      <c r="R84" s="380"/>
      <c r="S84" s="12"/>
      <c r="T84" s="12"/>
    </row>
    <row r="85" spans="1:20" hidden="1" x14ac:dyDescent="0.3">
      <c r="A85" s="371"/>
      <c r="B85" s="373"/>
      <c r="C85" s="390"/>
      <c r="D85" s="381" t="s">
        <v>187</v>
      </c>
      <c r="E85" s="381" t="s">
        <v>187</v>
      </c>
      <c r="F85" s="130" t="s">
        <v>28</v>
      </c>
      <c r="G85" s="131">
        <f t="shared" si="14"/>
        <v>23441.8</v>
      </c>
      <c r="H85" s="131">
        <f t="shared" si="12"/>
        <v>0</v>
      </c>
      <c r="I85" s="131">
        <v>0</v>
      </c>
      <c r="J85" s="131">
        <v>0</v>
      </c>
      <c r="K85" s="131">
        <v>0</v>
      </c>
      <c r="L85" s="131">
        <v>0</v>
      </c>
      <c r="M85" s="131">
        <f>M84</f>
        <v>23441.8</v>
      </c>
      <c r="N85" s="131">
        <v>0</v>
      </c>
      <c r="O85" s="131">
        <v>0</v>
      </c>
      <c r="P85" s="131">
        <v>0</v>
      </c>
      <c r="Q85" s="379"/>
      <c r="R85" s="380"/>
      <c r="S85" s="12"/>
      <c r="T85" s="12"/>
    </row>
    <row r="86" spans="1:20" hidden="1" x14ac:dyDescent="0.3">
      <c r="A86" s="370" t="s">
        <v>201</v>
      </c>
      <c r="B86" s="385" t="s">
        <v>202</v>
      </c>
      <c r="C86" s="382" t="s">
        <v>71</v>
      </c>
      <c r="D86" s="385" t="s">
        <v>186</v>
      </c>
      <c r="E86" s="385" t="s">
        <v>194</v>
      </c>
      <c r="F86" s="130" t="s">
        <v>112</v>
      </c>
      <c r="G86" s="131">
        <f t="shared" si="14"/>
        <v>48539.4</v>
      </c>
      <c r="H86" s="131">
        <f t="shared" si="12"/>
        <v>0</v>
      </c>
      <c r="I86" s="131">
        <f t="shared" ref="I86:O86" si="19">SUM(I87:I93)</f>
        <v>48539.4</v>
      </c>
      <c r="J86" s="131">
        <v>0</v>
      </c>
      <c r="K86" s="131">
        <f t="shared" si="19"/>
        <v>0</v>
      </c>
      <c r="L86" s="131">
        <v>0</v>
      </c>
      <c r="M86" s="131">
        <f t="shared" si="19"/>
        <v>0</v>
      </c>
      <c r="N86" s="131">
        <v>0</v>
      </c>
      <c r="O86" s="131">
        <f t="shared" si="19"/>
        <v>0</v>
      </c>
      <c r="P86" s="131">
        <v>0</v>
      </c>
      <c r="Q86" s="377" t="s">
        <v>7</v>
      </c>
      <c r="R86" s="378"/>
      <c r="S86" s="12"/>
      <c r="T86" s="12"/>
    </row>
    <row r="87" spans="1:20" hidden="1" x14ac:dyDescent="0.3">
      <c r="A87" s="371"/>
      <c r="B87" s="381"/>
      <c r="C87" s="383"/>
      <c r="D87" s="381"/>
      <c r="E87" s="381"/>
      <c r="F87" s="130" t="s">
        <v>22</v>
      </c>
      <c r="G87" s="131">
        <f t="shared" si="14"/>
        <v>5850</v>
      </c>
      <c r="H87" s="131">
        <f t="shared" si="12"/>
        <v>0</v>
      </c>
      <c r="I87" s="131">
        <v>5850</v>
      </c>
      <c r="J87" s="131">
        <v>0</v>
      </c>
      <c r="K87" s="131">
        <v>0</v>
      </c>
      <c r="L87" s="131">
        <v>0</v>
      </c>
      <c r="M87" s="131">
        <v>0</v>
      </c>
      <c r="N87" s="131">
        <v>0</v>
      </c>
      <c r="O87" s="131">
        <v>0</v>
      </c>
      <c r="P87" s="131">
        <v>0</v>
      </c>
      <c r="Q87" s="379"/>
      <c r="R87" s="380"/>
      <c r="S87" s="12"/>
      <c r="T87" s="12"/>
    </row>
    <row r="88" spans="1:20" hidden="1" x14ac:dyDescent="0.3">
      <c r="A88" s="371"/>
      <c r="B88" s="381"/>
      <c r="C88" s="383"/>
      <c r="D88" s="381" t="s">
        <v>187</v>
      </c>
      <c r="E88" s="381" t="s">
        <v>187</v>
      </c>
      <c r="F88" s="130" t="s">
        <v>23</v>
      </c>
      <c r="G88" s="131">
        <f t="shared" si="14"/>
        <v>7114.9</v>
      </c>
      <c r="H88" s="131">
        <f t="shared" si="12"/>
        <v>0</v>
      </c>
      <c r="I88" s="131">
        <v>7114.9</v>
      </c>
      <c r="J88" s="131">
        <v>0</v>
      </c>
      <c r="K88" s="131">
        <v>0</v>
      </c>
      <c r="L88" s="131">
        <v>0</v>
      </c>
      <c r="M88" s="131">
        <v>0</v>
      </c>
      <c r="N88" s="131">
        <v>0</v>
      </c>
      <c r="O88" s="131">
        <v>0</v>
      </c>
      <c r="P88" s="131">
        <v>0</v>
      </c>
      <c r="Q88" s="379"/>
      <c r="R88" s="380"/>
      <c r="S88" s="12"/>
      <c r="T88" s="12"/>
    </row>
    <row r="89" spans="1:20" hidden="1" x14ac:dyDescent="0.3">
      <c r="A89" s="371"/>
      <c r="B89" s="381"/>
      <c r="C89" s="383"/>
      <c r="D89" s="381" t="s">
        <v>187</v>
      </c>
      <c r="E89" s="381" t="s">
        <v>187</v>
      </c>
      <c r="F89" s="130" t="s">
        <v>24</v>
      </c>
      <c r="G89" s="131">
        <f t="shared" si="14"/>
        <v>7114.9</v>
      </c>
      <c r="H89" s="131">
        <f t="shared" si="12"/>
        <v>0</v>
      </c>
      <c r="I89" s="131">
        <f>I88</f>
        <v>7114.9</v>
      </c>
      <c r="J89" s="131">
        <v>0</v>
      </c>
      <c r="K89" s="131">
        <v>0</v>
      </c>
      <c r="L89" s="131">
        <v>0</v>
      </c>
      <c r="M89" s="131">
        <v>0</v>
      </c>
      <c r="N89" s="131">
        <v>0</v>
      </c>
      <c r="O89" s="131">
        <v>0</v>
      </c>
      <c r="P89" s="131">
        <v>0</v>
      </c>
      <c r="Q89" s="379"/>
      <c r="R89" s="380"/>
      <c r="S89" s="12"/>
      <c r="T89" s="12"/>
    </row>
    <row r="90" spans="1:20" hidden="1" x14ac:dyDescent="0.3">
      <c r="A90" s="371"/>
      <c r="B90" s="381"/>
      <c r="C90" s="383"/>
      <c r="D90" s="381" t="s">
        <v>187</v>
      </c>
      <c r="E90" s="381" t="s">
        <v>187</v>
      </c>
      <c r="F90" s="130" t="s">
        <v>25</v>
      </c>
      <c r="G90" s="131">
        <f t="shared" si="14"/>
        <v>7114.9</v>
      </c>
      <c r="H90" s="131">
        <f t="shared" si="12"/>
        <v>0</v>
      </c>
      <c r="I90" s="131">
        <f>I89</f>
        <v>7114.9</v>
      </c>
      <c r="J90" s="131">
        <v>0</v>
      </c>
      <c r="K90" s="131"/>
      <c r="L90" s="131">
        <v>0</v>
      </c>
      <c r="M90" s="131">
        <v>0</v>
      </c>
      <c r="N90" s="131">
        <v>0</v>
      </c>
      <c r="O90" s="131">
        <v>0</v>
      </c>
      <c r="P90" s="131">
        <v>0</v>
      </c>
      <c r="Q90" s="379"/>
      <c r="R90" s="380"/>
      <c r="S90" s="12"/>
      <c r="T90" s="12"/>
    </row>
    <row r="91" spans="1:20" ht="15" hidden="1" customHeight="1" x14ac:dyDescent="0.3">
      <c r="A91" s="371"/>
      <c r="B91" s="381"/>
      <c r="C91" s="383"/>
      <c r="D91" s="381" t="s">
        <v>187</v>
      </c>
      <c r="E91" s="381" t="s">
        <v>187</v>
      </c>
      <c r="F91" s="130" t="s">
        <v>26</v>
      </c>
      <c r="G91" s="131">
        <f t="shared" si="14"/>
        <v>7114.9</v>
      </c>
      <c r="H91" s="131">
        <f t="shared" si="12"/>
        <v>0</v>
      </c>
      <c r="I91" s="131">
        <f>I90</f>
        <v>7114.9</v>
      </c>
      <c r="J91" s="131">
        <v>0</v>
      </c>
      <c r="K91" s="131">
        <v>0</v>
      </c>
      <c r="L91" s="131">
        <v>0</v>
      </c>
      <c r="M91" s="131">
        <v>0</v>
      </c>
      <c r="N91" s="131">
        <v>0</v>
      </c>
      <c r="O91" s="131">
        <v>0</v>
      </c>
      <c r="P91" s="131">
        <v>0</v>
      </c>
      <c r="Q91" s="379"/>
      <c r="R91" s="380"/>
      <c r="S91" s="12"/>
      <c r="T91" s="12"/>
    </row>
    <row r="92" spans="1:20" hidden="1" x14ac:dyDescent="0.3">
      <c r="A92" s="371"/>
      <c r="B92" s="381"/>
      <c r="C92" s="383"/>
      <c r="D92" s="381" t="s">
        <v>187</v>
      </c>
      <c r="E92" s="381" t="s">
        <v>187</v>
      </c>
      <c r="F92" s="130" t="s">
        <v>41</v>
      </c>
      <c r="G92" s="131">
        <f t="shared" si="14"/>
        <v>7114.9</v>
      </c>
      <c r="H92" s="131">
        <f t="shared" si="12"/>
        <v>0</v>
      </c>
      <c r="I92" s="131">
        <f>I91</f>
        <v>7114.9</v>
      </c>
      <c r="J92" s="131">
        <v>0</v>
      </c>
      <c r="K92" s="131">
        <v>0</v>
      </c>
      <c r="L92" s="131">
        <v>0</v>
      </c>
      <c r="M92" s="131">
        <v>0</v>
      </c>
      <c r="N92" s="131">
        <v>0</v>
      </c>
      <c r="O92" s="131">
        <v>0</v>
      </c>
      <c r="P92" s="131">
        <v>0</v>
      </c>
      <c r="Q92" s="379"/>
      <c r="R92" s="380"/>
      <c r="S92" s="12"/>
      <c r="T92" s="12"/>
    </row>
    <row r="93" spans="1:20" hidden="1" x14ac:dyDescent="0.3">
      <c r="A93" s="371"/>
      <c r="B93" s="381"/>
      <c r="C93" s="383"/>
      <c r="D93" s="381" t="s">
        <v>187</v>
      </c>
      <c r="E93" s="381" t="s">
        <v>187</v>
      </c>
      <c r="F93" s="130" t="s">
        <v>28</v>
      </c>
      <c r="G93" s="131">
        <f t="shared" si="14"/>
        <v>7114.9</v>
      </c>
      <c r="H93" s="131">
        <f t="shared" si="12"/>
        <v>0</v>
      </c>
      <c r="I93" s="131">
        <f>I92</f>
        <v>7114.9</v>
      </c>
      <c r="J93" s="131">
        <v>0</v>
      </c>
      <c r="K93" s="131">
        <v>0</v>
      </c>
      <c r="L93" s="131">
        <v>0</v>
      </c>
      <c r="M93" s="131">
        <v>0</v>
      </c>
      <c r="N93" s="131">
        <v>0</v>
      </c>
      <c r="O93" s="131">
        <v>0</v>
      </c>
      <c r="P93" s="131">
        <v>0</v>
      </c>
      <c r="Q93" s="379"/>
      <c r="R93" s="380"/>
      <c r="S93" s="12"/>
      <c r="T93" s="12"/>
    </row>
    <row r="94" spans="1:20" ht="15" hidden="1" customHeight="1" x14ac:dyDescent="0.3">
      <c r="A94" s="370" t="s">
        <v>203</v>
      </c>
      <c r="B94" s="372" t="s">
        <v>266</v>
      </c>
      <c r="C94" s="374"/>
      <c r="D94" s="374" t="s">
        <v>186</v>
      </c>
      <c r="E94" s="374" t="s">
        <v>204</v>
      </c>
      <c r="F94" s="130" t="s">
        <v>112</v>
      </c>
      <c r="G94" s="131">
        <f t="shared" si="14"/>
        <v>967815.8</v>
      </c>
      <c r="H94" s="131">
        <f t="shared" si="12"/>
        <v>0</v>
      </c>
      <c r="I94" s="131">
        <f>SUM(I95:I101)</f>
        <v>0</v>
      </c>
      <c r="J94" s="131">
        <v>0</v>
      </c>
      <c r="K94" s="131">
        <f>SUM(K95:K101)</f>
        <v>0</v>
      </c>
      <c r="L94" s="131">
        <v>0</v>
      </c>
      <c r="M94" s="131">
        <f>SUM(M95:M101)</f>
        <v>0</v>
      </c>
      <c r="N94" s="131">
        <v>0</v>
      </c>
      <c r="O94" s="131">
        <f>SUM(O95:O101)</f>
        <v>967815.8</v>
      </c>
      <c r="P94" s="131">
        <v>0</v>
      </c>
      <c r="Q94" s="377" t="s">
        <v>7</v>
      </c>
      <c r="R94" s="378"/>
      <c r="S94" s="12"/>
      <c r="T94" s="12"/>
    </row>
    <row r="95" spans="1:20" hidden="1" x14ac:dyDescent="0.3">
      <c r="A95" s="371"/>
      <c r="B95" s="373"/>
      <c r="C95" s="375"/>
      <c r="D95" s="375"/>
      <c r="E95" s="375"/>
      <c r="F95" s="130" t="s">
        <v>22</v>
      </c>
      <c r="G95" s="131">
        <f t="shared" si="14"/>
        <v>138259.4</v>
      </c>
      <c r="H95" s="131">
        <f t="shared" si="12"/>
        <v>0</v>
      </c>
      <c r="I95" s="134">
        <v>0</v>
      </c>
      <c r="J95" s="131">
        <v>0</v>
      </c>
      <c r="K95" s="131">
        <v>0</v>
      </c>
      <c r="L95" s="131">
        <v>0</v>
      </c>
      <c r="M95" s="131">
        <v>0</v>
      </c>
      <c r="N95" s="131">
        <v>0</v>
      </c>
      <c r="O95" s="131">
        <v>138259.4</v>
      </c>
      <c r="P95" s="131">
        <v>0</v>
      </c>
      <c r="Q95" s="379"/>
      <c r="R95" s="380"/>
      <c r="S95" s="12"/>
      <c r="T95" s="12"/>
    </row>
    <row r="96" spans="1:20" hidden="1" x14ac:dyDescent="0.3">
      <c r="A96" s="371"/>
      <c r="B96" s="373"/>
      <c r="C96" s="375"/>
      <c r="D96" s="375"/>
      <c r="E96" s="375"/>
      <c r="F96" s="130" t="s">
        <v>23</v>
      </c>
      <c r="G96" s="131">
        <f t="shared" si="14"/>
        <v>138259.4</v>
      </c>
      <c r="H96" s="131">
        <f t="shared" si="12"/>
        <v>0</v>
      </c>
      <c r="I96" s="131">
        <v>0</v>
      </c>
      <c r="J96" s="131">
        <v>0</v>
      </c>
      <c r="K96" s="131">
        <v>0</v>
      </c>
      <c r="L96" s="131">
        <v>0</v>
      </c>
      <c r="M96" s="131">
        <v>0</v>
      </c>
      <c r="N96" s="131">
        <v>0</v>
      </c>
      <c r="O96" s="131">
        <v>138259.4</v>
      </c>
      <c r="P96" s="131">
        <v>0</v>
      </c>
      <c r="Q96" s="379"/>
      <c r="R96" s="380"/>
      <c r="S96" s="12"/>
      <c r="T96" s="12"/>
    </row>
    <row r="97" spans="1:20" hidden="1" x14ac:dyDescent="0.3">
      <c r="A97" s="371"/>
      <c r="B97" s="373"/>
      <c r="C97" s="375"/>
      <c r="D97" s="375"/>
      <c r="E97" s="375"/>
      <c r="F97" s="130" t="s">
        <v>24</v>
      </c>
      <c r="G97" s="131">
        <f t="shared" si="14"/>
        <v>138259.4</v>
      </c>
      <c r="H97" s="131">
        <f t="shared" si="12"/>
        <v>0</v>
      </c>
      <c r="I97" s="131">
        <v>0</v>
      </c>
      <c r="J97" s="131">
        <v>0</v>
      </c>
      <c r="K97" s="131">
        <v>0</v>
      </c>
      <c r="L97" s="131">
        <v>0</v>
      </c>
      <c r="M97" s="131">
        <v>0</v>
      </c>
      <c r="N97" s="131">
        <v>0</v>
      </c>
      <c r="O97" s="131">
        <f>O96</f>
        <v>138259.4</v>
      </c>
      <c r="P97" s="131">
        <v>0</v>
      </c>
      <c r="Q97" s="379"/>
      <c r="R97" s="380"/>
      <c r="S97" s="12"/>
      <c r="T97" s="12"/>
    </row>
    <row r="98" spans="1:20" hidden="1" x14ac:dyDescent="0.3">
      <c r="A98" s="371"/>
      <c r="B98" s="373"/>
      <c r="C98" s="375"/>
      <c r="D98" s="375"/>
      <c r="E98" s="375"/>
      <c r="F98" s="130" t="s">
        <v>25</v>
      </c>
      <c r="G98" s="131">
        <f t="shared" si="14"/>
        <v>138259.4</v>
      </c>
      <c r="H98" s="131">
        <f t="shared" si="12"/>
        <v>0</v>
      </c>
      <c r="I98" s="134">
        <v>0</v>
      </c>
      <c r="J98" s="131">
        <v>0</v>
      </c>
      <c r="K98" s="131">
        <v>0</v>
      </c>
      <c r="L98" s="131">
        <v>0</v>
      </c>
      <c r="M98" s="131">
        <v>0</v>
      </c>
      <c r="N98" s="131">
        <v>0</v>
      </c>
      <c r="O98" s="131">
        <f>O97</f>
        <v>138259.4</v>
      </c>
      <c r="P98" s="131">
        <v>0</v>
      </c>
      <c r="Q98" s="379"/>
      <c r="R98" s="380"/>
      <c r="S98" s="12"/>
      <c r="T98" s="12"/>
    </row>
    <row r="99" spans="1:20" hidden="1" x14ac:dyDescent="0.3">
      <c r="A99" s="371"/>
      <c r="B99" s="373"/>
      <c r="C99" s="375"/>
      <c r="D99" s="375"/>
      <c r="E99" s="375"/>
      <c r="F99" s="130" t="s">
        <v>26</v>
      </c>
      <c r="G99" s="131">
        <f t="shared" si="14"/>
        <v>138259.4</v>
      </c>
      <c r="H99" s="131">
        <f t="shared" si="12"/>
        <v>0</v>
      </c>
      <c r="I99" s="134">
        <v>0</v>
      </c>
      <c r="J99" s="131">
        <v>0</v>
      </c>
      <c r="K99" s="131">
        <v>0</v>
      </c>
      <c r="L99" s="131">
        <v>0</v>
      </c>
      <c r="M99" s="131">
        <v>0</v>
      </c>
      <c r="N99" s="131">
        <v>0</v>
      </c>
      <c r="O99" s="131">
        <f>O98</f>
        <v>138259.4</v>
      </c>
      <c r="P99" s="131">
        <v>0</v>
      </c>
      <c r="Q99" s="379"/>
      <c r="R99" s="380"/>
      <c r="S99" s="12"/>
      <c r="T99" s="12"/>
    </row>
    <row r="100" spans="1:20" hidden="1" x14ac:dyDescent="0.3">
      <c r="A100" s="371"/>
      <c r="B100" s="373"/>
      <c r="C100" s="375"/>
      <c r="D100" s="375"/>
      <c r="E100" s="375"/>
      <c r="F100" s="130" t="s">
        <v>41</v>
      </c>
      <c r="G100" s="131">
        <f t="shared" si="14"/>
        <v>138259.4</v>
      </c>
      <c r="H100" s="131">
        <f t="shared" si="12"/>
        <v>0</v>
      </c>
      <c r="I100" s="134">
        <v>0</v>
      </c>
      <c r="J100" s="131">
        <v>0</v>
      </c>
      <c r="K100" s="131">
        <v>0</v>
      </c>
      <c r="L100" s="131">
        <v>0</v>
      </c>
      <c r="M100" s="131">
        <v>0</v>
      </c>
      <c r="N100" s="131">
        <v>0</v>
      </c>
      <c r="O100" s="131">
        <f>O99</f>
        <v>138259.4</v>
      </c>
      <c r="P100" s="131">
        <v>0</v>
      </c>
      <c r="Q100" s="379"/>
      <c r="R100" s="380"/>
      <c r="S100" s="12"/>
      <c r="T100" s="12"/>
    </row>
    <row r="101" spans="1:20" hidden="1" x14ac:dyDescent="0.3">
      <c r="A101" s="371"/>
      <c r="B101" s="373"/>
      <c r="C101" s="375"/>
      <c r="D101" s="376"/>
      <c r="E101" s="376"/>
      <c r="F101" s="130" t="s">
        <v>28</v>
      </c>
      <c r="G101" s="131">
        <f t="shared" si="14"/>
        <v>138259.4</v>
      </c>
      <c r="H101" s="131">
        <f t="shared" si="12"/>
        <v>0</v>
      </c>
      <c r="I101" s="131">
        <v>0</v>
      </c>
      <c r="J101" s="131">
        <v>0</v>
      </c>
      <c r="K101" s="131">
        <v>0</v>
      </c>
      <c r="L101" s="131">
        <v>0</v>
      </c>
      <c r="M101" s="131">
        <v>0</v>
      </c>
      <c r="N101" s="131">
        <v>0</v>
      </c>
      <c r="O101" s="131">
        <f>O100</f>
        <v>138259.4</v>
      </c>
      <c r="P101" s="131">
        <v>0</v>
      </c>
      <c r="Q101" s="379"/>
      <c r="R101" s="380"/>
      <c r="S101" s="12"/>
      <c r="T101" s="12"/>
    </row>
    <row r="102" spans="1:20" hidden="1" x14ac:dyDescent="0.3">
      <c r="A102" s="370" t="s">
        <v>205</v>
      </c>
      <c r="B102" s="385" t="s">
        <v>435</v>
      </c>
      <c r="C102" s="389" t="s">
        <v>71</v>
      </c>
      <c r="D102" s="385" t="s">
        <v>186</v>
      </c>
      <c r="E102" s="385" t="s">
        <v>207</v>
      </c>
      <c r="F102" s="130" t="s">
        <v>112</v>
      </c>
      <c r="G102" s="131">
        <f t="shared" si="14"/>
        <v>1300059.6000000001</v>
      </c>
      <c r="H102" s="131">
        <f t="shared" si="12"/>
        <v>0</v>
      </c>
      <c r="I102" s="131">
        <f t="shared" ref="I102:O102" si="20">SUM(I103:I109)</f>
        <v>0</v>
      </c>
      <c r="J102" s="131">
        <v>0</v>
      </c>
      <c r="K102" s="131">
        <f t="shared" si="20"/>
        <v>0</v>
      </c>
      <c r="L102" s="131">
        <v>0</v>
      </c>
      <c r="M102" s="131">
        <f>SUM(M103:M109)</f>
        <v>1300059.6000000001</v>
      </c>
      <c r="N102" s="131">
        <v>0</v>
      </c>
      <c r="O102" s="131">
        <f t="shared" si="20"/>
        <v>0</v>
      </c>
      <c r="P102" s="131">
        <v>0</v>
      </c>
      <c r="Q102" s="377" t="s">
        <v>7</v>
      </c>
      <c r="R102" s="378"/>
      <c r="S102" s="12"/>
      <c r="T102" s="12"/>
    </row>
    <row r="103" spans="1:20" hidden="1" x14ac:dyDescent="0.3">
      <c r="A103" s="371"/>
      <c r="B103" s="381"/>
      <c r="C103" s="390"/>
      <c r="D103" s="381"/>
      <c r="E103" s="381"/>
      <c r="F103" s="130" t="s">
        <v>22</v>
      </c>
      <c r="G103" s="131">
        <f t="shared" si="14"/>
        <v>185722.8</v>
      </c>
      <c r="H103" s="131">
        <f t="shared" si="12"/>
        <v>0</v>
      </c>
      <c r="I103" s="131">
        <v>0</v>
      </c>
      <c r="J103" s="131">
        <v>0</v>
      </c>
      <c r="K103" s="131">
        <v>0</v>
      </c>
      <c r="L103" s="131">
        <v>0</v>
      </c>
      <c r="M103" s="131">
        <v>185722.8</v>
      </c>
      <c r="N103" s="131">
        <v>0</v>
      </c>
      <c r="O103" s="131">
        <v>0</v>
      </c>
      <c r="P103" s="131">
        <v>0</v>
      </c>
      <c r="Q103" s="379"/>
      <c r="R103" s="380"/>
      <c r="S103" s="12"/>
      <c r="T103" s="12"/>
    </row>
    <row r="104" spans="1:20" hidden="1" x14ac:dyDescent="0.3">
      <c r="A104" s="371"/>
      <c r="B104" s="381"/>
      <c r="C104" s="390"/>
      <c r="D104" s="381" t="s">
        <v>187</v>
      </c>
      <c r="E104" s="381" t="s">
        <v>187</v>
      </c>
      <c r="F104" s="130" t="s">
        <v>23</v>
      </c>
      <c r="G104" s="131">
        <f t="shared" si="14"/>
        <v>185722.8</v>
      </c>
      <c r="H104" s="131">
        <f t="shared" si="12"/>
        <v>0</v>
      </c>
      <c r="I104" s="131">
        <v>0</v>
      </c>
      <c r="J104" s="131">
        <v>0</v>
      </c>
      <c r="K104" s="131">
        <v>0</v>
      </c>
      <c r="L104" s="131">
        <v>0</v>
      </c>
      <c r="M104" s="131">
        <v>185722.8</v>
      </c>
      <c r="N104" s="131">
        <v>0</v>
      </c>
      <c r="O104" s="131">
        <v>0</v>
      </c>
      <c r="P104" s="131">
        <v>0</v>
      </c>
      <c r="Q104" s="379"/>
      <c r="R104" s="380"/>
      <c r="S104" s="12"/>
      <c r="T104" s="12"/>
    </row>
    <row r="105" spans="1:20" hidden="1" x14ac:dyDescent="0.3">
      <c r="A105" s="371"/>
      <c r="B105" s="381"/>
      <c r="C105" s="390"/>
      <c r="D105" s="381" t="s">
        <v>187</v>
      </c>
      <c r="E105" s="381" t="s">
        <v>187</v>
      </c>
      <c r="F105" s="130" t="s">
        <v>24</v>
      </c>
      <c r="G105" s="131">
        <f t="shared" si="14"/>
        <v>185722.8</v>
      </c>
      <c r="H105" s="131">
        <f t="shared" si="12"/>
        <v>0</v>
      </c>
      <c r="I105" s="131">
        <v>0</v>
      </c>
      <c r="J105" s="131">
        <v>0</v>
      </c>
      <c r="K105" s="131">
        <v>0</v>
      </c>
      <c r="L105" s="131">
        <v>0</v>
      </c>
      <c r="M105" s="131">
        <f>M104</f>
        <v>185722.8</v>
      </c>
      <c r="N105" s="131">
        <v>0</v>
      </c>
      <c r="O105" s="131">
        <v>0</v>
      </c>
      <c r="P105" s="131">
        <v>0</v>
      </c>
      <c r="Q105" s="379"/>
      <c r="R105" s="380"/>
      <c r="S105" s="12"/>
      <c r="T105" s="12"/>
    </row>
    <row r="106" spans="1:20" hidden="1" x14ac:dyDescent="0.3">
      <c r="A106" s="371"/>
      <c r="B106" s="381"/>
      <c r="C106" s="390"/>
      <c r="D106" s="381" t="s">
        <v>187</v>
      </c>
      <c r="E106" s="381" t="s">
        <v>187</v>
      </c>
      <c r="F106" s="130" t="s">
        <v>25</v>
      </c>
      <c r="G106" s="131">
        <f t="shared" si="14"/>
        <v>185722.8</v>
      </c>
      <c r="H106" s="131">
        <f t="shared" si="12"/>
        <v>0</v>
      </c>
      <c r="I106" s="131">
        <v>0</v>
      </c>
      <c r="J106" s="131">
        <v>0</v>
      </c>
      <c r="K106" s="131">
        <v>0</v>
      </c>
      <c r="L106" s="131">
        <v>0</v>
      </c>
      <c r="M106" s="131">
        <f>M105</f>
        <v>185722.8</v>
      </c>
      <c r="N106" s="131">
        <v>0</v>
      </c>
      <c r="O106" s="131">
        <v>0</v>
      </c>
      <c r="P106" s="131">
        <v>0</v>
      </c>
      <c r="Q106" s="379"/>
      <c r="R106" s="380"/>
      <c r="S106" s="12"/>
      <c r="T106" s="12"/>
    </row>
    <row r="107" spans="1:20" hidden="1" x14ac:dyDescent="0.3">
      <c r="A107" s="371"/>
      <c r="B107" s="381"/>
      <c r="C107" s="390"/>
      <c r="D107" s="381" t="s">
        <v>187</v>
      </c>
      <c r="E107" s="381" t="s">
        <v>187</v>
      </c>
      <c r="F107" s="130" t="s">
        <v>26</v>
      </c>
      <c r="G107" s="131">
        <f t="shared" si="14"/>
        <v>185722.8</v>
      </c>
      <c r="H107" s="131">
        <f t="shared" si="12"/>
        <v>0</v>
      </c>
      <c r="I107" s="131">
        <v>0</v>
      </c>
      <c r="J107" s="131">
        <v>0</v>
      </c>
      <c r="K107" s="131">
        <v>0</v>
      </c>
      <c r="L107" s="131">
        <v>0</v>
      </c>
      <c r="M107" s="131">
        <f>M106</f>
        <v>185722.8</v>
      </c>
      <c r="N107" s="131">
        <v>0</v>
      </c>
      <c r="O107" s="131">
        <v>0</v>
      </c>
      <c r="P107" s="131">
        <v>0</v>
      </c>
      <c r="Q107" s="379"/>
      <c r="R107" s="380"/>
      <c r="S107" s="12"/>
      <c r="T107" s="12"/>
    </row>
    <row r="108" spans="1:20" ht="15" hidden="1" customHeight="1" x14ac:dyDescent="0.3">
      <c r="A108" s="371"/>
      <c r="B108" s="381"/>
      <c r="C108" s="390"/>
      <c r="D108" s="381" t="s">
        <v>187</v>
      </c>
      <c r="E108" s="381" t="s">
        <v>187</v>
      </c>
      <c r="F108" s="130" t="s">
        <v>41</v>
      </c>
      <c r="G108" s="131">
        <f t="shared" si="14"/>
        <v>185722.8</v>
      </c>
      <c r="H108" s="131">
        <f t="shared" si="12"/>
        <v>0</v>
      </c>
      <c r="I108" s="131">
        <v>0</v>
      </c>
      <c r="J108" s="131">
        <v>0</v>
      </c>
      <c r="K108" s="131">
        <v>0</v>
      </c>
      <c r="L108" s="131">
        <v>0</v>
      </c>
      <c r="M108" s="131">
        <f>M107</f>
        <v>185722.8</v>
      </c>
      <c r="N108" s="131">
        <v>0</v>
      </c>
      <c r="O108" s="131">
        <v>0</v>
      </c>
      <c r="P108" s="131">
        <v>0</v>
      </c>
      <c r="Q108" s="379"/>
      <c r="R108" s="380"/>
      <c r="S108" s="12"/>
      <c r="T108" s="12"/>
    </row>
    <row r="109" spans="1:20" hidden="1" x14ac:dyDescent="0.3">
      <c r="A109" s="371"/>
      <c r="B109" s="381"/>
      <c r="C109" s="390"/>
      <c r="D109" s="381" t="s">
        <v>187</v>
      </c>
      <c r="E109" s="381" t="s">
        <v>187</v>
      </c>
      <c r="F109" s="130" t="s">
        <v>28</v>
      </c>
      <c r="G109" s="131">
        <f t="shared" si="14"/>
        <v>185722.8</v>
      </c>
      <c r="H109" s="131">
        <f t="shared" si="12"/>
        <v>0</v>
      </c>
      <c r="I109" s="131">
        <v>0</v>
      </c>
      <c r="J109" s="131">
        <v>0</v>
      </c>
      <c r="K109" s="131">
        <v>0</v>
      </c>
      <c r="L109" s="131">
        <v>0</v>
      </c>
      <c r="M109" s="131">
        <f>M108</f>
        <v>185722.8</v>
      </c>
      <c r="N109" s="131">
        <v>0</v>
      </c>
      <c r="O109" s="131">
        <v>0</v>
      </c>
      <c r="P109" s="131">
        <v>0</v>
      </c>
      <c r="Q109" s="379"/>
      <c r="R109" s="380"/>
      <c r="S109" s="12"/>
      <c r="T109" s="12"/>
    </row>
    <row r="110" spans="1:20" hidden="1" x14ac:dyDescent="0.3">
      <c r="A110" s="370" t="s">
        <v>208</v>
      </c>
      <c r="B110" s="377" t="s">
        <v>209</v>
      </c>
      <c r="C110" s="382" t="s">
        <v>71</v>
      </c>
      <c r="D110" s="385" t="s">
        <v>186</v>
      </c>
      <c r="E110" s="385" t="s">
        <v>207</v>
      </c>
      <c r="F110" s="130" t="s">
        <v>112</v>
      </c>
      <c r="G110" s="131">
        <f t="shared" si="14"/>
        <v>106879.5</v>
      </c>
      <c r="H110" s="131">
        <f t="shared" si="12"/>
        <v>0</v>
      </c>
      <c r="I110" s="131">
        <f t="shared" ref="I110:O110" si="21">SUM(I111:I117)</f>
        <v>0</v>
      </c>
      <c r="J110" s="131">
        <v>0</v>
      </c>
      <c r="K110" s="131">
        <f t="shared" si="21"/>
        <v>0</v>
      </c>
      <c r="L110" s="131">
        <v>0</v>
      </c>
      <c r="M110" s="131">
        <f t="shared" si="21"/>
        <v>106879.5</v>
      </c>
      <c r="N110" s="131">
        <v>0</v>
      </c>
      <c r="O110" s="131">
        <f t="shared" si="21"/>
        <v>0</v>
      </c>
      <c r="P110" s="131">
        <v>0</v>
      </c>
      <c r="Q110" s="377" t="s">
        <v>7</v>
      </c>
      <c r="R110" s="378"/>
      <c r="S110" s="12"/>
      <c r="T110" s="12"/>
    </row>
    <row r="111" spans="1:20" hidden="1" x14ac:dyDescent="0.3">
      <c r="A111" s="371"/>
      <c r="B111" s="379"/>
      <c r="C111" s="383"/>
      <c r="D111" s="381"/>
      <c r="E111" s="381"/>
      <c r="F111" s="130" t="s">
        <v>22</v>
      </c>
      <c r="G111" s="131">
        <f t="shared" si="14"/>
        <v>15268.5</v>
      </c>
      <c r="H111" s="131">
        <f t="shared" si="12"/>
        <v>0</v>
      </c>
      <c r="I111" s="131">
        <v>0</v>
      </c>
      <c r="J111" s="131">
        <v>0</v>
      </c>
      <c r="K111" s="131">
        <v>0</v>
      </c>
      <c r="L111" s="131">
        <v>0</v>
      </c>
      <c r="M111" s="131">
        <v>15268.5</v>
      </c>
      <c r="N111" s="131">
        <v>0</v>
      </c>
      <c r="O111" s="131">
        <v>0</v>
      </c>
      <c r="P111" s="131">
        <v>0</v>
      </c>
      <c r="Q111" s="379"/>
      <c r="R111" s="380"/>
      <c r="S111" s="12"/>
      <c r="T111" s="12"/>
    </row>
    <row r="112" spans="1:20" hidden="1" x14ac:dyDescent="0.3">
      <c r="A112" s="371"/>
      <c r="B112" s="379"/>
      <c r="C112" s="383"/>
      <c r="D112" s="381" t="s">
        <v>187</v>
      </c>
      <c r="E112" s="381" t="s">
        <v>187</v>
      </c>
      <c r="F112" s="130" t="s">
        <v>23</v>
      </c>
      <c r="G112" s="131">
        <f t="shared" si="14"/>
        <v>15268.5</v>
      </c>
      <c r="H112" s="131">
        <f t="shared" si="12"/>
        <v>0</v>
      </c>
      <c r="I112" s="131">
        <v>0</v>
      </c>
      <c r="J112" s="131">
        <v>0</v>
      </c>
      <c r="K112" s="131">
        <v>0</v>
      </c>
      <c r="L112" s="131">
        <v>0</v>
      </c>
      <c r="M112" s="131">
        <v>15268.5</v>
      </c>
      <c r="N112" s="131">
        <v>0</v>
      </c>
      <c r="O112" s="131">
        <v>0</v>
      </c>
      <c r="P112" s="131">
        <v>0</v>
      </c>
      <c r="Q112" s="379"/>
      <c r="R112" s="380"/>
      <c r="S112" s="12"/>
      <c r="T112" s="12"/>
    </row>
    <row r="113" spans="1:256" hidden="1" x14ac:dyDescent="0.3">
      <c r="A113" s="371"/>
      <c r="B113" s="379"/>
      <c r="C113" s="383"/>
      <c r="D113" s="381" t="s">
        <v>187</v>
      </c>
      <c r="E113" s="381" t="s">
        <v>187</v>
      </c>
      <c r="F113" s="130" t="s">
        <v>24</v>
      </c>
      <c r="G113" s="131">
        <f t="shared" si="14"/>
        <v>15268.5</v>
      </c>
      <c r="H113" s="131">
        <f t="shared" si="12"/>
        <v>0</v>
      </c>
      <c r="I113" s="131">
        <v>0</v>
      </c>
      <c r="J113" s="131">
        <v>0</v>
      </c>
      <c r="K113" s="131">
        <v>0</v>
      </c>
      <c r="L113" s="131">
        <v>0</v>
      </c>
      <c r="M113" s="131">
        <f>M112</f>
        <v>15268.5</v>
      </c>
      <c r="N113" s="131">
        <v>0</v>
      </c>
      <c r="O113" s="131">
        <v>0</v>
      </c>
      <c r="P113" s="131">
        <v>0</v>
      </c>
      <c r="Q113" s="379"/>
      <c r="R113" s="380"/>
      <c r="S113" s="12"/>
      <c r="T113" s="12"/>
    </row>
    <row r="114" spans="1:256" hidden="1" x14ac:dyDescent="0.3">
      <c r="A114" s="371"/>
      <c r="B114" s="379"/>
      <c r="C114" s="383"/>
      <c r="D114" s="381" t="s">
        <v>187</v>
      </c>
      <c r="E114" s="381" t="s">
        <v>187</v>
      </c>
      <c r="F114" s="130" t="s">
        <v>25</v>
      </c>
      <c r="G114" s="131">
        <f t="shared" si="14"/>
        <v>15268.5</v>
      </c>
      <c r="H114" s="131">
        <f t="shared" si="12"/>
        <v>0</v>
      </c>
      <c r="I114" s="131">
        <v>0</v>
      </c>
      <c r="J114" s="131">
        <v>0</v>
      </c>
      <c r="K114" s="131">
        <v>0</v>
      </c>
      <c r="L114" s="131">
        <v>0</v>
      </c>
      <c r="M114" s="131">
        <f>M113</f>
        <v>15268.5</v>
      </c>
      <c r="N114" s="131">
        <v>0</v>
      </c>
      <c r="O114" s="131">
        <v>0</v>
      </c>
      <c r="P114" s="131">
        <v>0</v>
      </c>
      <c r="Q114" s="379"/>
      <c r="R114" s="380"/>
      <c r="S114" s="12"/>
      <c r="T114" s="12"/>
    </row>
    <row r="115" spans="1:256" hidden="1" x14ac:dyDescent="0.3">
      <c r="A115" s="371"/>
      <c r="B115" s="379"/>
      <c r="C115" s="383"/>
      <c r="D115" s="381" t="s">
        <v>187</v>
      </c>
      <c r="E115" s="381" t="s">
        <v>187</v>
      </c>
      <c r="F115" s="130" t="s">
        <v>26</v>
      </c>
      <c r="G115" s="131">
        <f t="shared" si="14"/>
        <v>15268.5</v>
      </c>
      <c r="H115" s="131">
        <f t="shared" si="12"/>
        <v>0</v>
      </c>
      <c r="I115" s="131">
        <v>0</v>
      </c>
      <c r="J115" s="131">
        <v>0</v>
      </c>
      <c r="K115" s="131">
        <v>0</v>
      </c>
      <c r="L115" s="131">
        <v>0</v>
      </c>
      <c r="M115" s="131">
        <f>M114</f>
        <v>15268.5</v>
      </c>
      <c r="N115" s="131">
        <v>0</v>
      </c>
      <c r="O115" s="131">
        <v>0</v>
      </c>
      <c r="P115" s="131">
        <v>0</v>
      </c>
      <c r="Q115" s="379"/>
      <c r="R115" s="380"/>
      <c r="S115" s="12"/>
      <c r="T115" s="12"/>
    </row>
    <row r="116" spans="1:256" hidden="1" x14ac:dyDescent="0.3">
      <c r="A116" s="371"/>
      <c r="B116" s="381"/>
      <c r="C116" s="383"/>
      <c r="D116" s="381" t="s">
        <v>187</v>
      </c>
      <c r="E116" s="381" t="s">
        <v>187</v>
      </c>
      <c r="F116" s="130" t="s">
        <v>41</v>
      </c>
      <c r="G116" s="131">
        <f t="shared" si="14"/>
        <v>15268.5</v>
      </c>
      <c r="H116" s="131">
        <f t="shared" si="12"/>
        <v>0</v>
      </c>
      <c r="I116" s="131">
        <v>0</v>
      </c>
      <c r="J116" s="131">
        <v>0</v>
      </c>
      <c r="K116" s="131">
        <v>0</v>
      </c>
      <c r="L116" s="131">
        <v>0</v>
      </c>
      <c r="M116" s="131">
        <f>M115</f>
        <v>15268.5</v>
      </c>
      <c r="N116" s="131">
        <v>0</v>
      </c>
      <c r="O116" s="131">
        <v>0</v>
      </c>
      <c r="P116" s="131">
        <v>0</v>
      </c>
      <c r="Q116" s="379"/>
      <c r="R116" s="380"/>
      <c r="S116" s="12"/>
      <c r="T116" s="12"/>
    </row>
    <row r="117" spans="1:256" hidden="1" x14ac:dyDescent="0.3">
      <c r="A117" s="371"/>
      <c r="B117" s="381"/>
      <c r="C117" s="384"/>
      <c r="D117" s="381" t="s">
        <v>187</v>
      </c>
      <c r="E117" s="381" t="s">
        <v>187</v>
      </c>
      <c r="F117" s="130" t="s">
        <v>28</v>
      </c>
      <c r="G117" s="131">
        <f t="shared" si="14"/>
        <v>15268.5</v>
      </c>
      <c r="H117" s="131">
        <f t="shared" si="12"/>
        <v>0</v>
      </c>
      <c r="I117" s="131">
        <v>0</v>
      </c>
      <c r="J117" s="131">
        <v>0</v>
      </c>
      <c r="K117" s="131">
        <v>0</v>
      </c>
      <c r="L117" s="131">
        <v>0</v>
      </c>
      <c r="M117" s="131">
        <f>M116</f>
        <v>15268.5</v>
      </c>
      <c r="N117" s="131">
        <v>0</v>
      </c>
      <c r="O117" s="131">
        <v>0</v>
      </c>
      <c r="P117" s="131">
        <v>0</v>
      </c>
      <c r="Q117" s="379"/>
      <c r="R117" s="380"/>
      <c r="S117" s="12"/>
      <c r="T117" s="12"/>
    </row>
    <row r="118" spans="1:256" s="4" customFormat="1" hidden="1" x14ac:dyDescent="0.3">
      <c r="A118" s="370" t="s">
        <v>210</v>
      </c>
      <c r="B118" s="361" t="s">
        <v>436</v>
      </c>
      <c r="C118" s="361" t="s">
        <v>71</v>
      </c>
      <c r="D118" s="387" t="s">
        <v>186</v>
      </c>
      <c r="E118" s="387" t="s">
        <v>194</v>
      </c>
      <c r="F118" s="51" t="s">
        <v>112</v>
      </c>
      <c r="G118" s="131">
        <f t="shared" si="14"/>
        <v>4000</v>
      </c>
      <c r="H118" s="131">
        <f t="shared" si="12"/>
        <v>0</v>
      </c>
      <c r="I118" s="10">
        <f>SUM(I119:I125)</f>
        <v>4000</v>
      </c>
      <c r="J118" s="10">
        <v>0</v>
      </c>
      <c r="K118" s="10">
        <f>SUM(K119:K125)</f>
        <v>0</v>
      </c>
      <c r="L118" s="10">
        <v>0</v>
      </c>
      <c r="M118" s="10">
        <f>SUM(M119:M125)</f>
        <v>0</v>
      </c>
      <c r="N118" s="10">
        <v>0</v>
      </c>
      <c r="O118" s="10">
        <f>SUM(O119:O125)</f>
        <v>0</v>
      </c>
      <c r="P118" s="10">
        <v>0</v>
      </c>
      <c r="Q118" s="377" t="s">
        <v>7</v>
      </c>
      <c r="R118" s="378"/>
      <c r="S118" s="17"/>
      <c r="T118" s="15"/>
      <c r="U118" s="15"/>
      <c r="V118" s="15"/>
      <c r="W118" s="16"/>
      <c r="X118" s="16"/>
      <c r="Y118" s="16"/>
      <c r="Z118" s="16"/>
      <c r="AA118" s="16"/>
      <c r="AB118" s="16"/>
      <c r="AC118" s="16"/>
      <c r="AD118" s="16"/>
      <c r="AE118" s="16"/>
      <c r="AF118" s="16"/>
      <c r="AG118" s="15"/>
      <c r="AH118" s="15"/>
      <c r="AI118" s="17"/>
      <c r="AJ118" s="15"/>
      <c r="AK118" s="15"/>
      <c r="AL118" s="15"/>
      <c r="AM118" s="16"/>
      <c r="AN118" s="16"/>
      <c r="AO118" s="16"/>
      <c r="AP118" s="16"/>
      <c r="AQ118" s="16"/>
      <c r="AR118" s="16"/>
      <c r="AS118" s="16"/>
      <c r="AT118" s="16"/>
      <c r="AU118" s="16"/>
      <c r="AV118" s="16"/>
      <c r="AW118" s="15"/>
      <c r="AX118" s="15"/>
      <c r="AY118" s="17"/>
      <c r="AZ118" s="15"/>
      <c r="BA118" s="15"/>
      <c r="BB118" s="15"/>
      <c r="BC118" s="16"/>
      <c r="BD118" s="16"/>
      <c r="BE118" s="16"/>
      <c r="BF118" s="16"/>
      <c r="BG118" s="16"/>
      <c r="BH118" s="16"/>
      <c r="BI118" s="16"/>
      <c r="BJ118" s="16"/>
      <c r="BK118" s="16"/>
      <c r="BL118" s="16"/>
      <c r="BM118" s="15"/>
      <c r="BN118" s="15"/>
      <c r="BO118" s="17"/>
      <c r="BP118" s="15"/>
      <c r="BQ118" s="15"/>
      <c r="BR118" s="15"/>
      <c r="BS118" s="16"/>
      <c r="BT118" s="16"/>
      <c r="BU118" s="16"/>
      <c r="BV118" s="16"/>
      <c r="BW118" s="16"/>
      <c r="BX118" s="16"/>
      <c r="BY118" s="16"/>
      <c r="BZ118" s="16"/>
      <c r="CA118" s="16"/>
      <c r="CB118" s="16"/>
      <c r="CC118" s="15"/>
      <c r="CD118" s="15"/>
      <c r="CE118" s="17"/>
      <c r="CF118" s="15"/>
      <c r="CG118" s="15"/>
      <c r="CH118" s="15"/>
      <c r="CI118" s="16"/>
      <c r="CJ118" s="16"/>
      <c r="CK118" s="16"/>
      <c r="CL118" s="16"/>
      <c r="CM118" s="16"/>
      <c r="CN118" s="16"/>
      <c r="CO118" s="16"/>
      <c r="CP118" s="16"/>
      <c r="CQ118" s="16"/>
      <c r="CR118" s="16"/>
      <c r="CS118" s="15"/>
      <c r="CT118" s="15"/>
      <c r="CU118" s="17"/>
      <c r="CV118" s="15"/>
      <c r="CW118" s="15"/>
      <c r="CX118" s="15"/>
      <c r="CY118" s="16"/>
      <c r="CZ118" s="16"/>
      <c r="DA118" s="16"/>
      <c r="DB118" s="16"/>
      <c r="DC118" s="16"/>
      <c r="DD118" s="16"/>
      <c r="DE118" s="16"/>
      <c r="DF118" s="16"/>
      <c r="DG118" s="16"/>
      <c r="DH118" s="16"/>
      <c r="DI118" s="15"/>
      <c r="DJ118" s="15"/>
      <c r="DK118" s="17"/>
      <c r="DL118" s="15"/>
      <c r="DM118" s="15"/>
      <c r="DN118" s="15"/>
      <c r="DO118" s="16"/>
      <c r="DP118" s="16"/>
      <c r="DQ118" s="16"/>
      <c r="DR118" s="16"/>
      <c r="DS118" s="16"/>
      <c r="DT118" s="16"/>
      <c r="DU118" s="16"/>
      <c r="DV118" s="16"/>
      <c r="DW118" s="16"/>
      <c r="DX118" s="16"/>
      <c r="DY118" s="15"/>
      <c r="DZ118" s="15"/>
      <c r="EA118" s="17"/>
      <c r="EB118" s="15"/>
      <c r="EC118" s="15"/>
      <c r="ED118" s="15"/>
      <c r="EE118" s="16"/>
      <c r="EF118" s="16"/>
      <c r="EG118" s="16"/>
      <c r="EH118" s="16"/>
      <c r="EI118" s="16"/>
      <c r="EJ118" s="16"/>
      <c r="EK118" s="16"/>
      <c r="EL118" s="16"/>
      <c r="EM118" s="16"/>
      <c r="EN118" s="16"/>
      <c r="EO118" s="15"/>
      <c r="EP118" s="15"/>
      <c r="EQ118" s="17"/>
      <c r="ER118" s="15"/>
      <c r="ES118" s="15"/>
      <c r="ET118" s="15"/>
      <c r="EU118" s="16"/>
      <c r="EV118" s="16"/>
      <c r="EW118" s="16"/>
      <c r="EX118" s="16"/>
      <c r="EY118" s="16"/>
      <c r="EZ118" s="16"/>
      <c r="FA118" s="16"/>
      <c r="FB118" s="16"/>
      <c r="FC118" s="16"/>
      <c r="FD118" s="16"/>
      <c r="FE118" s="15"/>
      <c r="FF118" s="15"/>
      <c r="FG118" s="17"/>
      <c r="FH118" s="15"/>
      <c r="FI118" s="15"/>
      <c r="FJ118" s="15"/>
      <c r="FK118" s="16"/>
      <c r="FL118" s="16"/>
      <c r="FM118" s="16"/>
      <c r="FN118" s="16"/>
      <c r="FO118" s="16"/>
      <c r="FP118" s="16"/>
      <c r="FQ118" s="16"/>
      <c r="FR118" s="16"/>
      <c r="FS118" s="16"/>
      <c r="FT118" s="16"/>
      <c r="FU118" s="15"/>
      <c r="FV118" s="15"/>
      <c r="FW118" s="17"/>
      <c r="FX118" s="15"/>
      <c r="FY118" s="15"/>
      <c r="FZ118" s="15"/>
      <c r="GA118" s="16"/>
      <c r="GB118" s="16"/>
      <c r="GC118" s="16"/>
      <c r="GD118" s="16"/>
      <c r="GE118" s="16"/>
      <c r="GF118" s="16"/>
      <c r="GG118" s="16"/>
      <c r="GH118" s="16"/>
      <c r="GI118" s="16"/>
      <c r="GJ118" s="16"/>
      <c r="GK118" s="15"/>
      <c r="GL118" s="15"/>
      <c r="GM118" s="17"/>
      <c r="GN118" s="15"/>
      <c r="GO118" s="15"/>
      <c r="GP118" s="15"/>
      <c r="GQ118" s="16"/>
      <c r="GR118" s="16"/>
      <c r="GS118" s="16"/>
      <c r="GT118" s="16"/>
      <c r="GU118" s="16"/>
      <c r="GV118" s="16"/>
      <c r="GW118" s="16"/>
      <c r="GX118" s="16"/>
      <c r="GY118" s="16"/>
      <c r="GZ118" s="16"/>
      <c r="HA118" s="15"/>
      <c r="HB118" s="15"/>
      <c r="HC118" s="17"/>
      <c r="HD118" s="15"/>
      <c r="HE118" s="15"/>
      <c r="HF118" s="15"/>
      <c r="HG118" s="16"/>
      <c r="HH118" s="16"/>
      <c r="HI118" s="16"/>
      <c r="HJ118" s="16"/>
      <c r="HK118" s="16"/>
      <c r="HL118" s="16"/>
      <c r="HM118" s="16"/>
      <c r="HN118" s="16"/>
      <c r="HO118" s="16"/>
      <c r="HP118" s="16"/>
      <c r="HQ118" s="15"/>
      <c r="HR118" s="15"/>
      <c r="HS118" s="17"/>
      <c r="HT118" s="15"/>
      <c r="HU118" s="15"/>
      <c r="HV118" s="15"/>
      <c r="HW118" s="16"/>
      <c r="HX118" s="16"/>
      <c r="HY118" s="16"/>
      <c r="HZ118" s="16"/>
      <c r="IA118" s="16"/>
      <c r="IB118" s="16"/>
      <c r="IC118" s="16"/>
      <c r="ID118" s="16"/>
      <c r="IE118" s="16"/>
      <c r="IF118" s="16"/>
      <c r="IG118" s="15"/>
      <c r="IH118" s="15"/>
      <c r="II118" s="17"/>
      <c r="IJ118" s="15"/>
      <c r="IK118" s="15"/>
      <c r="IL118" s="15"/>
      <c r="IM118" s="16"/>
      <c r="IN118" s="16"/>
      <c r="IO118" s="16"/>
      <c r="IP118" s="16"/>
      <c r="IQ118" s="16"/>
      <c r="IR118" s="16"/>
      <c r="IS118" s="16"/>
      <c r="IT118" s="16"/>
      <c r="IU118" s="16"/>
      <c r="IV118" s="16"/>
    </row>
    <row r="119" spans="1:256" s="4" customFormat="1" hidden="1" x14ac:dyDescent="0.3">
      <c r="A119" s="371"/>
      <c r="B119" s="362"/>
      <c r="C119" s="362"/>
      <c r="D119" s="387"/>
      <c r="E119" s="387"/>
      <c r="F119" s="130" t="s">
        <v>22</v>
      </c>
      <c r="G119" s="131">
        <f t="shared" si="14"/>
        <v>4000</v>
      </c>
      <c r="H119" s="131">
        <f t="shared" si="12"/>
        <v>0</v>
      </c>
      <c r="I119" s="10">
        <v>4000</v>
      </c>
      <c r="J119" s="10">
        <v>0</v>
      </c>
      <c r="K119" s="131">
        <v>0</v>
      </c>
      <c r="L119" s="10">
        <v>0</v>
      </c>
      <c r="M119" s="131">
        <v>0</v>
      </c>
      <c r="N119" s="10">
        <v>0</v>
      </c>
      <c r="O119" s="10">
        <v>0</v>
      </c>
      <c r="P119" s="10">
        <v>0</v>
      </c>
      <c r="Q119" s="379"/>
      <c r="R119" s="380"/>
      <c r="S119" s="17"/>
      <c r="T119" s="15"/>
      <c r="U119" s="15"/>
      <c r="V119" s="15"/>
      <c r="W119" s="16"/>
      <c r="X119" s="16"/>
      <c r="Y119" s="16"/>
      <c r="Z119" s="16"/>
      <c r="AA119" s="16"/>
      <c r="AB119" s="16"/>
      <c r="AC119" s="16"/>
      <c r="AD119" s="16"/>
      <c r="AE119" s="16"/>
      <c r="AF119" s="16"/>
      <c r="AG119" s="15"/>
      <c r="AH119" s="15"/>
      <c r="AI119" s="17"/>
      <c r="AJ119" s="15"/>
      <c r="AK119" s="15"/>
      <c r="AL119" s="15"/>
      <c r="AM119" s="16"/>
      <c r="AN119" s="16"/>
      <c r="AO119" s="16"/>
      <c r="AP119" s="16"/>
      <c r="AQ119" s="16"/>
      <c r="AR119" s="16"/>
      <c r="AS119" s="16"/>
      <c r="AT119" s="16"/>
      <c r="AU119" s="16"/>
      <c r="AV119" s="16"/>
      <c r="AW119" s="15"/>
      <c r="AX119" s="15"/>
      <c r="AY119" s="17"/>
      <c r="AZ119" s="15"/>
      <c r="BA119" s="15"/>
      <c r="BB119" s="15"/>
      <c r="BC119" s="16"/>
      <c r="BD119" s="16"/>
      <c r="BE119" s="16"/>
      <c r="BF119" s="16"/>
      <c r="BG119" s="16"/>
      <c r="BH119" s="16"/>
      <c r="BI119" s="16"/>
      <c r="BJ119" s="16"/>
      <c r="BK119" s="16"/>
      <c r="BL119" s="16"/>
      <c r="BM119" s="15"/>
      <c r="BN119" s="15"/>
      <c r="BO119" s="17"/>
      <c r="BP119" s="15"/>
      <c r="BQ119" s="15"/>
      <c r="BR119" s="15"/>
      <c r="BS119" s="16"/>
      <c r="BT119" s="16"/>
      <c r="BU119" s="16"/>
      <c r="BV119" s="16"/>
      <c r="BW119" s="16"/>
      <c r="BX119" s="16"/>
      <c r="BY119" s="16"/>
      <c r="BZ119" s="16"/>
      <c r="CA119" s="16"/>
      <c r="CB119" s="16"/>
      <c r="CC119" s="15"/>
      <c r="CD119" s="15"/>
      <c r="CE119" s="17"/>
      <c r="CF119" s="15"/>
      <c r="CG119" s="15"/>
      <c r="CH119" s="15"/>
      <c r="CI119" s="16"/>
      <c r="CJ119" s="16"/>
      <c r="CK119" s="16"/>
      <c r="CL119" s="16"/>
      <c r="CM119" s="16"/>
      <c r="CN119" s="16"/>
      <c r="CO119" s="16"/>
      <c r="CP119" s="16"/>
      <c r="CQ119" s="16"/>
      <c r="CR119" s="16"/>
      <c r="CS119" s="15"/>
      <c r="CT119" s="15"/>
      <c r="CU119" s="17"/>
      <c r="CV119" s="15"/>
      <c r="CW119" s="15"/>
      <c r="CX119" s="15"/>
      <c r="CY119" s="16"/>
      <c r="CZ119" s="16"/>
      <c r="DA119" s="16"/>
      <c r="DB119" s="16"/>
      <c r="DC119" s="16"/>
      <c r="DD119" s="16"/>
      <c r="DE119" s="16"/>
      <c r="DF119" s="16"/>
      <c r="DG119" s="16"/>
      <c r="DH119" s="16"/>
      <c r="DI119" s="15"/>
      <c r="DJ119" s="15"/>
      <c r="DK119" s="17"/>
      <c r="DL119" s="15"/>
      <c r="DM119" s="15"/>
      <c r="DN119" s="15"/>
      <c r="DO119" s="16"/>
      <c r="DP119" s="16"/>
      <c r="DQ119" s="16"/>
      <c r="DR119" s="16"/>
      <c r="DS119" s="16"/>
      <c r="DT119" s="16"/>
      <c r="DU119" s="16"/>
      <c r="DV119" s="16"/>
      <c r="DW119" s="16"/>
      <c r="DX119" s="16"/>
      <c r="DY119" s="15"/>
      <c r="DZ119" s="15"/>
      <c r="EA119" s="17"/>
      <c r="EB119" s="15"/>
      <c r="EC119" s="15"/>
      <c r="ED119" s="15"/>
      <c r="EE119" s="16"/>
      <c r="EF119" s="16"/>
      <c r="EG119" s="16"/>
      <c r="EH119" s="16"/>
      <c r="EI119" s="16"/>
      <c r="EJ119" s="16"/>
      <c r="EK119" s="16"/>
      <c r="EL119" s="16"/>
      <c r="EM119" s="16"/>
      <c r="EN119" s="16"/>
      <c r="EO119" s="15"/>
      <c r="EP119" s="15"/>
      <c r="EQ119" s="17"/>
      <c r="ER119" s="15"/>
      <c r="ES119" s="15"/>
      <c r="ET119" s="15"/>
      <c r="EU119" s="16"/>
      <c r="EV119" s="16"/>
      <c r="EW119" s="16"/>
      <c r="EX119" s="16"/>
      <c r="EY119" s="16"/>
      <c r="EZ119" s="16"/>
      <c r="FA119" s="16"/>
      <c r="FB119" s="16"/>
      <c r="FC119" s="16"/>
      <c r="FD119" s="16"/>
      <c r="FE119" s="15"/>
      <c r="FF119" s="15"/>
      <c r="FG119" s="17"/>
      <c r="FH119" s="15"/>
      <c r="FI119" s="15"/>
      <c r="FJ119" s="15"/>
      <c r="FK119" s="16"/>
      <c r="FL119" s="16"/>
      <c r="FM119" s="16"/>
      <c r="FN119" s="16"/>
      <c r="FO119" s="16"/>
      <c r="FP119" s="16"/>
      <c r="FQ119" s="16"/>
      <c r="FR119" s="16"/>
      <c r="FS119" s="16"/>
      <c r="FT119" s="16"/>
      <c r="FU119" s="15"/>
      <c r="FV119" s="15"/>
      <c r="FW119" s="17"/>
      <c r="FX119" s="15"/>
      <c r="FY119" s="15"/>
      <c r="FZ119" s="15"/>
      <c r="GA119" s="16"/>
      <c r="GB119" s="16"/>
      <c r="GC119" s="16"/>
      <c r="GD119" s="16"/>
      <c r="GE119" s="16"/>
      <c r="GF119" s="16"/>
      <c r="GG119" s="16"/>
      <c r="GH119" s="16"/>
      <c r="GI119" s="16"/>
      <c r="GJ119" s="16"/>
      <c r="GK119" s="15"/>
      <c r="GL119" s="15"/>
      <c r="GM119" s="17"/>
      <c r="GN119" s="15"/>
      <c r="GO119" s="15"/>
      <c r="GP119" s="15"/>
      <c r="GQ119" s="16"/>
      <c r="GR119" s="16"/>
      <c r="GS119" s="16"/>
      <c r="GT119" s="16"/>
      <c r="GU119" s="16"/>
      <c r="GV119" s="16"/>
      <c r="GW119" s="16"/>
      <c r="GX119" s="16"/>
      <c r="GY119" s="16"/>
      <c r="GZ119" s="16"/>
      <c r="HA119" s="15"/>
      <c r="HB119" s="15"/>
      <c r="HC119" s="17"/>
      <c r="HD119" s="15"/>
      <c r="HE119" s="15"/>
      <c r="HF119" s="15"/>
      <c r="HG119" s="16"/>
      <c r="HH119" s="16"/>
      <c r="HI119" s="16"/>
      <c r="HJ119" s="16"/>
      <c r="HK119" s="16"/>
      <c r="HL119" s="16"/>
      <c r="HM119" s="16"/>
      <c r="HN119" s="16"/>
      <c r="HO119" s="16"/>
      <c r="HP119" s="16"/>
      <c r="HQ119" s="15"/>
      <c r="HR119" s="15"/>
      <c r="HS119" s="17"/>
      <c r="HT119" s="15"/>
      <c r="HU119" s="15"/>
      <c r="HV119" s="15"/>
      <c r="HW119" s="16"/>
      <c r="HX119" s="16"/>
      <c r="HY119" s="16"/>
      <c r="HZ119" s="16"/>
      <c r="IA119" s="16"/>
      <c r="IB119" s="16"/>
      <c r="IC119" s="16"/>
      <c r="ID119" s="16"/>
      <c r="IE119" s="16"/>
      <c r="IF119" s="16"/>
      <c r="IG119" s="15"/>
      <c r="IH119" s="15"/>
      <c r="II119" s="17"/>
      <c r="IJ119" s="15"/>
      <c r="IK119" s="15"/>
      <c r="IL119" s="15"/>
      <c r="IM119" s="16"/>
      <c r="IN119" s="16"/>
      <c r="IO119" s="16"/>
      <c r="IP119" s="16"/>
      <c r="IQ119" s="16"/>
      <c r="IR119" s="16"/>
      <c r="IS119" s="16"/>
      <c r="IT119" s="16"/>
      <c r="IU119" s="16"/>
      <c r="IV119" s="16"/>
    </row>
    <row r="120" spans="1:256" s="4" customFormat="1" hidden="1" x14ac:dyDescent="0.3">
      <c r="A120" s="371"/>
      <c r="B120" s="362"/>
      <c r="C120" s="362"/>
      <c r="D120" s="387"/>
      <c r="E120" s="387"/>
      <c r="F120" s="130" t="s">
        <v>23</v>
      </c>
      <c r="G120" s="131">
        <f t="shared" si="14"/>
        <v>0</v>
      </c>
      <c r="H120" s="131">
        <f t="shared" si="12"/>
        <v>0</v>
      </c>
      <c r="I120" s="10">
        <v>0</v>
      </c>
      <c r="J120" s="10">
        <v>0</v>
      </c>
      <c r="K120" s="131">
        <v>0</v>
      </c>
      <c r="L120" s="10">
        <v>0</v>
      </c>
      <c r="M120" s="131">
        <v>0</v>
      </c>
      <c r="N120" s="10">
        <v>0</v>
      </c>
      <c r="O120" s="10">
        <v>0</v>
      </c>
      <c r="P120" s="10">
        <v>0</v>
      </c>
      <c r="Q120" s="379"/>
      <c r="R120" s="380"/>
      <c r="S120" s="17"/>
      <c r="T120" s="15"/>
      <c r="U120" s="15"/>
      <c r="V120" s="15"/>
      <c r="W120" s="16"/>
      <c r="X120" s="16"/>
      <c r="Y120" s="16"/>
      <c r="Z120" s="16"/>
      <c r="AA120" s="16"/>
      <c r="AB120" s="16"/>
      <c r="AC120" s="16"/>
      <c r="AD120" s="16"/>
      <c r="AE120" s="16"/>
      <c r="AF120" s="16"/>
      <c r="AG120" s="15"/>
      <c r="AH120" s="15"/>
      <c r="AI120" s="17"/>
      <c r="AJ120" s="15"/>
      <c r="AK120" s="15"/>
      <c r="AL120" s="15"/>
      <c r="AM120" s="16"/>
      <c r="AN120" s="16"/>
      <c r="AO120" s="16"/>
      <c r="AP120" s="16"/>
      <c r="AQ120" s="16"/>
      <c r="AR120" s="16"/>
      <c r="AS120" s="16"/>
      <c r="AT120" s="16"/>
      <c r="AU120" s="16"/>
      <c r="AV120" s="16"/>
      <c r="AW120" s="15"/>
      <c r="AX120" s="15"/>
      <c r="AY120" s="17"/>
      <c r="AZ120" s="15"/>
      <c r="BA120" s="15"/>
      <c r="BB120" s="15"/>
      <c r="BC120" s="16"/>
      <c r="BD120" s="16"/>
      <c r="BE120" s="16"/>
      <c r="BF120" s="16"/>
      <c r="BG120" s="16"/>
      <c r="BH120" s="16"/>
      <c r="BI120" s="16"/>
      <c r="BJ120" s="16"/>
      <c r="BK120" s="16"/>
      <c r="BL120" s="16"/>
      <c r="BM120" s="15"/>
      <c r="BN120" s="15"/>
      <c r="BO120" s="17"/>
      <c r="BP120" s="15"/>
      <c r="BQ120" s="15"/>
      <c r="BR120" s="15"/>
      <c r="BS120" s="16"/>
      <c r="BT120" s="16"/>
      <c r="BU120" s="16"/>
      <c r="BV120" s="16"/>
      <c r="BW120" s="16"/>
      <c r="BX120" s="16"/>
      <c r="BY120" s="16"/>
      <c r="BZ120" s="16"/>
      <c r="CA120" s="16"/>
      <c r="CB120" s="16"/>
      <c r="CC120" s="15"/>
      <c r="CD120" s="15"/>
      <c r="CE120" s="17"/>
      <c r="CF120" s="15"/>
      <c r="CG120" s="15"/>
      <c r="CH120" s="15"/>
      <c r="CI120" s="16"/>
      <c r="CJ120" s="16"/>
      <c r="CK120" s="16"/>
      <c r="CL120" s="16"/>
      <c r="CM120" s="16"/>
      <c r="CN120" s="16"/>
      <c r="CO120" s="16"/>
      <c r="CP120" s="16"/>
      <c r="CQ120" s="16"/>
      <c r="CR120" s="16"/>
      <c r="CS120" s="15"/>
      <c r="CT120" s="15"/>
      <c r="CU120" s="17"/>
      <c r="CV120" s="15"/>
      <c r="CW120" s="15"/>
      <c r="CX120" s="15"/>
      <c r="CY120" s="16"/>
      <c r="CZ120" s="16"/>
      <c r="DA120" s="16"/>
      <c r="DB120" s="16"/>
      <c r="DC120" s="16"/>
      <c r="DD120" s="16"/>
      <c r="DE120" s="16"/>
      <c r="DF120" s="16"/>
      <c r="DG120" s="16"/>
      <c r="DH120" s="16"/>
      <c r="DI120" s="15"/>
      <c r="DJ120" s="15"/>
      <c r="DK120" s="17"/>
      <c r="DL120" s="15"/>
      <c r="DM120" s="15"/>
      <c r="DN120" s="15"/>
      <c r="DO120" s="16"/>
      <c r="DP120" s="16"/>
      <c r="DQ120" s="16"/>
      <c r="DR120" s="16"/>
      <c r="DS120" s="16"/>
      <c r="DT120" s="16"/>
      <c r="DU120" s="16"/>
      <c r="DV120" s="16"/>
      <c r="DW120" s="16"/>
      <c r="DX120" s="16"/>
      <c r="DY120" s="15"/>
      <c r="DZ120" s="15"/>
      <c r="EA120" s="17"/>
      <c r="EB120" s="15"/>
      <c r="EC120" s="15"/>
      <c r="ED120" s="15"/>
      <c r="EE120" s="16"/>
      <c r="EF120" s="16"/>
      <c r="EG120" s="16"/>
      <c r="EH120" s="16"/>
      <c r="EI120" s="16"/>
      <c r="EJ120" s="16"/>
      <c r="EK120" s="16"/>
      <c r="EL120" s="16"/>
      <c r="EM120" s="16"/>
      <c r="EN120" s="16"/>
      <c r="EO120" s="15"/>
      <c r="EP120" s="15"/>
      <c r="EQ120" s="17"/>
      <c r="ER120" s="15"/>
      <c r="ES120" s="15"/>
      <c r="ET120" s="15"/>
      <c r="EU120" s="16"/>
      <c r="EV120" s="16"/>
      <c r="EW120" s="16"/>
      <c r="EX120" s="16"/>
      <c r="EY120" s="16"/>
      <c r="EZ120" s="16"/>
      <c r="FA120" s="16"/>
      <c r="FB120" s="16"/>
      <c r="FC120" s="16"/>
      <c r="FD120" s="16"/>
      <c r="FE120" s="15"/>
      <c r="FF120" s="15"/>
      <c r="FG120" s="17"/>
      <c r="FH120" s="15"/>
      <c r="FI120" s="15"/>
      <c r="FJ120" s="15"/>
      <c r="FK120" s="16"/>
      <c r="FL120" s="16"/>
      <c r="FM120" s="16"/>
      <c r="FN120" s="16"/>
      <c r="FO120" s="16"/>
      <c r="FP120" s="16"/>
      <c r="FQ120" s="16"/>
      <c r="FR120" s="16"/>
      <c r="FS120" s="16"/>
      <c r="FT120" s="16"/>
      <c r="FU120" s="15"/>
      <c r="FV120" s="15"/>
      <c r="FW120" s="17"/>
      <c r="FX120" s="15"/>
      <c r="FY120" s="15"/>
      <c r="FZ120" s="15"/>
      <c r="GA120" s="16"/>
      <c r="GB120" s="16"/>
      <c r="GC120" s="16"/>
      <c r="GD120" s="16"/>
      <c r="GE120" s="16"/>
      <c r="GF120" s="16"/>
      <c r="GG120" s="16"/>
      <c r="GH120" s="16"/>
      <c r="GI120" s="16"/>
      <c r="GJ120" s="16"/>
      <c r="GK120" s="15"/>
      <c r="GL120" s="15"/>
      <c r="GM120" s="17"/>
      <c r="GN120" s="15"/>
      <c r="GO120" s="15"/>
      <c r="GP120" s="15"/>
      <c r="GQ120" s="16"/>
      <c r="GR120" s="16"/>
      <c r="GS120" s="16"/>
      <c r="GT120" s="16"/>
      <c r="GU120" s="16"/>
      <c r="GV120" s="16"/>
      <c r="GW120" s="16"/>
      <c r="GX120" s="16"/>
      <c r="GY120" s="16"/>
      <c r="GZ120" s="16"/>
      <c r="HA120" s="15"/>
      <c r="HB120" s="15"/>
      <c r="HC120" s="17"/>
      <c r="HD120" s="15"/>
      <c r="HE120" s="15"/>
      <c r="HF120" s="15"/>
      <c r="HG120" s="16"/>
      <c r="HH120" s="16"/>
      <c r="HI120" s="16"/>
      <c r="HJ120" s="16"/>
      <c r="HK120" s="16"/>
      <c r="HL120" s="16"/>
      <c r="HM120" s="16"/>
      <c r="HN120" s="16"/>
      <c r="HO120" s="16"/>
      <c r="HP120" s="16"/>
      <c r="HQ120" s="15"/>
      <c r="HR120" s="15"/>
      <c r="HS120" s="17"/>
      <c r="HT120" s="15"/>
      <c r="HU120" s="15"/>
      <c r="HV120" s="15"/>
      <c r="HW120" s="16"/>
      <c r="HX120" s="16"/>
      <c r="HY120" s="16"/>
      <c r="HZ120" s="16"/>
      <c r="IA120" s="16"/>
      <c r="IB120" s="16"/>
      <c r="IC120" s="16"/>
      <c r="ID120" s="16"/>
      <c r="IE120" s="16"/>
      <c r="IF120" s="16"/>
      <c r="IG120" s="15"/>
      <c r="IH120" s="15"/>
      <c r="II120" s="17"/>
      <c r="IJ120" s="15"/>
      <c r="IK120" s="15"/>
      <c r="IL120" s="15"/>
      <c r="IM120" s="16"/>
      <c r="IN120" s="16"/>
      <c r="IO120" s="16"/>
      <c r="IP120" s="16"/>
      <c r="IQ120" s="16"/>
      <c r="IR120" s="16"/>
      <c r="IS120" s="16"/>
      <c r="IT120" s="16"/>
      <c r="IU120" s="16"/>
      <c r="IV120" s="16"/>
    </row>
    <row r="121" spans="1:256" s="4" customFormat="1" hidden="1" x14ac:dyDescent="0.3">
      <c r="A121" s="371"/>
      <c r="B121" s="362"/>
      <c r="C121" s="362"/>
      <c r="D121" s="387"/>
      <c r="E121" s="387"/>
      <c r="F121" s="130" t="s">
        <v>24</v>
      </c>
      <c r="G121" s="131">
        <f t="shared" si="14"/>
        <v>0</v>
      </c>
      <c r="H121" s="131">
        <f t="shared" si="12"/>
        <v>0</v>
      </c>
      <c r="I121" s="131">
        <v>0</v>
      </c>
      <c r="J121" s="10">
        <v>0</v>
      </c>
      <c r="K121" s="131">
        <v>0</v>
      </c>
      <c r="L121" s="10">
        <v>0</v>
      </c>
      <c r="M121" s="131">
        <v>0</v>
      </c>
      <c r="N121" s="10">
        <v>0</v>
      </c>
      <c r="O121" s="10">
        <v>0</v>
      </c>
      <c r="P121" s="10">
        <v>0</v>
      </c>
      <c r="Q121" s="379"/>
      <c r="R121" s="380"/>
      <c r="S121" s="17"/>
      <c r="T121" s="15"/>
      <c r="U121" s="15"/>
      <c r="V121" s="15"/>
      <c r="W121" s="16"/>
      <c r="X121" s="16"/>
      <c r="Y121" s="16"/>
      <c r="Z121" s="16"/>
      <c r="AA121" s="16"/>
      <c r="AB121" s="16"/>
      <c r="AC121" s="16"/>
      <c r="AD121" s="16"/>
      <c r="AE121" s="16"/>
      <c r="AF121" s="16"/>
      <c r="AG121" s="15"/>
      <c r="AH121" s="15"/>
      <c r="AI121" s="17"/>
      <c r="AJ121" s="15"/>
      <c r="AK121" s="15"/>
      <c r="AL121" s="15"/>
      <c r="AM121" s="16"/>
      <c r="AN121" s="16"/>
      <c r="AO121" s="16"/>
      <c r="AP121" s="16"/>
      <c r="AQ121" s="16"/>
      <c r="AR121" s="16"/>
      <c r="AS121" s="16"/>
      <c r="AT121" s="16"/>
      <c r="AU121" s="16"/>
      <c r="AV121" s="16"/>
      <c r="AW121" s="15"/>
      <c r="AX121" s="15"/>
      <c r="AY121" s="17"/>
      <c r="AZ121" s="15"/>
      <c r="BA121" s="15"/>
      <c r="BB121" s="15"/>
      <c r="BC121" s="16"/>
      <c r="BD121" s="16"/>
      <c r="BE121" s="16"/>
      <c r="BF121" s="16"/>
      <c r="BG121" s="16"/>
      <c r="BH121" s="16"/>
      <c r="BI121" s="16"/>
      <c r="BJ121" s="16"/>
      <c r="BK121" s="16"/>
      <c r="BL121" s="16"/>
      <c r="BM121" s="15"/>
      <c r="BN121" s="15"/>
      <c r="BO121" s="17"/>
      <c r="BP121" s="15"/>
      <c r="BQ121" s="15"/>
      <c r="BR121" s="15"/>
      <c r="BS121" s="16"/>
      <c r="BT121" s="16"/>
      <c r="BU121" s="16"/>
      <c r="BV121" s="16"/>
      <c r="BW121" s="16"/>
      <c r="BX121" s="16"/>
      <c r="BY121" s="16"/>
      <c r="BZ121" s="16"/>
      <c r="CA121" s="16"/>
      <c r="CB121" s="16"/>
      <c r="CC121" s="15"/>
      <c r="CD121" s="15"/>
      <c r="CE121" s="17"/>
      <c r="CF121" s="15"/>
      <c r="CG121" s="15"/>
      <c r="CH121" s="15"/>
      <c r="CI121" s="16"/>
      <c r="CJ121" s="16"/>
      <c r="CK121" s="16"/>
      <c r="CL121" s="16"/>
      <c r="CM121" s="16"/>
      <c r="CN121" s="16"/>
      <c r="CO121" s="16"/>
      <c r="CP121" s="16"/>
      <c r="CQ121" s="16"/>
      <c r="CR121" s="16"/>
      <c r="CS121" s="15"/>
      <c r="CT121" s="15"/>
      <c r="CU121" s="17"/>
      <c r="CV121" s="15"/>
      <c r="CW121" s="15"/>
      <c r="CX121" s="15"/>
      <c r="CY121" s="16"/>
      <c r="CZ121" s="16"/>
      <c r="DA121" s="16"/>
      <c r="DB121" s="16"/>
      <c r="DC121" s="16"/>
      <c r="DD121" s="16"/>
      <c r="DE121" s="16"/>
      <c r="DF121" s="16"/>
      <c r="DG121" s="16"/>
      <c r="DH121" s="16"/>
      <c r="DI121" s="15"/>
      <c r="DJ121" s="15"/>
      <c r="DK121" s="17"/>
      <c r="DL121" s="15"/>
      <c r="DM121" s="15"/>
      <c r="DN121" s="15"/>
      <c r="DO121" s="16"/>
      <c r="DP121" s="16"/>
      <c r="DQ121" s="16"/>
      <c r="DR121" s="16"/>
      <c r="DS121" s="16"/>
      <c r="DT121" s="16"/>
      <c r="DU121" s="16"/>
      <c r="DV121" s="16"/>
      <c r="DW121" s="16"/>
      <c r="DX121" s="16"/>
      <c r="DY121" s="15"/>
      <c r="DZ121" s="15"/>
      <c r="EA121" s="17"/>
      <c r="EB121" s="15"/>
      <c r="EC121" s="15"/>
      <c r="ED121" s="15"/>
      <c r="EE121" s="16"/>
      <c r="EF121" s="16"/>
      <c r="EG121" s="16"/>
      <c r="EH121" s="16"/>
      <c r="EI121" s="16"/>
      <c r="EJ121" s="16"/>
      <c r="EK121" s="16"/>
      <c r="EL121" s="16"/>
      <c r="EM121" s="16"/>
      <c r="EN121" s="16"/>
      <c r="EO121" s="15"/>
      <c r="EP121" s="15"/>
      <c r="EQ121" s="17"/>
      <c r="ER121" s="15"/>
      <c r="ES121" s="15"/>
      <c r="ET121" s="15"/>
      <c r="EU121" s="16"/>
      <c r="EV121" s="16"/>
      <c r="EW121" s="16"/>
      <c r="EX121" s="16"/>
      <c r="EY121" s="16"/>
      <c r="EZ121" s="16"/>
      <c r="FA121" s="16"/>
      <c r="FB121" s="16"/>
      <c r="FC121" s="16"/>
      <c r="FD121" s="16"/>
      <c r="FE121" s="15"/>
      <c r="FF121" s="15"/>
      <c r="FG121" s="17"/>
      <c r="FH121" s="15"/>
      <c r="FI121" s="15"/>
      <c r="FJ121" s="15"/>
      <c r="FK121" s="16"/>
      <c r="FL121" s="16"/>
      <c r="FM121" s="16"/>
      <c r="FN121" s="16"/>
      <c r="FO121" s="16"/>
      <c r="FP121" s="16"/>
      <c r="FQ121" s="16"/>
      <c r="FR121" s="16"/>
      <c r="FS121" s="16"/>
      <c r="FT121" s="16"/>
      <c r="FU121" s="15"/>
      <c r="FV121" s="15"/>
      <c r="FW121" s="17"/>
      <c r="FX121" s="15"/>
      <c r="FY121" s="15"/>
      <c r="FZ121" s="15"/>
      <c r="GA121" s="16"/>
      <c r="GB121" s="16"/>
      <c r="GC121" s="16"/>
      <c r="GD121" s="16"/>
      <c r="GE121" s="16"/>
      <c r="GF121" s="16"/>
      <c r="GG121" s="16"/>
      <c r="GH121" s="16"/>
      <c r="GI121" s="16"/>
      <c r="GJ121" s="16"/>
      <c r="GK121" s="15"/>
      <c r="GL121" s="15"/>
      <c r="GM121" s="17"/>
      <c r="GN121" s="15"/>
      <c r="GO121" s="15"/>
      <c r="GP121" s="15"/>
      <c r="GQ121" s="16"/>
      <c r="GR121" s="16"/>
      <c r="GS121" s="16"/>
      <c r="GT121" s="16"/>
      <c r="GU121" s="16"/>
      <c r="GV121" s="16"/>
      <c r="GW121" s="16"/>
      <c r="GX121" s="16"/>
      <c r="GY121" s="16"/>
      <c r="GZ121" s="16"/>
      <c r="HA121" s="15"/>
      <c r="HB121" s="15"/>
      <c r="HC121" s="17"/>
      <c r="HD121" s="15"/>
      <c r="HE121" s="15"/>
      <c r="HF121" s="15"/>
      <c r="HG121" s="16"/>
      <c r="HH121" s="16"/>
      <c r="HI121" s="16"/>
      <c r="HJ121" s="16"/>
      <c r="HK121" s="16"/>
      <c r="HL121" s="16"/>
      <c r="HM121" s="16"/>
      <c r="HN121" s="16"/>
      <c r="HO121" s="16"/>
      <c r="HP121" s="16"/>
      <c r="HQ121" s="15"/>
      <c r="HR121" s="15"/>
      <c r="HS121" s="17"/>
      <c r="HT121" s="15"/>
      <c r="HU121" s="15"/>
      <c r="HV121" s="15"/>
      <c r="HW121" s="16"/>
      <c r="HX121" s="16"/>
      <c r="HY121" s="16"/>
      <c r="HZ121" s="16"/>
      <c r="IA121" s="16"/>
      <c r="IB121" s="16"/>
      <c r="IC121" s="16"/>
      <c r="ID121" s="16"/>
      <c r="IE121" s="16"/>
      <c r="IF121" s="16"/>
      <c r="IG121" s="15"/>
      <c r="IH121" s="15"/>
      <c r="II121" s="17"/>
      <c r="IJ121" s="15"/>
      <c r="IK121" s="15"/>
      <c r="IL121" s="15"/>
      <c r="IM121" s="16"/>
      <c r="IN121" s="16"/>
      <c r="IO121" s="16"/>
      <c r="IP121" s="16"/>
      <c r="IQ121" s="16"/>
      <c r="IR121" s="16"/>
      <c r="IS121" s="16"/>
      <c r="IT121" s="16"/>
      <c r="IU121" s="16"/>
      <c r="IV121" s="16"/>
    </row>
    <row r="122" spans="1:256" s="4" customFormat="1" hidden="1" x14ac:dyDescent="0.3">
      <c r="A122" s="371"/>
      <c r="B122" s="362"/>
      <c r="C122" s="362"/>
      <c r="D122" s="387"/>
      <c r="E122" s="387"/>
      <c r="F122" s="130" t="s">
        <v>25</v>
      </c>
      <c r="G122" s="131">
        <f t="shared" si="14"/>
        <v>0</v>
      </c>
      <c r="H122" s="131">
        <f t="shared" si="12"/>
        <v>0</v>
      </c>
      <c r="I122" s="131">
        <v>0</v>
      </c>
      <c r="J122" s="10">
        <v>0</v>
      </c>
      <c r="K122" s="131">
        <v>0</v>
      </c>
      <c r="L122" s="10">
        <v>0</v>
      </c>
      <c r="M122" s="131">
        <v>0</v>
      </c>
      <c r="N122" s="10">
        <v>0</v>
      </c>
      <c r="O122" s="10">
        <v>0</v>
      </c>
      <c r="P122" s="10">
        <v>0</v>
      </c>
      <c r="Q122" s="379"/>
      <c r="R122" s="380"/>
      <c r="S122" s="17"/>
      <c r="T122" s="15"/>
      <c r="U122" s="15"/>
      <c r="V122" s="15"/>
      <c r="W122" s="16"/>
      <c r="X122" s="16"/>
      <c r="Y122" s="16"/>
      <c r="Z122" s="16"/>
      <c r="AA122" s="16"/>
      <c r="AB122" s="16"/>
      <c r="AC122" s="16"/>
      <c r="AD122" s="16"/>
      <c r="AE122" s="16"/>
      <c r="AF122" s="16"/>
      <c r="AG122" s="15"/>
      <c r="AH122" s="15"/>
      <c r="AI122" s="17"/>
      <c r="AJ122" s="15"/>
      <c r="AK122" s="15"/>
      <c r="AL122" s="15"/>
      <c r="AM122" s="16"/>
      <c r="AN122" s="16"/>
      <c r="AO122" s="16"/>
      <c r="AP122" s="16"/>
      <c r="AQ122" s="16"/>
      <c r="AR122" s="16"/>
      <c r="AS122" s="16"/>
      <c r="AT122" s="16"/>
      <c r="AU122" s="16"/>
      <c r="AV122" s="16"/>
      <c r="AW122" s="15"/>
      <c r="AX122" s="15"/>
      <c r="AY122" s="17"/>
      <c r="AZ122" s="15"/>
      <c r="BA122" s="15"/>
      <c r="BB122" s="15"/>
      <c r="BC122" s="16"/>
      <c r="BD122" s="16"/>
      <c r="BE122" s="16"/>
      <c r="BF122" s="16"/>
      <c r="BG122" s="16"/>
      <c r="BH122" s="16"/>
      <c r="BI122" s="16"/>
      <c r="BJ122" s="16"/>
      <c r="BK122" s="16"/>
      <c r="BL122" s="16"/>
      <c r="BM122" s="15"/>
      <c r="BN122" s="15"/>
      <c r="BO122" s="17"/>
      <c r="BP122" s="15"/>
      <c r="BQ122" s="15"/>
      <c r="BR122" s="15"/>
      <c r="BS122" s="16"/>
      <c r="BT122" s="16"/>
      <c r="BU122" s="16"/>
      <c r="BV122" s="16"/>
      <c r="BW122" s="16"/>
      <c r="BX122" s="16"/>
      <c r="BY122" s="16"/>
      <c r="BZ122" s="16"/>
      <c r="CA122" s="16"/>
      <c r="CB122" s="16"/>
      <c r="CC122" s="15"/>
      <c r="CD122" s="15"/>
      <c r="CE122" s="17"/>
      <c r="CF122" s="15"/>
      <c r="CG122" s="15"/>
      <c r="CH122" s="15"/>
      <c r="CI122" s="16"/>
      <c r="CJ122" s="16"/>
      <c r="CK122" s="16"/>
      <c r="CL122" s="16"/>
      <c r="CM122" s="16"/>
      <c r="CN122" s="16"/>
      <c r="CO122" s="16"/>
      <c r="CP122" s="16"/>
      <c r="CQ122" s="16"/>
      <c r="CR122" s="16"/>
      <c r="CS122" s="15"/>
      <c r="CT122" s="15"/>
      <c r="CU122" s="17"/>
      <c r="CV122" s="15"/>
      <c r="CW122" s="15"/>
      <c r="CX122" s="15"/>
      <c r="CY122" s="16"/>
      <c r="CZ122" s="16"/>
      <c r="DA122" s="16"/>
      <c r="DB122" s="16"/>
      <c r="DC122" s="16"/>
      <c r="DD122" s="16"/>
      <c r="DE122" s="16"/>
      <c r="DF122" s="16"/>
      <c r="DG122" s="16"/>
      <c r="DH122" s="16"/>
      <c r="DI122" s="15"/>
      <c r="DJ122" s="15"/>
      <c r="DK122" s="17"/>
      <c r="DL122" s="15"/>
      <c r="DM122" s="15"/>
      <c r="DN122" s="15"/>
      <c r="DO122" s="16"/>
      <c r="DP122" s="16"/>
      <c r="DQ122" s="16"/>
      <c r="DR122" s="16"/>
      <c r="DS122" s="16"/>
      <c r="DT122" s="16"/>
      <c r="DU122" s="16"/>
      <c r="DV122" s="16"/>
      <c r="DW122" s="16"/>
      <c r="DX122" s="16"/>
      <c r="DY122" s="15"/>
      <c r="DZ122" s="15"/>
      <c r="EA122" s="17"/>
      <c r="EB122" s="15"/>
      <c r="EC122" s="15"/>
      <c r="ED122" s="15"/>
      <c r="EE122" s="16"/>
      <c r="EF122" s="16"/>
      <c r="EG122" s="16"/>
      <c r="EH122" s="16"/>
      <c r="EI122" s="16"/>
      <c r="EJ122" s="16"/>
      <c r="EK122" s="16"/>
      <c r="EL122" s="16"/>
      <c r="EM122" s="16"/>
      <c r="EN122" s="16"/>
      <c r="EO122" s="15"/>
      <c r="EP122" s="15"/>
      <c r="EQ122" s="17"/>
      <c r="ER122" s="15"/>
      <c r="ES122" s="15"/>
      <c r="ET122" s="15"/>
      <c r="EU122" s="16"/>
      <c r="EV122" s="16"/>
      <c r="EW122" s="16"/>
      <c r="EX122" s="16"/>
      <c r="EY122" s="16"/>
      <c r="EZ122" s="16"/>
      <c r="FA122" s="16"/>
      <c r="FB122" s="16"/>
      <c r="FC122" s="16"/>
      <c r="FD122" s="16"/>
      <c r="FE122" s="15"/>
      <c r="FF122" s="15"/>
      <c r="FG122" s="17"/>
      <c r="FH122" s="15"/>
      <c r="FI122" s="15"/>
      <c r="FJ122" s="15"/>
      <c r="FK122" s="16"/>
      <c r="FL122" s="16"/>
      <c r="FM122" s="16"/>
      <c r="FN122" s="16"/>
      <c r="FO122" s="16"/>
      <c r="FP122" s="16"/>
      <c r="FQ122" s="16"/>
      <c r="FR122" s="16"/>
      <c r="FS122" s="16"/>
      <c r="FT122" s="16"/>
      <c r="FU122" s="15"/>
      <c r="FV122" s="15"/>
      <c r="FW122" s="17"/>
      <c r="FX122" s="15"/>
      <c r="FY122" s="15"/>
      <c r="FZ122" s="15"/>
      <c r="GA122" s="16"/>
      <c r="GB122" s="16"/>
      <c r="GC122" s="16"/>
      <c r="GD122" s="16"/>
      <c r="GE122" s="16"/>
      <c r="GF122" s="16"/>
      <c r="GG122" s="16"/>
      <c r="GH122" s="16"/>
      <c r="GI122" s="16"/>
      <c r="GJ122" s="16"/>
      <c r="GK122" s="15"/>
      <c r="GL122" s="15"/>
      <c r="GM122" s="17"/>
      <c r="GN122" s="15"/>
      <c r="GO122" s="15"/>
      <c r="GP122" s="15"/>
      <c r="GQ122" s="16"/>
      <c r="GR122" s="16"/>
      <c r="GS122" s="16"/>
      <c r="GT122" s="16"/>
      <c r="GU122" s="16"/>
      <c r="GV122" s="16"/>
      <c r="GW122" s="16"/>
      <c r="GX122" s="16"/>
      <c r="GY122" s="16"/>
      <c r="GZ122" s="16"/>
      <c r="HA122" s="15"/>
      <c r="HB122" s="15"/>
      <c r="HC122" s="17"/>
      <c r="HD122" s="15"/>
      <c r="HE122" s="15"/>
      <c r="HF122" s="15"/>
      <c r="HG122" s="16"/>
      <c r="HH122" s="16"/>
      <c r="HI122" s="16"/>
      <c r="HJ122" s="16"/>
      <c r="HK122" s="16"/>
      <c r="HL122" s="16"/>
      <c r="HM122" s="16"/>
      <c r="HN122" s="16"/>
      <c r="HO122" s="16"/>
      <c r="HP122" s="16"/>
      <c r="HQ122" s="15"/>
      <c r="HR122" s="15"/>
      <c r="HS122" s="17"/>
      <c r="HT122" s="15"/>
      <c r="HU122" s="15"/>
      <c r="HV122" s="15"/>
      <c r="HW122" s="16"/>
      <c r="HX122" s="16"/>
      <c r="HY122" s="16"/>
      <c r="HZ122" s="16"/>
      <c r="IA122" s="16"/>
      <c r="IB122" s="16"/>
      <c r="IC122" s="16"/>
      <c r="ID122" s="16"/>
      <c r="IE122" s="16"/>
      <c r="IF122" s="16"/>
      <c r="IG122" s="15"/>
      <c r="IH122" s="15"/>
      <c r="II122" s="17"/>
      <c r="IJ122" s="15"/>
      <c r="IK122" s="15"/>
      <c r="IL122" s="15"/>
      <c r="IM122" s="16"/>
      <c r="IN122" s="16"/>
      <c r="IO122" s="16"/>
      <c r="IP122" s="16"/>
      <c r="IQ122" s="16"/>
      <c r="IR122" s="16"/>
      <c r="IS122" s="16"/>
      <c r="IT122" s="16"/>
      <c r="IU122" s="16"/>
      <c r="IV122" s="16"/>
    </row>
    <row r="123" spans="1:256" s="4" customFormat="1" hidden="1" x14ac:dyDescent="0.3">
      <c r="A123" s="371"/>
      <c r="B123" s="362"/>
      <c r="C123" s="362"/>
      <c r="D123" s="387"/>
      <c r="E123" s="387"/>
      <c r="F123" s="130" t="s">
        <v>26</v>
      </c>
      <c r="G123" s="131">
        <f t="shared" si="14"/>
        <v>0</v>
      </c>
      <c r="H123" s="131">
        <f t="shared" si="12"/>
        <v>0</v>
      </c>
      <c r="I123" s="131">
        <v>0</v>
      </c>
      <c r="J123" s="10">
        <v>0</v>
      </c>
      <c r="K123" s="131">
        <v>0</v>
      </c>
      <c r="L123" s="10">
        <v>0</v>
      </c>
      <c r="M123" s="131">
        <v>0</v>
      </c>
      <c r="N123" s="10">
        <v>0</v>
      </c>
      <c r="O123" s="10">
        <v>0</v>
      </c>
      <c r="P123" s="10">
        <v>0</v>
      </c>
      <c r="Q123" s="379"/>
      <c r="R123" s="380"/>
      <c r="S123" s="17"/>
      <c r="T123" s="15"/>
      <c r="U123" s="15"/>
      <c r="V123" s="15"/>
      <c r="W123" s="16"/>
      <c r="X123" s="16"/>
      <c r="Y123" s="16"/>
      <c r="Z123" s="16"/>
      <c r="AA123" s="16"/>
      <c r="AB123" s="16"/>
      <c r="AC123" s="16"/>
      <c r="AD123" s="16"/>
      <c r="AE123" s="16"/>
      <c r="AF123" s="16"/>
      <c r="AG123" s="15"/>
      <c r="AH123" s="15"/>
      <c r="AI123" s="17"/>
      <c r="AJ123" s="15"/>
      <c r="AK123" s="15"/>
      <c r="AL123" s="15"/>
      <c r="AM123" s="16"/>
      <c r="AN123" s="16"/>
      <c r="AO123" s="16"/>
      <c r="AP123" s="16"/>
      <c r="AQ123" s="16"/>
      <c r="AR123" s="16"/>
      <c r="AS123" s="16"/>
      <c r="AT123" s="16"/>
      <c r="AU123" s="16"/>
      <c r="AV123" s="16"/>
      <c r="AW123" s="15"/>
      <c r="AX123" s="15"/>
      <c r="AY123" s="17"/>
      <c r="AZ123" s="15"/>
      <c r="BA123" s="15"/>
      <c r="BB123" s="15"/>
      <c r="BC123" s="16"/>
      <c r="BD123" s="16"/>
      <c r="BE123" s="16"/>
      <c r="BF123" s="16"/>
      <c r="BG123" s="16"/>
      <c r="BH123" s="16"/>
      <c r="BI123" s="16"/>
      <c r="BJ123" s="16"/>
      <c r="BK123" s="16"/>
      <c r="BL123" s="16"/>
      <c r="BM123" s="15"/>
      <c r="BN123" s="15"/>
      <c r="BO123" s="17"/>
      <c r="BP123" s="15"/>
      <c r="BQ123" s="15"/>
      <c r="BR123" s="15"/>
      <c r="BS123" s="16"/>
      <c r="BT123" s="16"/>
      <c r="BU123" s="16"/>
      <c r="BV123" s="16"/>
      <c r="BW123" s="16"/>
      <c r="BX123" s="16"/>
      <c r="BY123" s="16"/>
      <c r="BZ123" s="16"/>
      <c r="CA123" s="16"/>
      <c r="CB123" s="16"/>
      <c r="CC123" s="15"/>
      <c r="CD123" s="15"/>
      <c r="CE123" s="17"/>
      <c r="CF123" s="15"/>
      <c r="CG123" s="15"/>
      <c r="CH123" s="15"/>
      <c r="CI123" s="16"/>
      <c r="CJ123" s="16"/>
      <c r="CK123" s="16"/>
      <c r="CL123" s="16"/>
      <c r="CM123" s="16"/>
      <c r="CN123" s="16"/>
      <c r="CO123" s="16"/>
      <c r="CP123" s="16"/>
      <c r="CQ123" s="16"/>
      <c r="CR123" s="16"/>
      <c r="CS123" s="15"/>
      <c r="CT123" s="15"/>
      <c r="CU123" s="17"/>
      <c r="CV123" s="15"/>
      <c r="CW123" s="15"/>
      <c r="CX123" s="15"/>
      <c r="CY123" s="16"/>
      <c r="CZ123" s="16"/>
      <c r="DA123" s="16"/>
      <c r="DB123" s="16"/>
      <c r="DC123" s="16"/>
      <c r="DD123" s="16"/>
      <c r="DE123" s="16"/>
      <c r="DF123" s="16"/>
      <c r="DG123" s="16"/>
      <c r="DH123" s="16"/>
      <c r="DI123" s="15"/>
      <c r="DJ123" s="15"/>
      <c r="DK123" s="17"/>
      <c r="DL123" s="15"/>
      <c r="DM123" s="15"/>
      <c r="DN123" s="15"/>
      <c r="DO123" s="16"/>
      <c r="DP123" s="16"/>
      <c r="DQ123" s="16"/>
      <c r="DR123" s="16"/>
      <c r="DS123" s="16"/>
      <c r="DT123" s="16"/>
      <c r="DU123" s="16"/>
      <c r="DV123" s="16"/>
      <c r="DW123" s="16"/>
      <c r="DX123" s="16"/>
      <c r="DY123" s="15"/>
      <c r="DZ123" s="15"/>
      <c r="EA123" s="17"/>
      <c r="EB123" s="15"/>
      <c r="EC123" s="15"/>
      <c r="ED123" s="15"/>
      <c r="EE123" s="16"/>
      <c r="EF123" s="16"/>
      <c r="EG123" s="16"/>
      <c r="EH123" s="16"/>
      <c r="EI123" s="16"/>
      <c r="EJ123" s="16"/>
      <c r="EK123" s="16"/>
      <c r="EL123" s="16"/>
      <c r="EM123" s="16"/>
      <c r="EN123" s="16"/>
      <c r="EO123" s="15"/>
      <c r="EP123" s="15"/>
      <c r="EQ123" s="17"/>
      <c r="ER123" s="15"/>
      <c r="ES123" s="15"/>
      <c r="ET123" s="15"/>
      <c r="EU123" s="16"/>
      <c r="EV123" s="16"/>
      <c r="EW123" s="16"/>
      <c r="EX123" s="16"/>
      <c r="EY123" s="16"/>
      <c r="EZ123" s="16"/>
      <c r="FA123" s="16"/>
      <c r="FB123" s="16"/>
      <c r="FC123" s="16"/>
      <c r="FD123" s="16"/>
      <c r="FE123" s="15"/>
      <c r="FF123" s="15"/>
      <c r="FG123" s="17"/>
      <c r="FH123" s="15"/>
      <c r="FI123" s="15"/>
      <c r="FJ123" s="15"/>
      <c r="FK123" s="16"/>
      <c r="FL123" s="16"/>
      <c r="FM123" s="16"/>
      <c r="FN123" s="16"/>
      <c r="FO123" s="16"/>
      <c r="FP123" s="16"/>
      <c r="FQ123" s="16"/>
      <c r="FR123" s="16"/>
      <c r="FS123" s="16"/>
      <c r="FT123" s="16"/>
      <c r="FU123" s="15"/>
      <c r="FV123" s="15"/>
      <c r="FW123" s="17"/>
      <c r="FX123" s="15"/>
      <c r="FY123" s="15"/>
      <c r="FZ123" s="15"/>
      <c r="GA123" s="16"/>
      <c r="GB123" s="16"/>
      <c r="GC123" s="16"/>
      <c r="GD123" s="16"/>
      <c r="GE123" s="16"/>
      <c r="GF123" s="16"/>
      <c r="GG123" s="16"/>
      <c r="GH123" s="16"/>
      <c r="GI123" s="16"/>
      <c r="GJ123" s="16"/>
      <c r="GK123" s="15"/>
      <c r="GL123" s="15"/>
      <c r="GM123" s="17"/>
      <c r="GN123" s="15"/>
      <c r="GO123" s="15"/>
      <c r="GP123" s="15"/>
      <c r="GQ123" s="16"/>
      <c r="GR123" s="16"/>
      <c r="GS123" s="16"/>
      <c r="GT123" s="16"/>
      <c r="GU123" s="16"/>
      <c r="GV123" s="16"/>
      <c r="GW123" s="16"/>
      <c r="GX123" s="16"/>
      <c r="GY123" s="16"/>
      <c r="GZ123" s="16"/>
      <c r="HA123" s="15"/>
      <c r="HB123" s="15"/>
      <c r="HC123" s="17"/>
      <c r="HD123" s="15"/>
      <c r="HE123" s="15"/>
      <c r="HF123" s="15"/>
      <c r="HG123" s="16"/>
      <c r="HH123" s="16"/>
      <c r="HI123" s="16"/>
      <c r="HJ123" s="16"/>
      <c r="HK123" s="16"/>
      <c r="HL123" s="16"/>
      <c r="HM123" s="16"/>
      <c r="HN123" s="16"/>
      <c r="HO123" s="16"/>
      <c r="HP123" s="16"/>
      <c r="HQ123" s="15"/>
      <c r="HR123" s="15"/>
      <c r="HS123" s="17"/>
      <c r="HT123" s="15"/>
      <c r="HU123" s="15"/>
      <c r="HV123" s="15"/>
      <c r="HW123" s="16"/>
      <c r="HX123" s="16"/>
      <c r="HY123" s="16"/>
      <c r="HZ123" s="16"/>
      <c r="IA123" s="16"/>
      <c r="IB123" s="16"/>
      <c r="IC123" s="16"/>
      <c r="ID123" s="16"/>
      <c r="IE123" s="16"/>
      <c r="IF123" s="16"/>
      <c r="IG123" s="15"/>
      <c r="IH123" s="15"/>
      <c r="II123" s="17"/>
      <c r="IJ123" s="15"/>
      <c r="IK123" s="15"/>
      <c r="IL123" s="15"/>
      <c r="IM123" s="16"/>
      <c r="IN123" s="16"/>
      <c r="IO123" s="16"/>
      <c r="IP123" s="16"/>
      <c r="IQ123" s="16"/>
      <c r="IR123" s="16"/>
      <c r="IS123" s="16"/>
      <c r="IT123" s="16"/>
      <c r="IU123" s="16"/>
      <c r="IV123" s="16"/>
    </row>
    <row r="124" spans="1:256" s="4" customFormat="1" hidden="1" x14ac:dyDescent="0.3">
      <c r="A124" s="371"/>
      <c r="B124" s="362"/>
      <c r="C124" s="362"/>
      <c r="D124" s="387"/>
      <c r="E124" s="387"/>
      <c r="F124" s="130" t="s">
        <v>41</v>
      </c>
      <c r="G124" s="131">
        <f t="shared" si="14"/>
        <v>0</v>
      </c>
      <c r="H124" s="131">
        <f t="shared" si="12"/>
        <v>0</v>
      </c>
      <c r="I124" s="131">
        <v>0</v>
      </c>
      <c r="J124" s="10">
        <v>0</v>
      </c>
      <c r="K124" s="131">
        <v>0</v>
      </c>
      <c r="L124" s="10">
        <v>0</v>
      </c>
      <c r="M124" s="131">
        <v>0</v>
      </c>
      <c r="N124" s="10">
        <v>0</v>
      </c>
      <c r="O124" s="10">
        <v>0</v>
      </c>
      <c r="P124" s="10">
        <v>0</v>
      </c>
      <c r="Q124" s="379"/>
      <c r="R124" s="380"/>
      <c r="S124" s="17"/>
      <c r="T124" s="15"/>
      <c r="U124" s="15"/>
      <c r="V124" s="15"/>
      <c r="W124" s="16"/>
      <c r="X124" s="16"/>
      <c r="Y124" s="16"/>
      <c r="Z124" s="16"/>
      <c r="AA124" s="16"/>
      <c r="AB124" s="16"/>
      <c r="AC124" s="16"/>
      <c r="AD124" s="16"/>
      <c r="AE124" s="16"/>
      <c r="AF124" s="16"/>
      <c r="AG124" s="15"/>
      <c r="AH124" s="15"/>
      <c r="AI124" s="17"/>
      <c r="AJ124" s="15"/>
      <c r="AK124" s="15"/>
      <c r="AL124" s="15"/>
      <c r="AM124" s="16"/>
      <c r="AN124" s="16"/>
      <c r="AO124" s="16"/>
      <c r="AP124" s="16"/>
      <c r="AQ124" s="16"/>
      <c r="AR124" s="16"/>
      <c r="AS124" s="16"/>
      <c r="AT124" s="16"/>
      <c r="AU124" s="16"/>
      <c r="AV124" s="16"/>
      <c r="AW124" s="15"/>
      <c r="AX124" s="15"/>
      <c r="AY124" s="17"/>
      <c r="AZ124" s="15"/>
      <c r="BA124" s="15"/>
      <c r="BB124" s="15"/>
      <c r="BC124" s="16"/>
      <c r="BD124" s="16"/>
      <c r="BE124" s="16"/>
      <c r="BF124" s="16"/>
      <c r="BG124" s="16"/>
      <c r="BH124" s="16"/>
      <c r="BI124" s="16"/>
      <c r="BJ124" s="16"/>
      <c r="BK124" s="16"/>
      <c r="BL124" s="16"/>
      <c r="BM124" s="15"/>
      <c r="BN124" s="15"/>
      <c r="BO124" s="17"/>
      <c r="BP124" s="15"/>
      <c r="BQ124" s="15"/>
      <c r="BR124" s="15"/>
      <c r="BS124" s="16"/>
      <c r="BT124" s="16"/>
      <c r="BU124" s="16"/>
      <c r="BV124" s="16"/>
      <c r="BW124" s="16"/>
      <c r="BX124" s="16"/>
      <c r="BY124" s="16"/>
      <c r="BZ124" s="16"/>
      <c r="CA124" s="16"/>
      <c r="CB124" s="16"/>
      <c r="CC124" s="15"/>
      <c r="CD124" s="15"/>
      <c r="CE124" s="17"/>
      <c r="CF124" s="15"/>
      <c r="CG124" s="15"/>
      <c r="CH124" s="15"/>
      <c r="CI124" s="16"/>
      <c r="CJ124" s="16"/>
      <c r="CK124" s="16"/>
      <c r="CL124" s="16"/>
      <c r="CM124" s="16"/>
      <c r="CN124" s="16"/>
      <c r="CO124" s="16"/>
      <c r="CP124" s="16"/>
      <c r="CQ124" s="16"/>
      <c r="CR124" s="16"/>
      <c r="CS124" s="15"/>
      <c r="CT124" s="15"/>
      <c r="CU124" s="17"/>
      <c r="CV124" s="15"/>
      <c r="CW124" s="15"/>
      <c r="CX124" s="15"/>
      <c r="CY124" s="16"/>
      <c r="CZ124" s="16"/>
      <c r="DA124" s="16"/>
      <c r="DB124" s="16"/>
      <c r="DC124" s="16"/>
      <c r="DD124" s="16"/>
      <c r="DE124" s="16"/>
      <c r="DF124" s="16"/>
      <c r="DG124" s="16"/>
      <c r="DH124" s="16"/>
      <c r="DI124" s="15"/>
      <c r="DJ124" s="15"/>
      <c r="DK124" s="17"/>
      <c r="DL124" s="15"/>
      <c r="DM124" s="15"/>
      <c r="DN124" s="15"/>
      <c r="DO124" s="16"/>
      <c r="DP124" s="16"/>
      <c r="DQ124" s="16"/>
      <c r="DR124" s="16"/>
      <c r="DS124" s="16"/>
      <c r="DT124" s="16"/>
      <c r="DU124" s="16"/>
      <c r="DV124" s="16"/>
      <c r="DW124" s="16"/>
      <c r="DX124" s="16"/>
      <c r="DY124" s="15"/>
      <c r="DZ124" s="15"/>
      <c r="EA124" s="17"/>
      <c r="EB124" s="15"/>
      <c r="EC124" s="15"/>
      <c r="ED124" s="15"/>
      <c r="EE124" s="16"/>
      <c r="EF124" s="16"/>
      <c r="EG124" s="16"/>
      <c r="EH124" s="16"/>
      <c r="EI124" s="16"/>
      <c r="EJ124" s="16"/>
      <c r="EK124" s="16"/>
      <c r="EL124" s="16"/>
      <c r="EM124" s="16"/>
      <c r="EN124" s="16"/>
      <c r="EO124" s="15"/>
      <c r="EP124" s="15"/>
      <c r="EQ124" s="17"/>
      <c r="ER124" s="15"/>
      <c r="ES124" s="15"/>
      <c r="ET124" s="15"/>
      <c r="EU124" s="16"/>
      <c r="EV124" s="16"/>
      <c r="EW124" s="16"/>
      <c r="EX124" s="16"/>
      <c r="EY124" s="16"/>
      <c r="EZ124" s="16"/>
      <c r="FA124" s="16"/>
      <c r="FB124" s="16"/>
      <c r="FC124" s="16"/>
      <c r="FD124" s="16"/>
      <c r="FE124" s="15"/>
      <c r="FF124" s="15"/>
      <c r="FG124" s="17"/>
      <c r="FH124" s="15"/>
      <c r="FI124" s="15"/>
      <c r="FJ124" s="15"/>
      <c r="FK124" s="16"/>
      <c r="FL124" s="16"/>
      <c r="FM124" s="16"/>
      <c r="FN124" s="16"/>
      <c r="FO124" s="16"/>
      <c r="FP124" s="16"/>
      <c r="FQ124" s="16"/>
      <c r="FR124" s="16"/>
      <c r="FS124" s="16"/>
      <c r="FT124" s="16"/>
      <c r="FU124" s="15"/>
      <c r="FV124" s="15"/>
      <c r="FW124" s="17"/>
      <c r="FX124" s="15"/>
      <c r="FY124" s="15"/>
      <c r="FZ124" s="15"/>
      <c r="GA124" s="16"/>
      <c r="GB124" s="16"/>
      <c r="GC124" s="16"/>
      <c r="GD124" s="16"/>
      <c r="GE124" s="16"/>
      <c r="GF124" s="16"/>
      <c r="GG124" s="16"/>
      <c r="GH124" s="16"/>
      <c r="GI124" s="16"/>
      <c r="GJ124" s="16"/>
      <c r="GK124" s="15"/>
      <c r="GL124" s="15"/>
      <c r="GM124" s="17"/>
      <c r="GN124" s="15"/>
      <c r="GO124" s="15"/>
      <c r="GP124" s="15"/>
      <c r="GQ124" s="16"/>
      <c r="GR124" s="16"/>
      <c r="GS124" s="16"/>
      <c r="GT124" s="16"/>
      <c r="GU124" s="16"/>
      <c r="GV124" s="16"/>
      <c r="GW124" s="16"/>
      <c r="GX124" s="16"/>
      <c r="GY124" s="16"/>
      <c r="GZ124" s="16"/>
      <c r="HA124" s="15"/>
      <c r="HB124" s="15"/>
      <c r="HC124" s="17"/>
      <c r="HD124" s="15"/>
      <c r="HE124" s="15"/>
      <c r="HF124" s="15"/>
      <c r="HG124" s="16"/>
      <c r="HH124" s="16"/>
      <c r="HI124" s="16"/>
      <c r="HJ124" s="16"/>
      <c r="HK124" s="16"/>
      <c r="HL124" s="16"/>
      <c r="HM124" s="16"/>
      <c r="HN124" s="16"/>
      <c r="HO124" s="16"/>
      <c r="HP124" s="16"/>
      <c r="HQ124" s="15"/>
      <c r="HR124" s="15"/>
      <c r="HS124" s="17"/>
      <c r="HT124" s="15"/>
      <c r="HU124" s="15"/>
      <c r="HV124" s="15"/>
      <c r="HW124" s="16"/>
      <c r="HX124" s="16"/>
      <c r="HY124" s="16"/>
      <c r="HZ124" s="16"/>
      <c r="IA124" s="16"/>
      <c r="IB124" s="16"/>
      <c r="IC124" s="16"/>
      <c r="ID124" s="16"/>
      <c r="IE124" s="16"/>
      <c r="IF124" s="16"/>
      <c r="IG124" s="15"/>
      <c r="IH124" s="15"/>
      <c r="II124" s="17"/>
      <c r="IJ124" s="15"/>
      <c r="IK124" s="15"/>
      <c r="IL124" s="15"/>
      <c r="IM124" s="16"/>
      <c r="IN124" s="16"/>
      <c r="IO124" s="16"/>
      <c r="IP124" s="16"/>
      <c r="IQ124" s="16"/>
      <c r="IR124" s="16"/>
      <c r="IS124" s="16"/>
      <c r="IT124" s="16"/>
      <c r="IU124" s="16"/>
      <c r="IV124" s="16"/>
    </row>
    <row r="125" spans="1:256" s="4" customFormat="1" ht="15" hidden="1" customHeight="1" x14ac:dyDescent="0.3">
      <c r="A125" s="371"/>
      <c r="B125" s="362"/>
      <c r="C125" s="362"/>
      <c r="D125" s="385"/>
      <c r="E125" s="385"/>
      <c r="F125" s="53" t="s">
        <v>28</v>
      </c>
      <c r="G125" s="135">
        <f t="shared" si="14"/>
        <v>0</v>
      </c>
      <c r="H125" s="135">
        <f t="shared" si="12"/>
        <v>0</v>
      </c>
      <c r="I125" s="135">
        <v>0</v>
      </c>
      <c r="J125" s="41">
        <v>0</v>
      </c>
      <c r="K125" s="135">
        <v>0</v>
      </c>
      <c r="L125" s="41">
        <v>0</v>
      </c>
      <c r="M125" s="135">
        <v>0</v>
      </c>
      <c r="N125" s="41">
        <v>0</v>
      </c>
      <c r="O125" s="41">
        <v>0</v>
      </c>
      <c r="P125" s="41">
        <v>0</v>
      </c>
      <c r="Q125" s="379"/>
      <c r="R125" s="380"/>
      <c r="S125" s="17"/>
      <c r="T125" s="15"/>
      <c r="U125" s="15"/>
      <c r="V125" s="15"/>
      <c r="W125" s="16"/>
      <c r="X125" s="16"/>
      <c r="Y125" s="16"/>
      <c r="Z125" s="16"/>
      <c r="AA125" s="16"/>
      <c r="AB125" s="16"/>
      <c r="AC125" s="16"/>
      <c r="AD125" s="16"/>
      <c r="AE125" s="16"/>
      <c r="AF125" s="16"/>
      <c r="AG125" s="15"/>
      <c r="AH125" s="15"/>
      <c r="AI125" s="17"/>
      <c r="AJ125" s="15"/>
      <c r="AK125" s="15"/>
      <c r="AL125" s="15"/>
      <c r="AM125" s="16"/>
      <c r="AN125" s="16"/>
      <c r="AO125" s="16"/>
      <c r="AP125" s="16"/>
      <c r="AQ125" s="16"/>
      <c r="AR125" s="16"/>
      <c r="AS125" s="16"/>
      <c r="AT125" s="16"/>
      <c r="AU125" s="16"/>
      <c r="AV125" s="16"/>
      <c r="AW125" s="15"/>
      <c r="AX125" s="15"/>
      <c r="AY125" s="17"/>
      <c r="AZ125" s="15"/>
      <c r="BA125" s="15"/>
      <c r="BB125" s="15"/>
      <c r="BC125" s="16"/>
      <c r="BD125" s="16"/>
      <c r="BE125" s="16"/>
      <c r="BF125" s="16"/>
      <c r="BG125" s="16"/>
      <c r="BH125" s="16"/>
      <c r="BI125" s="16"/>
      <c r="BJ125" s="16"/>
      <c r="BK125" s="16"/>
      <c r="BL125" s="16"/>
      <c r="BM125" s="15"/>
      <c r="BN125" s="15"/>
      <c r="BO125" s="17"/>
      <c r="BP125" s="15"/>
      <c r="BQ125" s="15"/>
      <c r="BR125" s="15"/>
      <c r="BS125" s="16"/>
      <c r="BT125" s="16"/>
      <c r="BU125" s="16"/>
      <c r="BV125" s="16"/>
      <c r="BW125" s="16"/>
      <c r="BX125" s="16"/>
      <c r="BY125" s="16"/>
      <c r="BZ125" s="16"/>
      <c r="CA125" s="16"/>
      <c r="CB125" s="16"/>
      <c r="CC125" s="15"/>
      <c r="CD125" s="15"/>
      <c r="CE125" s="17"/>
      <c r="CF125" s="15"/>
      <c r="CG125" s="15"/>
      <c r="CH125" s="15"/>
      <c r="CI125" s="16"/>
      <c r="CJ125" s="16"/>
      <c r="CK125" s="16"/>
      <c r="CL125" s="16"/>
      <c r="CM125" s="16"/>
      <c r="CN125" s="16"/>
      <c r="CO125" s="16"/>
      <c r="CP125" s="16"/>
      <c r="CQ125" s="16"/>
      <c r="CR125" s="16"/>
      <c r="CS125" s="15"/>
      <c r="CT125" s="15"/>
      <c r="CU125" s="17"/>
      <c r="CV125" s="15"/>
      <c r="CW125" s="15"/>
      <c r="CX125" s="15"/>
      <c r="CY125" s="16"/>
      <c r="CZ125" s="16"/>
      <c r="DA125" s="16"/>
      <c r="DB125" s="16"/>
      <c r="DC125" s="16"/>
      <c r="DD125" s="16"/>
      <c r="DE125" s="16"/>
      <c r="DF125" s="16"/>
      <c r="DG125" s="16"/>
      <c r="DH125" s="16"/>
      <c r="DI125" s="15"/>
      <c r="DJ125" s="15"/>
      <c r="DK125" s="17"/>
      <c r="DL125" s="15"/>
      <c r="DM125" s="15"/>
      <c r="DN125" s="15"/>
      <c r="DO125" s="16"/>
      <c r="DP125" s="16"/>
      <c r="DQ125" s="16"/>
      <c r="DR125" s="16"/>
      <c r="DS125" s="16"/>
      <c r="DT125" s="16"/>
      <c r="DU125" s="16"/>
      <c r="DV125" s="16"/>
      <c r="DW125" s="16"/>
      <c r="DX125" s="16"/>
      <c r="DY125" s="15"/>
      <c r="DZ125" s="15"/>
      <c r="EA125" s="17"/>
      <c r="EB125" s="15"/>
      <c r="EC125" s="15"/>
      <c r="ED125" s="15"/>
      <c r="EE125" s="16"/>
      <c r="EF125" s="16"/>
      <c r="EG125" s="16"/>
      <c r="EH125" s="16"/>
      <c r="EI125" s="16"/>
      <c r="EJ125" s="16"/>
      <c r="EK125" s="16"/>
      <c r="EL125" s="16"/>
      <c r="EM125" s="16"/>
      <c r="EN125" s="16"/>
      <c r="EO125" s="15"/>
      <c r="EP125" s="15"/>
      <c r="EQ125" s="17"/>
      <c r="ER125" s="15"/>
      <c r="ES125" s="15"/>
      <c r="ET125" s="15"/>
      <c r="EU125" s="16"/>
      <c r="EV125" s="16"/>
      <c r="EW125" s="16"/>
      <c r="EX125" s="16"/>
      <c r="EY125" s="16"/>
      <c r="EZ125" s="16"/>
      <c r="FA125" s="16"/>
      <c r="FB125" s="16"/>
      <c r="FC125" s="16"/>
      <c r="FD125" s="16"/>
      <c r="FE125" s="15"/>
      <c r="FF125" s="15"/>
      <c r="FG125" s="17"/>
      <c r="FH125" s="15"/>
      <c r="FI125" s="15"/>
      <c r="FJ125" s="15"/>
      <c r="FK125" s="16"/>
      <c r="FL125" s="16"/>
      <c r="FM125" s="16"/>
      <c r="FN125" s="16"/>
      <c r="FO125" s="16"/>
      <c r="FP125" s="16"/>
      <c r="FQ125" s="16"/>
      <c r="FR125" s="16"/>
      <c r="FS125" s="16"/>
      <c r="FT125" s="16"/>
      <c r="FU125" s="15"/>
      <c r="FV125" s="15"/>
      <c r="FW125" s="17"/>
      <c r="FX125" s="15"/>
      <c r="FY125" s="15"/>
      <c r="FZ125" s="15"/>
      <c r="GA125" s="16"/>
      <c r="GB125" s="16"/>
      <c r="GC125" s="16"/>
      <c r="GD125" s="16"/>
      <c r="GE125" s="16"/>
      <c r="GF125" s="16"/>
      <c r="GG125" s="16"/>
      <c r="GH125" s="16"/>
      <c r="GI125" s="16"/>
      <c r="GJ125" s="16"/>
      <c r="GK125" s="15"/>
      <c r="GL125" s="15"/>
      <c r="GM125" s="17"/>
      <c r="GN125" s="15"/>
      <c r="GO125" s="15"/>
      <c r="GP125" s="15"/>
      <c r="GQ125" s="16"/>
      <c r="GR125" s="16"/>
      <c r="GS125" s="16"/>
      <c r="GT125" s="16"/>
      <c r="GU125" s="16"/>
      <c r="GV125" s="16"/>
      <c r="GW125" s="16"/>
      <c r="GX125" s="16"/>
      <c r="GY125" s="16"/>
      <c r="GZ125" s="16"/>
      <c r="HA125" s="15"/>
      <c r="HB125" s="15"/>
      <c r="HC125" s="17"/>
      <c r="HD125" s="15"/>
      <c r="HE125" s="15"/>
      <c r="HF125" s="15"/>
      <c r="HG125" s="16"/>
      <c r="HH125" s="16"/>
      <c r="HI125" s="16"/>
      <c r="HJ125" s="16"/>
      <c r="HK125" s="16"/>
      <c r="HL125" s="16"/>
      <c r="HM125" s="16"/>
      <c r="HN125" s="16"/>
      <c r="HO125" s="16"/>
      <c r="HP125" s="16"/>
      <c r="HQ125" s="15"/>
      <c r="HR125" s="15"/>
      <c r="HS125" s="17"/>
      <c r="HT125" s="15"/>
      <c r="HU125" s="15"/>
      <c r="HV125" s="15"/>
      <c r="HW125" s="16"/>
      <c r="HX125" s="16"/>
      <c r="HY125" s="16"/>
      <c r="HZ125" s="16"/>
      <c r="IA125" s="16"/>
      <c r="IB125" s="16"/>
      <c r="IC125" s="16"/>
      <c r="ID125" s="16"/>
      <c r="IE125" s="16"/>
      <c r="IF125" s="16"/>
      <c r="IG125" s="15"/>
      <c r="IH125" s="15"/>
      <c r="II125" s="17"/>
      <c r="IJ125" s="15"/>
      <c r="IK125" s="15"/>
      <c r="IL125" s="15"/>
      <c r="IM125" s="16"/>
      <c r="IN125" s="16"/>
      <c r="IO125" s="16"/>
      <c r="IP125" s="16"/>
      <c r="IQ125" s="16"/>
      <c r="IR125" s="16"/>
      <c r="IS125" s="16"/>
      <c r="IT125" s="16"/>
      <c r="IU125" s="16"/>
      <c r="IV125" s="16"/>
    </row>
    <row r="126" spans="1:256" ht="15" customHeight="1" x14ac:dyDescent="0.3">
      <c r="A126" s="386"/>
      <c r="B126" s="387" t="s">
        <v>211</v>
      </c>
      <c r="C126" s="388"/>
      <c r="D126" s="388"/>
      <c r="E126" s="388"/>
      <c r="F126" s="130" t="s">
        <v>112</v>
      </c>
      <c r="G126" s="131">
        <f>I126+K126+M126+O126</f>
        <v>2675223.7000000002</v>
      </c>
      <c r="H126" s="131">
        <f>J126+L126+N126+P126</f>
        <v>0</v>
      </c>
      <c r="I126" s="131">
        <f>SUM(I127:I133)</f>
        <v>129796.30000000002</v>
      </c>
      <c r="J126" s="131">
        <f t="shared" ref="J126:P126" si="22">SUM(J127:J133)</f>
        <v>0</v>
      </c>
      <c r="K126" s="131">
        <f t="shared" si="22"/>
        <v>0</v>
      </c>
      <c r="L126" s="131">
        <f t="shared" si="22"/>
        <v>0</v>
      </c>
      <c r="M126" s="131">
        <f t="shared" si="22"/>
        <v>1577611.6</v>
      </c>
      <c r="N126" s="131">
        <f t="shared" si="22"/>
        <v>0</v>
      </c>
      <c r="O126" s="131">
        <f>SUM(O127:O133)</f>
        <v>967815.8</v>
      </c>
      <c r="P126" s="131">
        <f t="shared" si="22"/>
        <v>0</v>
      </c>
      <c r="Q126" s="387"/>
      <c r="R126" s="387"/>
      <c r="S126" s="12"/>
      <c r="T126" s="12"/>
      <c r="V126" s="12"/>
      <c r="W126" s="12"/>
    </row>
    <row r="127" spans="1:256" x14ac:dyDescent="0.3">
      <c r="A127" s="386"/>
      <c r="B127" s="387"/>
      <c r="C127" s="388"/>
      <c r="D127" s="388"/>
      <c r="E127" s="388"/>
      <c r="F127" s="130" t="s">
        <v>22</v>
      </c>
      <c r="G127" s="131">
        <f>I127+K127+M127+O127</f>
        <v>390159.1</v>
      </c>
      <c r="H127" s="131">
        <f t="shared" ref="H127:H141" si="23">J127+L127+N127+P127</f>
        <v>0</v>
      </c>
      <c r="I127" s="131">
        <f>I63</f>
        <v>20886.7</v>
      </c>
      <c r="J127" s="131">
        <v>0</v>
      </c>
      <c r="K127" s="131">
        <f t="shared" ref="K127:M133" si="24">K63</f>
        <v>0</v>
      </c>
      <c r="L127" s="131">
        <f t="shared" si="24"/>
        <v>0</v>
      </c>
      <c r="M127" s="131">
        <f t="shared" si="24"/>
        <v>231013</v>
      </c>
      <c r="N127" s="131">
        <v>0</v>
      </c>
      <c r="O127" s="131">
        <f t="shared" ref="O127:O133" si="25">O63</f>
        <v>138259.4</v>
      </c>
      <c r="P127" s="131">
        <v>0</v>
      </c>
      <c r="Q127" s="387"/>
      <c r="R127" s="387"/>
      <c r="S127" s="12"/>
      <c r="T127" s="12"/>
    </row>
    <row r="128" spans="1:256" x14ac:dyDescent="0.3">
      <c r="A128" s="386"/>
      <c r="B128" s="387"/>
      <c r="C128" s="388"/>
      <c r="D128" s="388"/>
      <c r="E128" s="388"/>
      <c r="F128" s="130" t="s">
        <v>23</v>
      </c>
      <c r="G128" s="131">
        <f t="shared" ref="G128:G141" si="26">I128+K128+M128+O128</f>
        <v>380844.1</v>
      </c>
      <c r="H128" s="131">
        <f t="shared" si="23"/>
        <v>0</v>
      </c>
      <c r="I128" s="131">
        <f t="shared" ref="I128:I133" si="27">I64</f>
        <v>18151.599999999999</v>
      </c>
      <c r="J128" s="131">
        <v>0</v>
      </c>
      <c r="K128" s="131">
        <f t="shared" si="24"/>
        <v>0</v>
      </c>
      <c r="L128" s="131">
        <f t="shared" si="24"/>
        <v>0</v>
      </c>
      <c r="M128" s="131">
        <f t="shared" si="24"/>
        <v>224433.09999999998</v>
      </c>
      <c r="N128" s="131">
        <v>0</v>
      </c>
      <c r="O128" s="131">
        <f t="shared" si="25"/>
        <v>138259.4</v>
      </c>
      <c r="P128" s="131">
        <v>0</v>
      </c>
      <c r="Q128" s="387"/>
      <c r="R128" s="387"/>
      <c r="S128" s="12"/>
      <c r="T128" s="12"/>
    </row>
    <row r="129" spans="1:23" x14ac:dyDescent="0.3">
      <c r="A129" s="386"/>
      <c r="B129" s="387"/>
      <c r="C129" s="388"/>
      <c r="D129" s="388"/>
      <c r="E129" s="388"/>
      <c r="F129" s="130" t="s">
        <v>24</v>
      </c>
      <c r="G129" s="131">
        <f t="shared" si="26"/>
        <v>380844.1</v>
      </c>
      <c r="H129" s="131">
        <f t="shared" si="23"/>
        <v>0</v>
      </c>
      <c r="I129" s="131">
        <f t="shared" si="27"/>
        <v>18151.599999999999</v>
      </c>
      <c r="J129" s="131">
        <v>0</v>
      </c>
      <c r="K129" s="131">
        <f t="shared" si="24"/>
        <v>0</v>
      </c>
      <c r="L129" s="131">
        <f t="shared" si="24"/>
        <v>0</v>
      </c>
      <c r="M129" s="131">
        <f t="shared" si="24"/>
        <v>224433.09999999998</v>
      </c>
      <c r="N129" s="131">
        <v>0</v>
      </c>
      <c r="O129" s="131">
        <f t="shared" si="25"/>
        <v>138259.4</v>
      </c>
      <c r="P129" s="131">
        <v>0</v>
      </c>
      <c r="Q129" s="387"/>
      <c r="R129" s="387"/>
      <c r="S129" s="12"/>
      <c r="T129" s="12"/>
    </row>
    <row r="130" spans="1:23" x14ac:dyDescent="0.3">
      <c r="A130" s="386"/>
      <c r="B130" s="387"/>
      <c r="C130" s="388"/>
      <c r="D130" s="388"/>
      <c r="E130" s="388"/>
      <c r="F130" s="130" t="s">
        <v>25</v>
      </c>
      <c r="G130" s="131">
        <f t="shared" si="26"/>
        <v>380844.1</v>
      </c>
      <c r="H130" s="131">
        <f t="shared" si="23"/>
        <v>0</v>
      </c>
      <c r="I130" s="131">
        <f t="shared" si="27"/>
        <v>18151.599999999999</v>
      </c>
      <c r="J130" s="131">
        <v>0</v>
      </c>
      <c r="K130" s="131">
        <f t="shared" si="24"/>
        <v>0</v>
      </c>
      <c r="L130" s="131">
        <f t="shared" si="24"/>
        <v>0</v>
      </c>
      <c r="M130" s="131">
        <f t="shared" si="24"/>
        <v>224433.09999999998</v>
      </c>
      <c r="N130" s="131">
        <v>0</v>
      </c>
      <c r="O130" s="131">
        <f t="shared" si="25"/>
        <v>138259.4</v>
      </c>
      <c r="P130" s="131">
        <v>0</v>
      </c>
      <c r="Q130" s="387"/>
      <c r="R130" s="387"/>
      <c r="S130" s="12"/>
      <c r="T130" s="12"/>
    </row>
    <row r="131" spans="1:23" x14ac:dyDescent="0.3">
      <c r="A131" s="386"/>
      <c r="B131" s="387"/>
      <c r="C131" s="388"/>
      <c r="D131" s="388"/>
      <c r="E131" s="388"/>
      <c r="F131" s="130" t="s">
        <v>26</v>
      </c>
      <c r="G131" s="131">
        <f t="shared" si="26"/>
        <v>380844.1</v>
      </c>
      <c r="H131" s="131">
        <f t="shared" si="23"/>
        <v>0</v>
      </c>
      <c r="I131" s="131">
        <f t="shared" si="27"/>
        <v>18151.599999999999</v>
      </c>
      <c r="J131" s="131">
        <v>0</v>
      </c>
      <c r="K131" s="131">
        <f t="shared" si="24"/>
        <v>0</v>
      </c>
      <c r="L131" s="131">
        <f t="shared" si="24"/>
        <v>0</v>
      </c>
      <c r="M131" s="131">
        <f t="shared" si="24"/>
        <v>224433.09999999998</v>
      </c>
      <c r="N131" s="131">
        <v>0</v>
      </c>
      <c r="O131" s="131">
        <f t="shared" si="25"/>
        <v>138259.4</v>
      </c>
      <c r="P131" s="131">
        <v>0</v>
      </c>
      <c r="Q131" s="387"/>
      <c r="R131" s="387"/>
      <c r="S131" s="12"/>
      <c r="T131" s="12"/>
    </row>
    <row r="132" spans="1:23" ht="15" customHeight="1" x14ac:dyDescent="0.3">
      <c r="A132" s="386"/>
      <c r="B132" s="387"/>
      <c r="C132" s="388"/>
      <c r="D132" s="388"/>
      <c r="E132" s="388"/>
      <c r="F132" s="130" t="s">
        <v>41</v>
      </c>
      <c r="G132" s="131">
        <f t="shared" si="26"/>
        <v>380844.1</v>
      </c>
      <c r="H132" s="131">
        <f t="shared" si="23"/>
        <v>0</v>
      </c>
      <c r="I132" s="131">
        <f t="shared" si="27"/>
        <v>18151.599999999999</v>
      </c>
      <c r="J132" s="131">
        <v>0</v>
      </c>
      <c r="K132" s="131">
        <f t="shared" si="24"/>
        <v>0</v>
      </c>
      <c r="L132" s="131">
        <f t="shared" si="24"/>
        <v>0</v>
      </c>
      <c r="M132" s="131">
        <f t="shared" si="24"/>
        <v>224433.09999999998</v>
      </c>
      <c r="N132" s="131">
        <v>0</v>
      </c>
      <c r="O132" s="131">
        <f t="shared" si="25"/>
        <v>138259.4</v>
      </c>
      <c r="P132" s="131">
        <v>0</v>
      </c>
      <c r="Q132" s="387"/>
      <c r="R132" s="387"/>
      <c r="S132" s="12"/>
      <c r="T132" s="12"/>
    </row>
    <row r="133" spans="1:23" x14ac:dyDescent="0.3">
      <c r="A133" s="386"/>
      <c r="B133" s="387"/>
      <c r="C133" s="388"/>
      <c r="D133" s="388"/>
      <c r="E133" s="388"/>
      <c r="F133" s="130" t="s">
        <v>28</v>
      </c>
      <c r="G133" s="131">
        <f t="shared" si="26"/>
        <v>380844.1</v>
      </c>
      <c r="H133" s="131">
        <f t="shared" si="23"/>
        <v>0</v>
      </c>
      <c r="I133" s="131">
        <f t="shared" si="27"/>
        <v>18151.599999999999</v>
      </c>
      <c r="J133" s="131">
        <v>0</v>
      </c>
      <c r="K133" s="131">
        <f t="shared" si="24"/>
        <v>0</v>
      </c>
      <c r="L133" s="131">
        <f t="shared" si="24"/>
        <v>0</v>
      </c>
      <c r="M133" s="131">
        <f t="shared" si="24"/>
        <v>224433.09999999998</v>
      </c>
      <c r="N133" s="131">
        <f>N69</f>
        <v>0</v>
      </c>
      <c r="O133" s="131">
        <f t="shared" si="25"/>
        <v>138259.4</v>
      </c>
      <c r="P133" s="131">
        <v>0</v>
      </c>
      <c r="Q133" s="387"/>
      <c r="R133" s="387"/>
      <c r="S133" s="12"/>
      <c r="T133" s="12"/>
    </row>
    <row r="134" spans="1:23" x14ac:dyDescent="0.3">
      <c r="A134" s="386"/>
      <c r="B134" s="387" t="s">
        <v>212</v>
      </c>
      <c r="C134" s="388"/>
      <c r="D134" s="388"/>
      <c r="E134" s="388"/>
      <c r="F134" s="130" t="s">
        <v>112</v>
      </c>
      <c r="G134" s="131">
        <f t="shared" si="26"/>
        <v>29874658.899999999</v>
      </c>
      <c r="H134" s="131">
        <f t="shared" si="23"/>
        <v>0</v>
      </c>
      <c r="I134" s="131">
        <f>SUM(I135:I141)</f>
        <v>11737430.799999999</v>
      </c>
      <c r="J134" s="131">
        <v>0</v>
      </c>
      <c r="K134" s="131">
        <f>SUM(K135:K141)</f>
        <v>0</v>
      </c>
      <c r="L134" s="131">
        <f>SUM(L135:L141)</f>
        <v>0</v>
      </c>
      <c r="M134" s="131">
        <f>SUM(M135:M141)</f>
        <v>13933121.200000001</v>
      </c>
      <c r="N134" s="131">
        <f>SUM(N135:N141)</f>
        <v>0</v>
      </c>
      <c r="O134" s="131">
        <f>SUM(O135:O141)</f>
        <v>4204106.9000000004</v>
      </c>
      <c r="P134" s="131">
        <v>0</v>
      </c>
      <c r="Q134" s="387"/>
      <c r="R134" s="387"/>
      <c r="S134" s="12"/>
      <c r="T134" s="12"/>
    </row>
    <row r="135" spans="1:23" x14ac:dyDescent="0.3">
      <c r="A135" s="386"/>
      <c r="B135" s="387"/>
      <c r="C135" s="388"/>
      <c r="D135" s="388"/>
      <c r="E135" s="388"/>
      <c r="F135" s="130" t="s">
        <v>22</v>
      </c>
      <c r="G135" s="131">
        <f t="shared" si="26"/>
        <v>4275792.7</v>
      </c>
      <c r="H135" s="131">
        <f t="shared" si="23"/>
        <v>0</v>
      </c>
      <c r="I135" s="131">
        <f>I13</f>
        <v>1679120.2</v>
      </c>
      <c r="J135" s="131">
        <f t="shared" ref="J135:P135" si="28">J13</f>
        <v>0</v>
      </c>
      <c r="K135" s="131">
        <f t="shared" si="28"/>
        <v>0</v>
      </c>
      <c r="L135" s="131">
        <f t="shared" si="28"/>
        <v>0</v>
      </c>
      <c r="M135" s="131">
        <f t="shared" si="28"/>
        <v>1996085.8</v>
      </c>
      <c r="N135" s="131">
        <f t="shared" si="28"/>
        <v>0</v>
      </c>
      <c r="O135" s="131">
        <f t="shared" si="28"/>
        <v>600586.69999999995</v>
      </c>
      <c r="P135" s="131">
        <f t="shared" si="28"/>
        <v>0</v>
      </c>
      <c r="Q135" s="387"/>
      <c r="R135" s="387"/>
      <c r="S135" s="12"/>
      <c r="T135" s="12"/>
    </row>
    <row r="136" spans="1:23" x14ac:dyDescent="0.3">
      <c r="A136" s="386"/>
      <c r="B136" s="387"/>
      <c r="C136" s="388"/>
      <c r="D136" s="388"/>
      <c r="E136" s="388"/>
      <c r="F136" s="130" t="s">
        <v>23</v>
      </c>
      <c r="G136" s="131">
        <f t="shared" si="26"/>
        <v>4266477.7</v>
      </c>
      <c r="H136" s="131">
        <f t="shared" si="23"/>
        <v>0</v>
      </c>
      <c r="I136" s="131">
        <f t="shared" ref="I136:P141" si="29">I14</f>
        <v>1676385.1</v>
      </c>
      <c r="J136" s="131">
        <f t="shared" si="29"/>
        <v>0</v>
      </c>
      <c r="K136" s="131">
        <f t="shared" si="29"/>
        <v>0</v>
      </c>
      <c r="L136" s="131">
        <f t="shared" si="29"/>
        <v>0</v>
      </c>
      <c r="M136" s="131">
        <f t="shared" si="29"/>
        <v>1989505.9</v>
      </c>
      <c r="N136" s="131">
        <f t="shared" si="29"/>
        <v>0</v>
      </c>
      <c r="O136" s="131">
        <f t="shared" si="29"/>
        <v>600586.69999999995</v>
      </c>
      <c r="P136" s="131">
        <f t="shared" si="29"/>
        <v>0</v>
      </c>
      <c r="Q136" s="387"/>
      <c r="R136" s="387"/>
      <c r="S136" s="12"/>
      <c r="T136" s="12"/>
    </row>
    <row r="137" spans="1:23" ht="15.75" customHeight="1" x14ac:dyDescent="0.3">
      <c r="A137" s="386"/>
      <c r="B137" s="387"/>
      <c r="C137" s="388"/>
      <c r="D137" s="388"/>
      <c r="E137" s="388"/>
      <c r="F137" s="130" t="s">
        <v>24</v>
      </c>
      <c r="G137" s="131">
        <f t="shared" si="26"/>
        <v>4266477.7</v>
      </c>
      <c r="H137" s="131">
        <f t="shared" si="23"/>
        <v>0</v>
      </c>
      <c r="I137" s="131">
        <f t="shared" si="29"/>
        <v>1676385.1</v>
      </c>
      <c r="J137" s="131">
        <f t="shared" si="29"/>
        <v>0</v>
      </c>
      <c r="K137" s="131">
        <f t="shared" si="29"/>
        <v>0</v>
      </c>
      <c r="L137" s="131">
        <f t="shared" si="29"/>
        <v>0</v>
      </c>
      <c r="M137" s="131">
        <f t="shared" si="29"/>
        <v>1989505.9</v>
      </c>
      <c r="N137" s="131">
        <f t="shared" si="29"/>
        <v>0</v>
      </c>
      <c r="O137" s="131">
        <f t="shared" si="29"/>
        <v>600586.69999999995</v>
      </c>
      <c r="P137" s="131">
        <f t="shared" si="29"/>
        <v>0</v>
      </c>
      <c r="Q137" s="387"/>
      <c r="R137" s="387"/>
      <c r="S137" s="12"/>
      <c r="T137" s="12"/>
    </row>
    <row r="138" spans="1:23" x14ac:dyDescent="0.3">
      <c r="A138" s="386"/>
      <c r="B138" s="387"/>
      <c r="C138" s="388"/>
      <c r="D138" s="388"/>
      <c r="E138" s="388"/>
      <c r="F138" s="130" t="s">
        <v>25</v>
      </c>
      <c r="G138" s="131">
        <f>I138+K138+M138+O138</f>
        <v>4266477.7</v>
      </c>
      <c r="H138" s="131">
        <f t="shared" si="23"/>
        <v>0</v>
      </c>
      <c r="I138" s="131">
        <f t="shared" si="29"/>
        <v>1676385.1</v>
      </c>
      <c r="J138" s="131">
        <f t="shared" si="29"/>
        <v>0</v>
      </c>
      <c r="K138" s="131">
        <f t="shared" si="29"/>
        <v>0</v>
      </c>
      <c r="L138" s="131">
        <f t="shared" si="29"/>
        <v>0</v>
      </c>
      <c r="M138" s="131">
        <f t="shared" si="29"/>
        <v>1989505.9</v>
      </c>
      <c r="N138" s="131">
        <f t="shared" si="29"/>
        <v>0</v>
      </c>
      <c r="O138" s="131">
        <f t="shared" si="29"/>
        <v>600586.69999999995</v>
      </c>
      <c r="P138" s="131">
        <f t="shared" si="29"/>
        <v>0</v>
      </c>
      <c r="Q138" s="387"/>
      <c r="R138" s="387"/>
      <c r="S138" s="12"/>
      <c r="T138" s="12"/>
    </row>
    <row r="139" spans="1:23" x14ac:dyDescent="0.3">
      <c r="A139" s="386"/>
      <c r="B139" s="387"/>
      <c r="C139" s="388"/>
      <c r="D139" s="388"/>
      <c r="E139" s="388"/>
      <c r="F139" s="130" t="s">
        <v>26</v>
      </c>
      <c r="G139" s="131">
        <f t="shared" si="26"/>
        <v>4266477.7</v>
      </c>
      <c r="H139" s="131">
        <f t="shared" si="23"/>
        <v>0</v>
      </c>
      <c r="I139" s="131">
        <f t="shared" si="29"/>
        <v>1676385.1</v>
      </c>
      <c r="J139" s="131">
        <f t="shared" si="29"/>
        <v>0</v>
      </c>
      <c r="K139" s="131">
        <f t="shared" si="29"/>
        <v>0</v>
      </c>
      <c r="L139" s="131">
        <f t="shared" si="29"/>
        <v>0</v>
      </c>
      <c r="M139" s="131">
        <f t="shared" si="29"/>
        <v>1989505.9</v>
      </c>
      <c r="N139" s="131">
        <f t="shared" si="29"/>
        <v>0</v>
      </c>
      <c r="O139" s="131">
        <f t="shared" si="29"/>
        <v>600586.69999999995</v>
      </c>
      <c r="P139" s="131">
        <f t="shared" si="29"/>
        <v>0</v>
      </c>
      <c r="Q139" s="387"/>
      <c r="R139" s="387"/>
      <c r="S139" s="12"/>
      <c r="T139" s="12"/>
    </row>
    <row r="140" spans="1:23" x14ac:dyDescent="0.3">
      <c r="A140" s="386"/>
      <c r="B140" s="387"/>
      <c r="C140" s="388"/>
      <c r="D140" s="388"/>
      <c r="E140" s="388"/>
      <c r="F140" s="130" t="s">
        <v>41</v>
      </c>
      <c r="G140" s="131">
        <f t="shared" si="26"/>
        <v>4266477.7</v>
      </c>
      <c r="H140" s="131">
        <f t="shared" si="23"/>
        <v>0</v>
      </c>
      <c r="I140" s="131">
        <f t="shared" si="29"/>
        <v>1676385.1</v>
      </c>
      <c r="J140" s="131">
        <f t="shared" si="29"/>
        <v>0</v>
      </c>
      <c r="K140" s="131">
        <f t="shared" si="29"/>
        <v>0</v>
      </c>
      <c r="L140" s="131">
        <f t="shared" si="29"/>
        <v>0</v>
      </c>
      <c r="M140" s="131">
        <f t="shared" si="29"/>
        <v>1989505.9</v>
      </c>
      <c r="N140" s="131">
        <f t="shared" si="29"/>
        <v>0</v>
      </c>
      <c r="O140" s="131">
        <f t="shared" si="29"/>
        <v>600586.69999999995</v>
      </c>
      <c r="P140" s="131">
        <f t="shared" si="29"/>
        <v>0</v>
      </c>
      <c r="Q140" s="387"/>
      <c r="R140" s="387"/>
      <c r="S140" s="12"/>
      <c r="T140" s="12"/>
    </row>
    <row r="141" spans="1:23" x14ac:dyDescent="0.3">
      <c r="A141" s="386"/>
      <c r="B141" s="387"/>
      <c r="C141" s="388"/>
      <c r="D141" s="388"/>
      <c r="E141" s="388"/>
      <c r="F141" s="130" t="s">
        <v>28</v>
      </c>
      <c r="G141" s="131">
        <f t="shared" si="26"/>
        <v>4266477.7</v>
      </c>
      <c r="H141" s="131">
        <f t="shared" si="23"/>
        <v>0</v>
      </c>
      <c r="I141" s="131">
        <f t="shared" si="29"/>
        <v>1676385.1</v>
      </c>
      <c r="J141" s="131">
        <f t="shared" si="29"/>
        <v>0</v>
      </c>
      <c r="K141" s="131">
        <f t="shared" si="29"/>
        <v>0</v>
      </c>
      <c r="L141" s="131">
        <f t="shared" si="29"/>
        <v>0</v>
      </c>
      <c r="M141" s="131">
        <f t="shared" si="29"/>
        <v>1989505.9</v>
      </c>
      <c r="N141" s="131">
        <f t="shared" si="29"/>
        <v>0</v>
      </c>
      <c r="O141" s="131">
        <f t="shared" si="29"/>
        <v>600586.69999999995</v>
      </c>
      <c r="P141" s="131">
        <f t="shared" si="29"/>
        <v>0</v>
      </c>
      <c r="Q141" s="387"/>
      <c r="R141" s="387"/>
      <c r="S141" s="12"/>
      <c r="T141" s="12"/>
    </row>
    <row r="142" spans="1:23" x14ac:dyDescent="0.3">
      <c r="G142" s="12"/>
      <c r="H142" s="12"/>
      <c r="I142" s="12"/>
      <c r="J142" s="12"/>
      <c r="K142" s="12"/>
      <c r="L142" s="12"/>
      <c r="M142" s="12"/>
      <c r="N142" s="12"/>
      <c r="O142" s="12"/>
      <c r="P142" s="12"/>
      <c r="S142" s="12"/>
      <c r="T142" s="12"/>
      <c r="U142" s="12"/>
      <c r="V142" s="12"/>
      <c r="W142" s="12"/>
    </row>
    <row r="143" spans="1:23" x14ac:dyDescent="0.3">
      <c r="G143" s="12"/>
      <c r="H143" s="12"/>
      <c r="I143" s="12"/>
      <c r="J143" s="12"/>
      <c r="K143" s="12"/>
      <c r="L143" s="12"/>
      <c r="M143" s="12"/>
      <c r="N143" s="12"/>
      <c r="O143" s="12"/>
      <c r="P143" s="12"/>
      <c r="S143" s="12"/>
      <c r="T143" s="12"/>
      <c r="U143" s="12"/>
      <c r="V143" s="12"/>
      <c r="W143" s="12"/>
    </row>
    <row r="144" spans="1:23" x14ac:dyDescent="0.3">
      <c r="G144" s="12"/>
      <c r="H144" s="12"/>
      <c r="I144" s="12"/>
      <c r="J144" s="12"/>
      <c r="K144" s="12"/>
      <c r="L144" s="12"/>
      <c r="M144" s="12"/>
      <c r="N144" s="12"/>
      <c r="O144" s="12"/>
      <c r="P144" s="12"/>
      <c r="S144" s="12"/>
      <c r="T144" s="12"/>
      <c r="U144" s="12"/>
      <c r="V144" s="12"/>
      <c r="W144" s="12"/>
    </row>
    <row r="145" spans="7:23" x14ac:dyDescent="0.3">
      <c r="G145" s="12"/>
      <c r="H145" s="12"/>
      <c r="I145" s="12"/>
      <c r="J145" s="12"/>
      <c r="K145" s="12"/>
      <c r="L145" s="12"/>
      <c r="M145" s="12"/>
      <c r="N145" s="12"/>
      <c r="O145" s="12"/>
      <c r="P145" s="12"/>
      <c r="S145" s="12"/>
      <c r="T145" s="12"/>
      <c r="U145" s="12"/>
      <c r="V145" s="12"/>
      <c r="W145" s="12"/>
    </row>
    <row r="146" spans="7:23" x14ac:dyDescent="0.3">
      <c r="G146" s="12"/>
      <c r="H146" s="12"/>
      <c r="I146" s="12"/>
      <c r="J146" s="12"/>
      <c r="K146" s="12"/>
      <c r="L146" s="12"/>
      <c r="M146" s="12"/>
      <c r="N146" s="12"/>
      <c r="O146" s="12"/>
      <c r="P146" s="12"/>
      <c r="S146" s="12"/>
      <c r="T146" s="12"/>
      <c r="U146" s="12"/>
      <c r="V146" s="12"/>
      <c r="W146" s="12"/>
    </row>
    <row r="147" spans="7:23" x14ac:dyDescent="0.3">
      <c r="G147" s="12"/>
      <c r="H147" s="12"/>
      <c r="I147" s="12"/>
      <c r="J147" s="12"/>
      <c r="K147" s="12"/>
      <c r="L147" s="12"/>
      <c r="M147" s="12"/>
      <c r="N147" s="12"/>
      <c r="O147" s="12"/>
      <c r="P147" s="12"/>
      <c r="S147" s="12"/>
      <c r="T147" s="12"/>
      <c r="U147" s="12"/>
      <c r="V147" s="12"/>
      <c r="W147" s="12"/>
    </row>
    <row r="148" spans="7:23" x14ac:dyDescent="0.3">
      <c r="G148" s="12"/>
      <c r="H148" s="12"/>
      <c r="I148" s="12"/>
      <c r="J148" s="12"/>
      <c r="K148" s="12"/>
      <c r="L148" s="12"/>
      <c r="M148" s="12"/>
      <c r="N148" s="12"/>
      <c r="O148" s="12"/>
      <c r="P148" s="12"/>
      <c r="S148" s="12"/>
      <c r="T148" s="12"/>
      <c r="U148" s="12"/>
      <c r="V148" s="12"/>
      <c r="W148" s="12"/>
    </row>
    <row r="149" spans="7:23" x14ac:dyDescent="0.3">
      <c r="G149" s="12"/>
      <c r="H149" s="12"/>
      <c r="I149" s="12"/>
      <c r="J149" s="12"/>
      <c r="K149" s="12"/>
      <c r="L149" s="12"/>
      <c r="M149" s="12"/>
      <c r="N149" s="12"/>
      <c r="O149" s="12"/>
      <c r="P149" s="12"/>
      <c r="S149" s="12"/>
      <c r="T149" s="12"/>
      <c r="U149" s="12"/>
      <c r="V149" s="12"/>
      <c r="W149" s="12"/>
    </row>
    <row r="150" spans="7:23" x14ac:dyDescent="0.3">
      <c r="G150" s="12"/>
      <c r="H150" s="12"/>
      <c r="I150" s="12"/>
      <c r="J150" s="12"/>
      <c r="K150" s="12"/>
      <c r="L150" s="12"/>
      <c r="M150" s="12"/>
      <c r="N150" s="12"/>
      <c r="O150" s="12"/>
      <c r="P150" s="12"/>
      <c r="S150" s="12"/>
      <c r="T150" s="12"/>
      <c r="U150" s="12"/>
      <c r="V150" s="12"/>
      <c r="W150" s="12"/>
    </row>
    <row r="151" spans="7:23" x14ac:dyDescent="0.3">
      <c r="G151" s="12"/>
      <c r="H151" s="12"/>
      <c r="I151" s="12"/>
      <c r="J151" s="12"/>
      <c r="K151" s="12"/>
      <c r="L151" s="12"/>
      <c r="M151" s="12"/>
      <c r="N151" s="12"/>
      <c r="O151" s="12"/>
      <c r="P151" s="12"/>
      <c r="S151" s="12"/>
      <c r="T151" s="12"/>
      <c r="U151" s="12"/>
      <c r="V151" s="12"/>
      <c r="W151" s="12"/>
    </row>
    <row r="152" spans="7:23" x14ac:dyDescent="0.3">
      <c r="G152" s="12"/>
      <c r="H152" s="12"/>
      <c r="I152" s="12"/>
      <c r="J152" s="12"/>
      <c r="K152" s="12"/>
      <c r="L152" s="12"/>
      <c r="M152" s="12"/>
      <c r="N152" s="12"/>
      <c r="O152" s="12"/>
      <c r="P152" s="12"/>
      <c r="S152" s="12"/>
      <c r="T152" s="12"/>
      <c r="U152" s="12"/>
      <c r="V152" s="12"/>
      <c r="W152" s="12"/>
    </row>
    <row r="153" spans="7:23" x14ac:dyDescent="0.3">
      <c r="G153" s="12"/>
      <c r="H153" s="12"/>
      <c r="I153" s="12"/>
      <c r="J153" s="12"/>
      <c r="K153" s="12"/>
      <c r="L153" s="12"/>
      <c r="M153" s="12"/>
      <c r="N153" s="12"/>
      <c r="O153" s="12"/>
      <c r="P153" s="12"/>
      <c r="S153" s="12"/>
      <c r="T153" s="12"/>
      <c r="U153" s="12"/>
      <c r="V153" s="12"/>
      <c r="W153" s="12"/>
    </row>
    <row r="154" spans="7:23" x14ac:dyDescent="0.3">
      <c r="G154" s="12"/>
      <c r="H154" s="12"/>
      <c r="I154" s="12"/>
      <c r="J154" s="12"/>
      <c r="K154" s="12"/>
      <c r="L154" s="12"/>
      <c r="M154" s="12"/>
      <c r="N154" s="12"/>
      <c r="O154" s="12"/>
      <c r="P154" s="12"/>
      <c r="S154" s="12"/>
      <c r="T154" s="12"/>
      <c r="U154" s="12"/>
      <c r="V154" s="12"/>
      <c r="W154" s="12"/>
    </row>
    <row r="155" spans="7:23" x14ac:dyDescent="0.3">
      <c r="G155" s="12"/>
      <c r="H155" s="12"/>
      <c r="I155" s="12"/>
      <c r="J155" s="12"/>
      <c r="K155" s="12"/>
      <c r="L155" s="12"/>
      <c r="M155" s="12"/>
      <c r="N155" s="12"/>
      <c r="O155" s="12"/>
      <c r="P155" s="12"/>
      <c r="S155" s="12"/>
      <c r="T155" s="12"/>
      <c r="U155" s="12"/>
      <c r="V155" s="12"/>
      <c r="W155" s="12"/>
    </row>
    <row r="156" spans="7:23" x14ac:dyDescent="0.3">
      <c r="G156" s="12"/>
      <c r="H156" s="12"/>
      <c r="I156" s="12"/>
      <c r="J156" s="12"/>
      <c r="K156" s="12"/>
      <c r="L156" s="12"/>
      <c r="M156" s="12"/>
      <c r="N156" s="12"/>
      <c r="O156" s="12"/>
      <c r="P156" s="12"/>
      <c r="S156" s="12"/>
      <c r="T156" s="12"/>
      <c r="U156" s="12"/>
      <c r="V156" s="12"/>
      <c r="W156" s="12"/>
    </row>
    <row r="157" spans="7:23" x14ac:dyDescent="0.3">
      <c r="G157" s="12"/>
      <c r="H157" s="12"/>
      <c r="I157" s="12"/>
      <c r="J157" s="12"/>
      <c r="K157" s="12"/>
      <c r="L157" s="12"/>
      <c r="M157" s="12"/>
      <c r="N157" s="12"/>
      <c r="O157" s="12"/>
      <c r="P157" s="12"/>
      <c r="S157" s="12"/>
      <c r="T157" s="12"/>
      <c r="U157" s="12"/>
      <c r="V157" s="12"/>
      <c r="W157" s="12"/>
    </row>
    <row r="158" spans="7:23" x14ac:dyDescent="0.3">
      <c r="G158" s="12"/>
      <c r="H158" s="12"/>
      <c r="I158" s="12"/>
      <c r="J158" s="12"/>
      <c r="K158" s="12"/>
      <c r="L158" s="12"/>
      <c r="M158" s="12"/>
      <c r="N158" s="12"/>
      <c r="O158" s="12"/>
      <c r="P158" s="12"/>
      <c r="S158" s="12"/>
      <c r="T158" s="12"/>
      <c r="U158" s="12"/>
      <c r="V158" s="12"/>
      <c r="W158" s="12"/>
    </row>
    <row r="159" spans="7:23" x14ac:dyDescent="0.3">
      <c r="G159" s="12"/>
      <c r="H159" s="12"/>
      <c r="I159" s="12"/>
      <c r="J159" s="12"/>
      <c r="K159" s="12"/>
      <c r="L159" s="12"/>
      <c r="M159" s="12"/>
      <c r="N159" s="12"/>
      <c r="O159" s="12"/>
      <c r="P159" s="12"/>
    </row>
  </sheetData>
  <mergeCells count="119">
    <mergeCell ref="Q10:R10"/>
    <mergeCell ref="B11:P11"/>
    <mergeCell ref="Q11:R11"/>
    <mergeCell ref="A12:A19"/>
    <mergeCell ref="B12:B19"/>
    <mergeCell ref="C12:C19"/>
    <mergeCell ref="D12:D19"/>
    <mergeCell ref="E12:E19"/>
    <mergeCell ref="Q12:R19"/>
    <mergeCell ref="N2:R2"/>
    <mergeCell ref="A4:R4"/>
    <mergeCell ref="A5:R5"/>
    <mergeCell ref="A7:A9"/>
    <mergeCell ref="B7:B9"/>
    <mergeCell ref="C7:C9"/>
    <mergeCell ref="D7:D9"/>
    <mergeCell ref="E7:E9"/>
    <mergeCell ref="F7:F9"/>
    <mergeCell ref="G7:H8"/>
    <mergeCell ref="I7:P7"/>
    <mergeCell ref="Q7:R9"/>
    <mergeCell ref="I8:J8"/>
    <mergeCell ref="K8:L8"/>
    <mergeCell ref="M8:N8"/>
    <mergeCell ref="O8:P8"/>
    <mergeCell ref="E29:E36"/>
    <mergeCell ref="Q29:R36"/>
    <mergeCell ref="B20:P20"/>
    <mergeCell ref="Q20:R20"/>
    <mergeCell ref="A21:A28"/>
    <mergeCell ref="B21:B28"/>
    <mergeCell ref="C21:C28"/>
    <mergeCell ref="D21:D28"/>
    <mergeCell ref="E21:E28"/>
    <mergeCell ref="Q21:R28"/>
    <mergeCell ref="A29:A36"/>
    <mergeCell ref="B29:B36"/>
    <mergeCell ref="C29:C36"/>
    <mergeCell ref="D29:D36"/>
    <mergeCell ref="A45:A52"/>
    <mergeCell ref="B45:B52"/>
    <mergeCell ref="C45:C52"/>
    <mergeCell ref="D45:D52"/>
    <mergeCell ref="E45:E52"/>
    <mergeCell ref="Q45:R52"/>
    <mergeCell ref="A37:A44"/>
    <mergeCell ref="B37:B44"/>
    <mergeCell ref="C37:C44"/>
    <mergeCell ref="D37:D44"/>
    <mergeCell ref="E37:E44"/>
    <mergeCell ref="Q37:R44"/>
    <mergeCell ref="A62:A69"/>
    <mergeCell ref="B62:B69"/>
    <mergeCell ref="C62:C69"/>
    <mergeCell ref="D62:D69"/>
    <mergeCell ref="E62:E69"/>
    <mergeCell ref="Q62:R69"/>
    <mergeCell ref="A53:A60"/>
    <mergeCell ref="B53:B60"/>
    <mergeCell ref="C53:C60"/>
    <mergeCell ref="Q53:R60"/>
    <mergeCell ref="B61:P61"/>
    <mergeCell ref="Q61:R61"/>
    <mergeCell ref="D53:D60"/>
    <mergeCell ref="E53:E60"/>
    <mergeCell ref="A86:A93"/>
    <mergeCell ref="B86:B93"/>
    <mergeCell ref="C86:C93"/>
    <mergeCell ref="D86:D93"/>
    <mergeCell ref="E86:E93"/>
    <mergeCell ref="Q86:R93"/>
    <mergeCell ref="A70:A77"/>
    <mergeCell ref="B70:B77"/>
    <mergeCell ref="C70:C77"/>
    <mergeCell ref="D70:D77"/>
    <mergeCell ref="E70:E77"/>
    <mergeCell ref="Q70:R77"/>
    <mergeCell ref="A78:A85"/>
    <mergeCell ref="B78:B85"/>
    <mergeCell ref="C78:C85"/>
    <mergeCell ref="D78:D85"/>
    <mergeCell ref="E78:E85"/>
    <mergeCell ref="Q78:R85"/>
    <mergeCell ref="A134:A141"/>
    <mergeCell ref="B134:B141"/>
    <mergeCell ref="C134:C141"/>
    <mergeCell ref="D134:D141"/>
    <mergeCell ref="E134:E141"/>
    <mergeCell ref="Q134:R141"/>
    <mergeCell ref="A102:A109"/>
    <mergeCell ref="B102:B109"/>
    <mergeCell ref="C102:C109"/>
    <mergeCell ref="Q102:R109"/>
    <mergeCell ref="D102:D109"/>
    <mergeCell ref="E102:E109"/>
    <mergeCell ref="A118:A125"/>
    <mergeCell ref="B118:B125"/>
    <mergeCell ref="C118:C125"/>
    <mergeCell ref="D118:D125"/>
    <mergeCell ref="E118:E125"/>
    <mergeCell ref="Q118:R125"/>
    <mergeCell ref="A126:A133"/>
    <mergeCell ref="B126:B133"/>
    <mergeCell ref="C126:C133"/>
    <mergeCell ref="D126:D133"/>
    <mergeCell ref="E126:E133"/>
    <mergeCell ref="Q126:R133"/>
    <mergeCell ref="A94:A101"/>
    <mergeCell ref="B94:B101"/>
    <mergeCell ref="C94:C101"/>
    <mergeCell ref="D94:D101"/>
    <mergeCell ref="E94:E101"/>
    <mergeCell ref="Q94:R101"/>
    <mergeCell ref="A110:A117"/>
    <mergeCell ref="B110:B117"/>
    <mergeCell ref="C110:C117"/>
    <mergeCell ref="D110:D117"/>
    <mergeCell ref="E110:E117"/>
    <mergeCell ref="Q110:R117"/>
  </mergeCells>
  <pageMargins left="0.7" right="0.7" top="0.75" bottom="0.75" header="0.3" footer="0.3"/>
  <pageSetup paperSize="9" scale="33"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BI149"/>
  <sheetViews>
    <sheetView view="pageBreakPreview" topLeftCell="B23" zoomScale="80" zoomScaleNormal="85" zoomScaleSheetLayoutView="80" workbookViewId="0">
      <selection activeCell="B23" sqref="A1:XFD1048576"/>
    </sheetView>
  </sheetViews>
  <sheetFormatPr defaultRowHeight="14.4" x14ac:dyDescent="0.3"/>
  <cols>
    <col min="1" max="1" width="5.88671875" style="2" customWidth="1"/>
    <col min="2" max="2" width="44.44140625" style="2" customWidth="1"/>
    <col min="3" max="3" width="9.109375" style="2"/>
    <col min="4" max="4" width="9.33203125" style="2" customWidth="1"/>
    <col min="5" max="5" width="9.44140625" style="2" customWidth="1"/>
    <col min="6" max="6" width="7.44140625" style="2" customWidth="1"/>
    <col min="7" max="8" width="7.33203125" style="2" customWidth="1"/>
    <col min="9" max="10" width="7.44140625" style="2" customWidth="1"/>
    <col min="11" max="11" width="7.33203125" style="2" customWidth="1"/>
    <col min="12" max="13" width="7.44140625" style="2" customWidth="1"/>
    <col min="14" max="14" width="7.33203125" style="2" customWidth="1"/>
    <col min="15" max="15" width="7.44140625" style="2" customWidth="1"/>
    <col min="16" max="17" width="7.33203125" style="2" customWidth="1"/>
    <col min="18" max="19" width="7.44140625" style="2" customWidth="1"/>
    <col min="20" max="21" width="7.33203125" style="2" customWidth="1"/>
    <col min="22" max="23" width="7.44140625" style="2" customWidth="1"/>
    <col min="24" max="24" width="7.33203125" style="2" customWidth="1"/>
    <col min="25" max="26" width="7.44140625" style="2" customWidth="1"/>
    <col min="27" max="27" width="4.6640625" style="2" customWidth="1"/>
    <col min="28" max="29" width="6.6640625" style="2" customWidth="1"/>
    <col min="30" max="31" width="7.109375" style="2" customWidth="1"/>
    <col min="32" max="32" width="10.109375" style="2" customWidth="1"/>
    <col min="33" max="256" width="9.109375" style="2"/>
    <col min="257" max="257" width="5.88671875" style="2" customWidth="1"/>
    <col min="258" max="258" width="31.109375" style="2" customWidth="1"/>
    <col min="259" max="259" width="9.109375" style="2"/>
    <col min="260" max="260" width="5.6640625" style="2" customWidth="1"/>
    <col min="261" max="261" width="4.5546875" style="2" customWidth="1"/>
    <col min="262" max="262" width="4.6640625" style="2" customWidth="1"/>
    <col min="263" max="263" width="4.33203125" style="2" customWidth="1"/>
    <col min="264" max="264" width="4.44140625" style="2" customWidth="1"/>
    <col min="265" max="265" width="5.44140625" style="2" bestFit="1" customWidth="1"/>
    <col min="266" max="266" width="4.6640625" style="2" customWidth="1"/>
    <col min="267" max="269" width="5.5546875" style="2" customWidth="1"/>
    <col min="270" max="271" width="7.33203125" style="2" customWidth="1"/>
    <col min="272" max="272" width="5.88671875" style="2" customWidth="1"/>
    <col min="273" max="273" width="7.44140625" style="2" customWidth="1"/>
    <col min="274" max="274" width="4.88671875" style="2" customWidth="1"/>
    <col min="275" max="275" width="8.33203125" style="2" customWidth="1"/>
    <col min="276" max="277" width="6.6640625" style="2" customWidth="1"/>
    <col min="278" max="279" width="5.5546875" style="2" customWidth="1"/>
    <col min="280" max="280" width="3.109375" style="2" customWidth="1"/>
    <col min="281" max="283" width="4.6640625" style="2" customWidth="1"/>
    <col min="284" max="285" width="6.6640625" style="2" customWidth="1"/>
    <col min="286" max="287" width="7.109375" style="2" customWidth="1"/>
    <col min="288" max="288" width="10.109375" style="2" bestFit="1" customWidth="1"/>
    <col min="289" max="512" width="9.109375" style="2"/>
    <col min="513" max="513" width="5.88671875" style="2" customWidth="1"/>
    <col min="514" max="514" width="31.109375" style="2" customWidth="1"/>
    <col min="515" max="515" width="9.109375" style="2"/>
    <col min="516" max="516" width="5.6640625" style="2" customWidth="1"/>
    <col min="517" max="517" width="4.5546875" style="2" customWidth="1"/>
    <col min="518" max="518" width="4.6640625" style="2" customWidth="1"/>
    <col min="519" max="519" width="4.33203125" style="2" customWidth="1"/>
    <col min="520" max="520" width="4.44140625" style="2" customWidth="1"/>
    <col min="521" max="521" width="5.44140625" style="2" bestFit="1" customWidth="1"/>
    <col min="522" max="522" width="4.6640625" style="2" customWidth="1"/>
    <col min="523" max="525" width="5.5546875" style="2" customWidth="1"/>
    <col min="526" max="527" width="7.33203125" style="2" customWidth="1"/>
    <col min="528" max="528" width="5.88671875" style="2" customWidth="1"/>
    <col min="529" max="529" width="7.44140625" style="2" customWidth="1"/>
    <col min="530" max="530" width="4.88671875" style="2" customWidth="1"/>
    <col min="531" max="531" width="8.33203125" style="2" customWidth="1"/>
    <col min="532" max="533" width="6.6640625" style="2" customWidth="1"/>
    <col min="534" max="535" width="5.5546875" style="2" customWidth="1"/>
    <col min="536" max="536" width="3.109375" style="2" customWidth="1"/>
    <col min="537" max="539" width="4.6640625" style="2" customWidth="1"/>
    <col min="540" max="541" width="6.6640625" style="2" customWidth="1"/>
    <col min="542" max="543" width="7.109375" style="2" customWidth="1"/>
    <col min="544" max="544" width="10.109375" style="2" bestFit="1" customWidth="1"/>
    <col min="545" max="768" width="9.109375" style="2"/>
    <col min="769" max="769" width="5.88671875" style="2" customWidth="1"/>
    <col min="770" max="770" width="31.109375" style="2" customWidth="1"/>
    <col min="771" max="771" width="9.109375" style="2"/>
    <col min="772" max="772" width="5.6640625" style="2" customWidth="1"/>
    <col min="773" max="773" width="4.5546875" style="2" customWidth="1"/>
    <col min="774" max="774" width="4.6640625" style="2" customWidth="1"/>
    <col min="775" max="775" width="4.33203125" style="2" customWidth="1"/>
    <col min="776" max="776" width="4.44140625" style="2" customWidth="1"/>
    <col min="777" max="777" width="5.44140625" style="2" bestFit="1" customWidth="1"/>
    <col min="778" max="778" width="4.6640625" style="2" customWidth="1"/>
    <col min="779" max="781" width="5.5546875" style="2" customWidth="1"/>
    <col min="782" max="783" width="7.33203125" style="2" customWidth="1"/>
    <col min="784" max="784" width="5.88671875" style="2" customWidth="1"/>
    <col min="785" max="785" width="7.44140625" style="2" customWidth="1"/>
    <col min="786" max="786" width="4.88671875" style="2" customWidth="1"/>
    <col min="787" max="787" width="8.33203125" style="2" customWidth="1"/>
    <col min="788" max="789" width="6.6640625" style="2" customWidth="1"/>
    <col min="790" max="791" width="5.5546875" style="2" customWidth="1"/>
    <col min="792" max="792" width="3.109375" style="2" customWidth="1"/>
    <col min="793" max="795" width="4.6640625" style="2" customWidth="1"/>
    <col min="796" max="797" width="6.6640625" style="2" customWidth="1"/>
    <col min="798" max="799" width="7.109375" style="2" customWidth="1"/>
    <col min="800" max="800" width="10.109375" style="2" bestFit="1" customWidth="1"/>
    <col min="801" max="1024" width="9.109375" style="2"/>
    <col min="1025" max="1025" width="5.88671875" style="2" customWidth="1"/>
    <col min="1026" max="1026" width="31.109375" style="2" customWidth="1"/>
    <col min="1027" max="1027" width="9.109375" style="2"/>
    <col min="1028" max="1028" width="5.6640625" style="2" customWidth="1"/>
    <col min="1029" max="1029" width="4.5546875" style="2" customWidth="1"/>
    <col min="1030" max="1030" width="4.6640625" style="2" customWidth="1"/>
    <col min="1031" max="1031" width="4.33203125" style="2" customWidth="1"/>
    <col min="1032" max="1032" width="4.44140625" style="2" customWidth="1"/>
    <col min="1033" max="1033" width="5.44140625" style="2" bestFit="1" customWidth="1"/>
    <col min="1034" max="1034" width="4.6640625" style="2" customWidth="1"/>
    <col min="1035" max="1037" width="5.5546875" style="2" customWidth="1"/>
    <col min="1038" max="1039" width="7.33203125" style="2" customWidth="1"/>
    <col min="1040" max="1040" width="5.88671875" style="2" customWidth="1"/>
    <col min="1041" max="1041" width="7.44140625" style="2" customWidth="1"/>
    <col min="1042" max="1042" width="4.88671875" style="2" customWidth="1"/>
    <col min="1043" max="1043" width="8.33203125" style="2" customWidth="1"/>
    <col min="1044" max="1045" width="6.6640625" style="2" customWidth="1"/>
    <col min="1046" max="1047" width="5.5546875" style="2" customWidth="1"/>
    <col min="1048" max="1048" width="3.109375" style="2" customWidth="1"/>
    <col min="1049" max="1051" width="4.6640625" style="2" customWidth="1"/>
    <col min="1052" max="1053" width="6.6640625" style="2" customWidth="1"/>
    <col min="1054" max="1055" width="7.109375" style="2" customWidth="1"/>
    <col min="1056" max="1056" width="10.109375" style="2" bestFit="1" customWidth="1"/>
    <col min="1057" max="1280" width="9.109375" style="2"/>
    <col min="1281" max="1281" width="5.88671875" style="2" customWidth="1"/>
    <col min="1282" max="1282" width="31.109375" style="2" customWidth="1"/>
    <col min="1283" max="1283" width="9.109375" style="2"/>
    <col min="1284" max="1284" width="5.6640625" style="2" customWidth="1"/>
    <col min="1285" max="1285" width="4.5546875" style="2" customWidth="1"/>
    <col min="1286" max="1286" width="4.6640625" style="2" customWidth="1"/>
    <col min="1287" max="1287" width="4.33203125" style="2" customWidth="1"/>
    <col min="1288" max="1288" width="4.44140625" style="2" customWidth="1"/>
    <col min="1289" max="1289" width="5.44140625" style="2" bestFit="1" customWidth="1"/>
    <col min="1290" max="1290" width="4.6640625" style="2" customWidth="1"/>
    <col min="1291" max="1293" width="5.5546875" style="2" customWidth="1"/>
    <col min="1294" max="1295" width="7.33203125" style="2" customWidth="1"/>
    <col min="1296" max="1296" width="5.88671875" style="2" customWidth="1"/>
    <col min="1297" max="1297" width="7.44140625" style="2" customWidth="1"/>
    <col min="1298" max="1298" width="4.88671875" style="2" customWidth="1"/>
    <col min="1299" max="1299" width="8.33203125" style="2" customWidth="1"/>
    <col min="1300" max="1301" width="6.6640625" style="2" customWidth="1"/>
    <col min="1302" max="1303" width="5.5546875" style="2" customWidth="1"/>
    <col min="1304" max="1304" width="3.109375" style="2" customWidth="1"/>
    <col min="1305" max="1307" width="4.6640625" style="2" customWidth="1"/>
    <col min="1308" max="1309" width="6.6640625" style="2" customWidth="1"/>
    <col min="1310" max="1311" width="7.109375" style="2" customWidth="1"/>
    <col min="1312" max="1312" width="10.109375" style="2" bestFit="1" customWidth="1"/>
    <col min="1313" max="1536" width="9.109375" style="2"/>
    <col min="1537" max="1537" width="5.88671875" style="2" customWidth="1"/>
    <col min="1538" max="1538" width="31.109375" style="2" customWidth="1"/>
    <col min="1539" max="1539" width="9.109375" style="2"/>
    <col min="1540" max="1540" width="5.6640625" style="2" customWidth="1"/>
    <col min="1541" max="1541" width="4.5546875" style="2" customWidth="1"/>
    <col min="1542" max="1542" width="4.6640625" style="2" customWidth="1"/>
    <col min="1543" max="1543" width="4.33203125" style="2" customWidth="1"/>
    <col min="1544" max="1544" width="4.44140625" style="2" customWidth="1"/>
    <col min="1545" max="1545" width="5.44140625" style="2" bestFit="1" customWidth="1"/>
    <col min="1546" max="1546" width="4.6640625" style="2" customWidth="1"/>
    <col min="1547" max="1549" width="5.5546875" style="2" customWidth="1"/>
    <col min="1550" max="1551" width="7.33203125" style="2" customWidth="1"/>
    <col min="1552" max="1552" width="5.88671875" style="2" customWidth="1"/>
    <col min="1553" max="1553" width="7.44140625" style="2" customWidth="1"/>
    <col min="1554" max="1554" width="4.88671875" style="2" customWidth="1"/>
    <col min="1555" max="1555" width="8.33203125" style="2" customWidth="1"/>
    <col min="1556" max="1557" width="6.6640625" style="2" customWidth="1"/>
    <col min="1558" max="1559" width="5.5546875" style="2" customWidth="1"/>
    <col min="1560" max="1560" width="3.109375" style="2" customWidth="1"/>
    <col min="1561" max="1563" width="4.6640625" style="2" customWidth="1"/>
    <col min="1564" max="1565" width="6.6640625" style="2" customWidth="1"/>
    <col min="1566" max="1567" width="7.109375" style="2" customWidth="1"/>
    <col min="1568" max="1568" width="10.109375" style="2" bestFit="1" customWidth="1"/>
    <col min="1569" max="1792" width="9.109375" style="2"/>
    <col min="1793" max="1793" width="5.88671875" style="2" customWidth="1"/>
    <col min="1794" max="1794" width="31.109375" style="2" customWidth="1"/>
    <col min="1795" max="1795" width="9.109375" style="2"/>
    <col min="1796" max="1796" width="5.6640625" style="2" customWidth="1"/>
    <col min="1797" max="1797" width="4.5546875" style="2" customWidth="1"/>
    <col min="1798" max="1798" width="4.6640625" style="2" customWidth="1"/>
    <col min="1799" max="1799" width="4.33203125" style="2" customWidth="1"/>
    <col min="1800" max="1800" width="4.44140625" style="2" customWidth="1"/>
    <col min="1801" max="1801" width="5.44140625" style="2" bestFit="1" customWidth="1"/>
    <col min="1802" max="1802" width="4.6640625" style="2" customWidth="1"/>
    <col min="1803" max="1805" width="5.5546875" style="2" customWidth="1"/>
    <col min="1806" max="1807" width="7.33203125" style="2" customWidth="1"/>
    <col min="1808" max="1808" width="5.88671875" style="2" customWidth="1"/>
    <col min="1809" max="1809" width="7.44140625" style="2" customWidth="1"/>
    <col min="1810" max="1810" width="4.88671875" style="2" customWidth="1"/>
    <col min="1811" max="1811" width="8.33203125" style="2" customWidth="1"/>
    <col min="1812" max="1813" width="6.6640625" style="2" customWidth="1"/>
    <col min="1814" max="1815" width="5.5546875" style="2" customWidth="1"/>
    <col min="1816" max="1816" width="3.109375" style="2" customWidth="1"/>
    <col min="1817" max="1819" width="4.6640625" style="2" customWidth="1"/>
    <col min="1820" max="1821" width="6.6640625" style="2" customWidth="1"/>
    <col min="1822" max="1823" width="7.109375" style="2" customWidth="1"/>
    <col min="1824" max="1824" width="10.109375" style="2" bestFit="1" customWidth="1"/>
    <col min="1825" max="2048" width="9.109375" style="2"/>
    <col min="2049" max="2049" width="5.88671875" style="2" customWidth="1"/>
    <col min="2050" max="2050" width="31.109375" style="2" customWidth="1"/>
    <col min="2051" max="2051" width="9.109375" style="2"/>
    <col min="2052" max="2052" width="5.6640625" style="2" customWidth="1"/>
    <col min="2053" max="2053" width="4.5546875" style="2" customWidth="1"/>
    <col min="2054" max="2054" width="4.6640625" style="2" customWidth="1"/>
    <col min="2055" max="2055" width="4.33203125" style="2" customWidth="1"/>
    <col min="2056" max="2056" width="4.44140625" style="2" customWidth="1"/>
    <col min="2057" max="2057" width="5.44140625" style="2" bestFit="1" customWidth="1"/>
    <col min="2058" max="2058" width="4.6640625" style="2" customWidth="1"/>
    <col min="2059" max="2061" width="5.5546875" style="2" customWidth="1"/>
    <col min="2062" max="2063" width="7.33203125" style="2" customWidth="1"/>
    <col min="2064" max="2064" width="5.88671875" style="2" customWidth="1"/>
    <col min="2065" max="2065" width="7.44140625" style="2" customWidth="1"/>
    <col min="2066" max="2066" width="4.88671875" style="2" customWidth="1"/>
    <col min="2067" max="2067" width="8.33203125" style="2" customWidth="1"/>
    <col min="2068" max="2069" width="6.6640625" style="2" customWidth="1"/>
    <col min="2070" max="2071" width="5.5546875" style="2" customWidth="1"/>
    <col min="2072" max="2072" width="3.109375" style="2" customWidth="1"/>
    <col min="2073" max="2075" width="4.6640625" style="2" customWidth="1"/>
    <col min="2076" max="2077" width="6.6640625" style="2" customWidth="1"/>
    <col min="2078" max="2079" width="7.109375" style="2" customWidth="1"/>
    <col min="2080" max="2080" width="10.109375" style="2" bestFit="1" customWidth="1"/>
    <col min="2081" max="2304" width="9.109375" style="2"/>
    <col min="2305" max="2305" width="5.88671875" style="2" customWidth="1"/>
    <col min="2306" max="2306" width="31.109375" style="2" customWidth="1"/>
    <col min="2307" max="2307" width="9.109375" style="2"/>
    <col min="2308" max="2308" width="5.6640625" style="2" customWidth="1"/>
    <col min="2309" max="2309" width="4.5546875" style="2" customWidth="1"/>
    <col min="2310" max="2310" width="4.6640625" style="2" customWidth="1"/>
    <col min="2311" max="2311" width="4.33203125" style="2" customWidth="1"/>
    <col min="2312" max="2312" width="4.44140625" style="2" customWidth="1"/>
    <col min="2313" max="2313" width="5.44140625" style="2" bestFit="1" customWidth="1"/>
    <col min="2314" max="2314" width="4.6640625" style="2" customWidth="1"/>
    <col min="2315" max="2317" width="5.5546875" style="2" customWidth="1"/>
    <col min="2318" max="2319" width="7.33203125" style="2" customWidth="1"/>
    <col min="2320" max="2320" width="5.88671875" style="2" customWidth="1"/>
    <col min="2321" max="2321" width="7.44140625" style="2" customWidth="1"/>
    <col min="2322" max="2322" width="4.88671875" style="2" customWidth="1"/>
    <col min="2323" max="2323" width="8.33203125" style="2" customWidth="1"/>
    <col min="2324" max="2325" width="6.6640625" style="2" customWidth="1"/>
    <col min="2326" max="2327" width="5.5546875" style="2" customWidth="1"/>
    <col min="2328" max="2328" width="3.109375" style="2" customWidth="1"/>
    <col min="2329" max="2331" width="4.6640625" style="2" customWidth="1"/>
    <col min="2332" max="2333" width="6.6640625" style="2" customWidth="1"/>
    <col min="2334" max="2335" width="7.109375" style="2" customWidth="1"/>
    <col min="2336" max="2336" width="10.109375" style="2" bestFit="1" customWidth="1"/>
    <col min="2337" max="2560" width="9.109375" style="2"/>
    <col min="2561" max="2561" width="5.88671875" style="2" customWidth="1"/>
    <col min="2562" max="2562" width="31.109375" style="2" customWidth="1"/>
    <col min="2563" max="2563" width="9.109375" style="2"/>
    <col min="2564" max="2564" width="5.6640625" style="2" customWidth="1"/>
    <col min="2565" max="2565" width="4.5546875" style="2" customWidth="1"/>
    <col min="2566" max="2566" width="4.6640625" style="2" customWidth="1"/>
    <col min="2567" max="2567" width="4.33203125" style="2" customWidth="1"/>
    <col min="2568" max="2568" width="4.44140625" style="2" customWidth="1"/>
    <col min="2569" max="2569" width="5.44140625" style="2" bestFit="1" customWidth="1"/>
    <col min="2570" max="2570" width="4.6640625" style="2" customWidth="1"/>
    <col min="2571" max="2573" width="5.5546875" style="2" customWidth="1"/>
    <col min="2574" max="2575" width="7.33203125" style="2" customWidth="1"/>
    <col min="2576" max="2576" width="5.88671875" style="2" customWidth="1"/>
    <col min="2577" max="2577" width="7.44140625" style="2" customWidth="1"/>
    <col min="2578" max="2578" width="4.88671875" style="2" customWidth="1"/>
    <col min="2579" max="2579" width="8.33203125" style="2" customWidth="1"/>
    <col min="2580" max="2581" width="6.6640625" style="2" customWidth="1"/>
    <col min="2582" max="2583" width="5.5546875" style="2" customWidth="1"/>
    <col min="2584" max="2584" width="3.109375" style="2" customWidth="1"/>
    <col min="2585" max="2587" width="4.6640625" style="2" customWidth="1"/>
    <col min="2588" max="2589" width="6.6640625" style="2" customWidth="1"/>
    <col min="2590" max="2591" width="7.109375" style="2" customWidth="1"/>
    <col min="2592" max="2592" width="10.109375" style="2" bestFit="1" customWidth="1"/>
    <col min="2593" max="2816" width="9.109375" style="2"/>
    <col min="2817" max="2817" width="5.88671875" style="2" customWidth="1"/>
    <col min="2818" max="2818" width="31.109375" style="2" customWidth="1"/>
    <col min="2819" max="2819" width="9.109375" style="2"/>
    <col min="2820" max="2820" width="5.6640625" style="2" customWidth="1"/>
    <col min="2821" max="2821" width="4.5546875" style="2" customWidth="1"/>
    <col min="2822" max="2822" width="4.6640625" style="2" customWidth="1"/>
    <col min="2823" max="2823" width="4.33203125" style="2" customWidth="1"/>
    <col min="2824" max="2824" width="4.44140625" style="2" customWidth="1"/>
    <col min="2825" max="2825" width="5.44140625" style="2" bestFit="1" customWidth="1"/>
    <col min="2826" max="2826" width="4.6640625" style="2" customWidth="1"/>
    <col min="2827" max="2829" width="5.5546875" style="2" customWidth="1"/>
    <col min="2830" max="2831" width="7.33203125" style="2" customWidth="1"/>
    <col min="2832" max="2832" width="5.88671875" style="2" customWidth="1"/>
    <col min="2833" max="2833" width="7.44140625" style="2" customWidth="1"/>
    <col min="2834" max="2834" width="4.88671875" style="2" customWidth="1"/>
    <col min="2835" max="2835" width="8.33203125" style="2" customWidth="1"/>
    <col min="2836" max="2837" width="6.6640625" style="2" customWidth="1"/>
    <col min="2838" max="2839" width="5.5546875" style="2" customWidth="1"/>
    <col min="2840" max="2840" width="3.109375" style="2" customWidth="1"/>
    <col min="2841" max="2843" width="4.6640625" style="2" customWidth="1"/>
    <col min="2844" max="2845" width="6.6640625" style="2" customWidth="1"/>
    <col min="2846" max="2847" width="7.109375" style="2" customWidth="1"/>
    <col min="2848" max="2848" width="10.109375" style="2" bestFit="1" customWidth="1"/>
    <col min="2849" max="3072" width="9.109375" style="2"/>
    <col min="3073" max="3073" width="5.88671875" style="2" customWidth="1"/>
    <col min="3074" max="3074" width="31.109375" style="2" customWidth="1"/>
    <col min="3075" max="3075" width="9.109375" style="2"/>
    <col min="3076" max="3076" width="5.6640625" style="2" customWidth="1"/>
    <col min="3077" max="3077" width="4.5546875" style="2" customWidth="1"/>
    <col min="3078" max="3078" width="4.6640625" style="2" customWidth="1"/>
    <col min="3079" max="3079" width="4.33203125" style="2" customWidth="1"/>
    <col min="3080" max="3080" width="4.44140625" style="2" customWidth="1"/>
    <col min="3081" max="3081" width="5.44140625" style="2" bestFit="1" customWidth="1"/>
    <col min="3082" max="3082" width="4.6640625" style="2" customWidth="1"/>
    <col min="3083" max="3085" width="5.5546875" style="2" customWidth="1"/>
    <col min="3086" max="3087" width="7.33203125" style="2" customWidth="1"/>
    <col min="3088" max="3088" width="5.88671875" style="2" customWidth="1"/>
    <col min="3089" max="3089" width="7.44140625" style="2" customWidth="1"/>
    <col min="3090" max="3090" width="4.88671875" style="2" customWidth="1"/>
    <col min="3091" max="3091" width="8.33203125" style="2" customWidth="1"/>
    <col min="3092" max="3093" width="6.6640625" style="2" customWidth="1"/>
    <col min="3094" max="3095" width="5.5546875" style="2" customWidth="1"/>
    <col min="3096" max="3096" width="3.109375" style="2" customWidth="1"/>
    <col min="3097" max="3099" width="4.6640625" style="2" customWidth="1"/>
    <col min="3100" max="3101" width="6.6640625" style="2" customWidth="1"/>
    <col min="3102" max="3103" width="7.109375" style="2" customWidth="1"/>
    <col min="3104" max="3104" width="10.109375" style="2" bestFit="1" customWidth="1"/>
    <col min="3105" max="3328" width="9.109375" style="2"/>
    <col min="3329" max="3329" width="5.88671875" style="2" customWidth="1"/>
    <col min="3330" max="3330" width="31.109375" style="2" customWidth="1"/>
    <col min="3331" max="3331" width="9.109375" style="2"/>
    <col min="3332" max="3332" width="5.6640625" style="2" customWidth="1"/>
    <col min="3333" max="3333" width="4.5546875" style="2" customWidth="1"/>
    <col min="3334" max="3334" width="4.6640625" style="2" customWidth="1"/>
    <col min="3335" max="3335" width="4.33203125" style="2" customWidth="1"/>
    <col min="3336" max="3336" width="4.44140625" style="2" customWidth="1"/>
    <col min="3337" max="3337" width="5.44140625" style="2" bestFit="1" customWidth="1"/>
    <col min="3338" max="3338" width="4.6640625" style="2" customWidth="1"/>
    <col min="3339" max="3341" width="5.5546875" style="2" customWidth="1"/>
    <col min="3342" max="3343" width="7.33203125" style="2" customWidth="1"/>
    <col min="3344" max="3344" width="5.88671875" style="2" customWidth="1"/>
    <col min="3345" max="3345" width="7.44140625" style="2" customWidth="1"/>
    <col min="3346" max="3346" width="4.88671875" style="2" customWidth="1"/>
    <col min="3347" max="3347" width="8.33203125" style="2" customWidth="1"/>
    <col min="3348" max="3349" width="6.6640625" style="2" customWidth="1"/>
    <col min="3350" max="3351" width="5.5546875" style="2" customWidth="1"/>
    <col min="3352" max="3352" width="3.109375" style="2" customWidth="1"/>
    <col min="3353" max="3355" width="4.6640625" style="2" customWidth="1"/>
    <col min="3356" max="3357" width="6.6640625" style="2" customWidth="1"/>
    <col min="3358" max="3359" width="7.109375" style="2" customWidth="1"/>
    <col min="3360" max="3360" width="10.109375" style="2" bestFit="1" customWidth="1"/>
    <col min="3361" max="3584" width="9.109375" style="2"/>
    <col min="3585" max="3585" width="5.88671875" style="2" customWidth="1"/>
    <col min="3586" max="3586" width="31.109375" style="2" customWidth="1"/>
    <col min="3587" max="3587" width="9.109375" style="2"/>
    <col min="3588" max="3588" width="5.6640625" style="2" customWidth="1"/>
    <col min="3589" max="3589" width="4.5546875" style="2" customWidth="1"/>
    <col min="3590" max="3590" width="4.6640625" style="2" customWidth="1"/>
    <col min="3591" max="3591" width="4.33203125" style="2" customWidth="1"/>
    <col min="3592" max="3592" width="4.44140625" style="2" customWidth="1"/>
    <col min="3593" max="3593" width="5.44140625" style="2" bestFit="1" customWidth="1"/>
    <col min="3594" max="3594" width="4.6640625" style="2" customWidth="1"/>
    <col min="3595" max="3597" width="5.5546875" style="2" customWidth="1"/>
    <col min="3598" max="3599" width="7.33203125" style="2" customWidth="1"/>
    <col min="3600" max="3600" width="5.88671875" style="2" customWidth="1"/>
    <col min="3601" max="3601" width="7.44140625" style="2" customWidth="1"/>
    <col min="3602" max="3602" width="4.88671875" style="2" customWidth="1"/>
    <col min="3603" max="3603" width="8.33203125" style="2" customWidth="1"/>
    <col min="3604" max="3605" width="6.6640625" style="2" customWidth="1"/>
    <col min="3606" max="3607" width="5.5546875" style="2" customWidth="1"/>
    <col min="3608" max="3608" width="3.109375" style="2" customWidth="1"/>
    <col min="3609" max="3611" width="4.6640625" style="2" customWidth="1"/>
    <col min="3612" max="3613" width="6.6640625" style="2" customWidth="1"/>
    <col min="3614" max="3615" width="7.109375" style="2" customWidth="1"/>
    <col min="3616" max="3616" width="10.109375" style="2" bestFit="1" customWidth="1"/>
    <col min="3617" max="3840" width="9.109375" style="2"/>
    <col min="3841" max="3841" width="5.88671875" style="2" customWidth="1"/>
    <col min="3842" max="3842" width="31.109375" style="2" customWidth="1"/>
    <col min="3843" max="3843" width="9.109375" style="2"/>
    <col min="3844" max="3844" width="5.6640625" style="2" customWidth="1"/>
    <col min="3845" max="3845" width="4.5546875" style="2" customWidth="1"/>
    <col min="3846" max="3846" width="4.6640625" style="2" customWidth="1"/>
    <col min="3847" max="3847" width="4.33203125" style="2" customWidth="1"/>
    <col min="3848" max="3848" width="4.44140625" style="2" customWidth="1"/>
    <col min="3849" max="3849" width="5.44140625" style="2" bestFit="1" customWidth="1"/>
    <col min="3850" max="3850" width="4.6640625" style="2" customWidth="1"/>
    <col min="3851" max="3853" width="5.5546875" style="2" customWidth="1"/>
    <col min="3854" max="3855" width="7.33203125" style="2" customWidth="1"/>
    <col min="3856" max="3856" width="5.88671875" style="2" customWidth="1"/>
    <col min="3857" max="3857" width="7.44140625" style="2" customWidth="1"/>
    <col min="3858" max="3858" width="4.88671875" style="2" customWidth="1"/>
    <col min="3859" max="3859" width="8.33203125" style="2" customWidth="1"/>
    <col min="3860" max="3861" width="6.6640625" style="2" customWidth="1"/>
    <col min="3862" max="3863" width="5.5546875" style="2" customWidth="1"/>
    <col min="3864" max="3864" width="3.109375" style="2" customWidth="1"/>
    <col min="3865" max="3867" width="4.6640625" style="2" customWidth="1"/>
    <col min="3868" max="3869" width="6.6640625" style="2" customWidth="1"/>
    <col min="3870" max="3871" width="7.109375" style="2" customWidth="1"/>
    <col min="3872" max="3872" width="10.109375" style="2" bestFit="1" customWidth="1"/>
    <col min="3873" max="4096" width="9.109375" style="2"/>
    <col min="4097" max="4097" width="5.88671875" style="2" customWidth="1"/>
    <col min="4098" max="4098" width="31.109375" style="2" customWidth="1"/>
    <col min="4099" max="4099" width="9.109375" style="2"/>
    <col min="4100" max="4100" width="5.6640625" style="2" customWidth="1"/>
    <col min="4101" max="4101" width="4.5546875" style="2" customWidth="1"/>
    <col min="4102" max="4102" width="4.6640625" style="2" customWidth="1"/>
    <col min="4103" max="4103" width="4.33203125" style="2" customWidth="1"/>
    <col min="4104" max="4104" width="4.44140625" style="2" customWidth="1"/>
    <col min="4105" max="4105" width="5.44140625" style="2" bestFit="1" customWidth="1"/>
    <col min="4106" max="4106" width="4.6640625" style="2" customWidth="1"/>
    <col min="4107" max="4109" width="5.5546875" style="2" customWidth="1"/>
    <col min="4110" max="4111" width="7.33203125" style="2" customWidth="1"/>
    <col min="4112" max="4112" width="5.88671875" style="2" customWidth="1"/>
    <col min="4113" max="4113" width="7.44140625" style="2" customWidth="1"/>
    <col min="4114" max="4114" width="4.88671875" style="2" customWidth="1"/>
    <col min="4115" max="4115" width="8.33203125" style="2" customWidth="1"/>
    <col min="4116" max="4117" width="6.6640625" style="2" customWidth="1"/>
    <col min="4118" max="4119" width="5.5546875" style="2" customWidth="1"/>
    <col min="4120" max="4120" width="3.109375" style="2" customWidth="1"/>
    <col min="4121" max="4123" width="4.6640625" style="2" customWidth="1"/>
    <col min="4124" max="4125" width="6.6640625" style="2" customWidth="1"/>
    <col min="4126" max="4127" width="7.109375" style="2" customWidth="1"/>
    <col min="4128" max="4128" width="10.109375" style="2" bestFit="1" customWidth="1"/>
    <col min="4129" max="4352" width="9.109375" style="2"/>
    <col min="4353" max="4353" width="5.88671875" style="2" customWidth="1"/>
    <col min="4354" max="4354" width="31.109375" style="2" customWidth="1"/>
    <col min="4355" max="4355" width="9.109375" style="2"/>
    <col min="4356" max="4356" width="5.6640625" style="2" customWidth="1"/>
    <col min="4357" max="4357" width="4.5546875" style="2" customWidth="1"/>
    <col min="4358" max="4358" width="4.6640625" style="2" customWidth="1"/>
    <col min="4359" max="4359" width="4.33203125" style="2" customWidth="1"/>
    <col min="4360" max="4360" width="4.44140625" style="2" customWidth="1"/>
    <col min="4361" max="4361" width="5.44140625" style="2" bestFit="1" customWidth="1"/>
    <col min="4362" max="4362" width="4.6640625" style="2" customWidth="1"/>
    <col min="4363" max="4365" width="5.5546875" style="2" customWidth="1"/>
    <col min="4366" max="4367" width="7.33203125" style="2" customWidth="1"/>
    <col min="4368" max="4368" width="5.88671875" style="2" customWidth="1"/>
    <col min="4369" max="4369" width="7.44140625" style="2" customWidth="1"/>
    <col min="4370" max="4370" width="4.88671875" style="2" customWidth="1"/>
    <col min="4371" max="4371" width="8.33203125" style="2" customWidth="1"/>
    <col min="4372" max="4373" width="6.6640625" style="2" customWidth="1"/>
    <col min="4374" max="4375" width="5.5546875" style="2" customWidth="1"/>
    <col min="4376" max="4376" width="3.109375" style="2" customWidth="1"/>
    <col min="4377" max="4379" width="4.6640625" style="2" customWidth="1"/>
    <col min="4380" max="4381" width="6.6640625" style="2" customWidth="1"/>
    <col min="4382" max="4383" width="7.109375" style="2" customWidth="1"/>
    <col min="4384" max="4384" width="10.109375" style="2" bestFit="1" customWidth="1"/>
    <col min="4385" max="4608" width="9.109375" style="2"/>
    <col min="4609" max="4609" width="5.88671875" style="2" customWidth="1"/>
    <col min="4610" max="4610" width="31.109375" style="2" customWidth="1"/>
    <col min="4611" max="4611" width="9.109375" style="2"/>
    <col min="4612" max="4612" width="5.6640625" style="2" customWidth="1"/>
    <col min="4613" max="4613" width="4.5546875" style="2" customWidth="1"/>
    <col min="4614" max="4614" width="4.6640625" style="2" customWidth="1"/>
    <col min="4615" max="4615" width="4.33203125" style="2" customWidth="1"/>
    <col min="4616" max="4616" width="4.44140625" style="2" customWidth="1"/>
    <col min="4617" max="4617" width="5.44140625" style="2" bestFit="1" customWidth="1"/>
    <col min="4618" max="4618" width="4.6640625" style="2" customWidth="1"/>
    <col min="4619" max="4621" width="5.5546875" style="2" customWidth="1"/>
    <col min="4622" max="4623" width="7.33203125" style="2" customWidth="1"/>
    <col min="4624" max="4624" width="5.88671875" style="2" customWidth="1"/>
    <col min="4625" max="4625" width="7.44140625" style="2" customWidth="1"/>
    <col min="4626" max="4626" width="4.88671875" style="2" customWidth="1"/>
    <col min="4627" max="4627" width="8.33203125" style="2" customWidth="1"/>
    <col min="4628" max="4629" width="6.6640625" style="2" customWidth="1"/>
    <col min="4630" max="4631" width="5.5546875" style="2" customWidth="1"/>
    <col min="4632" max="4632" width="3.109375" style="2" customWidth="1"/>
    <col min="4633" max="4635" width="4.6640625" style="2" customWidth="1"/>
    <col min="4636" max="4637" width="6.6640625" style="2" customWidth="1"/>
    <col min="4638" max="4639" width="7.109375" style="2" customWidth="1"/>
    <col min="4640" max="4640" width="10.109375" style="2" bestFit="1" customWidth="1"/>
    <col min="4641" max="4864" width="9.109375" style="2"/>
    <col min="4865" max="4865" width="5.88671875" style="2" customWidth="1"/>
    <col min="4866" max="4866" width="31.109375" style="2" customWidth="1"/>
    <col min="4867" max="4867" width="9.109375" style="2"/>
    <col min="4868" max="4868" width="5.6640625" style="2" customWidth="1"/>
    <col min="4869" max="4869" width="4.5546875" style="2" customWidth="1"/>
    <col min="4870" max="4870" width="4.6640625" style="2" customWidth="1"/>
    <col min="4871" max="4871" width="4.33203125" style="2" customWidth="1"/>
    <col min="4872" max="4872" width="4.44140625" style="2" customWidth="1"/>
    <col min="4873" max="4873" width="5.44140625" style="2" bestFit="1" customWidth="1"/>
    <col min="4874" max="4874" width="4.6640625" style="2" customWidth="1"/>
    <col min="4875" max="4877" width="5.5546875" style="2" customWidth="1"/>
    <col min="4878" max="4879" width="7.33203125" style="2" customWidth="1"/>
    <col min="4880" max="4880" width="5.88671875" style="2" customWidth="1"/>
    <col min="4881" max="4881" width="7.44140625" style="2" customWidth="1"/>
    <col min="4882" max="4882" width="4.88671875" style="2" customWidth="1"/>
    <col min="4883" max="4883" width="8.33203125" style="2" customWidth="1"/>
    <col min="4884" max="4885" width="6.6640625" style="2" customWidth="1"/>
    <col min="4886" max="4887" width="5.5546875" style="2" customWidth="1"/>
    <col min="4888" max="4888" width="3.109375" style="2" customWidth="1"/>
    <col min="4889" max="4891" width="4.6640625" style="2" customWidth="1"/>
    <col min="4892" max="4893" width="6.6640625" style="2" customWidth="1"/>
    <col min="4894" max="4895" width="7.109375" style="2" customWidth="1"/>
    <col min="4896" max="4896" width="10.109375" style="2" bestFit="1" customWidth="1"/>
    <col min="4897" max="5120" width="9.109375" style="2"/>
    <col min="5121" max="5121" width="5.88671875" style="2" customWidth="1"/>
    <col min="5122" max="5122" width="31.109375" style="2" customWidth="1"/>
    <col min="5123" max="5123" width="9.109375" style="2"/>
    <col min="5124" max="5124" width="5.6640625" style="2" customWidth="1"/>
    <col min="5125" max="5125" width="4.5546875" style="2" customWidth="1"/>
    <col min="5126" max="5126" width="4.6640625" style="2" customWidth="1"/>
    <col min="5127" max="5127" width="4.33203125" style="2" customWidth="1"/>
    <col min="5128" max="5128" width="4.44140625" style="2" customWidth="1"/>
    <col min="5129" max="5129" width="5.44140625" style="2" bestFit="1" customWidth="1"/>
    <col min="5130" max="5130" width="4.6640625" style="2" customWidth="1"/>
    <col min="5131" max="5133" width="5.5546875" style="2" customWidth="1"/>
    <col min="5134" max="5135" width="7.33203125" style="2" customWidth="1"/>
    <col min="5136" max="5136" width="5.88671875" style="2" customWidth="1"/>
    <col min="5137" max="5137" width="7.44140625" style="2" customWidth="1"/>
    <col min="5138" max="5138" width="4.88671875" style="2" customWidth="1"/>
    <col min="5139" max="5139" width="8.33203125" style="2" customWidth="1"/>
    <col min="5140" max="5141" width="6.6640625" style="2" customWidth="1"/>
    <col min="5142" max="5143" width="5.5546875" style="2" customWidth="1"/>
    <col min="5144" max="5144" width="3.109375" style="2" customWidth="1"/>
    <col min="5145" max="5147" width="4.6640625" style="2" customWidth="1"/>
    <col min="5148" max="5149" width="6.6640625" style="2" customWidth="1"/>
    <col min="5150" max="5151" width="7.109375" style="2" customWidth="1"/>
    <col min="5152" max="5152" width="10.109375" style="2" bestFit="1" customWidth="1"/>
    <col min="5153" max="5376" width="9.109375" style="2"/>
    <col min="5377" max="5377" width="5.88671875" style="2" customWidth="1"/>
    <col min="5378" max="5378" width="31.109375" style="2" customWidth="1"/>
    <col min="5379" max="5379" width="9.109375" style="2"/>
    <col min="5380" max="5380" width="5.6640625" style="2" customWidth="1"/>
    <col min="5381" max="5381" width="4.5546875" style="2" customWidth="1"/>
    <col min="5382" max="5382" width="4.6640625" style="2" customWidth="1"/>
    <col min="5383" max="5383" width="4.33203125" style="2" customWidth="1"/>
    <col min="5384" max="5384" width="4.44140625" style="2" customWidth="1"/>
    <col min="5385" max="5385" width="5.44140625" style="2" bestFit="1" customWidth="1"/>
    <col min="5386" max="5386" width="4.6640625" style="2" customWidth="1"/>
    <col min="5387" max="5389" width="5.5546875" style="2" customWidth="1"/>
    <col min="5390" max="5391" width="7.33203125" style="2" customWidth="1"/>
    <col min="5392" max="5392" width="5.88671875" style="2" customWidth="1"/>
    <col min="5393" max="5393" width="7.44140625" style="2" customWidth="1"/>
    <col min="5394" max="5394" width="4.88671875" style="2" customWidth="1"/>
    <col min="5395" max="5395" width="8.33203125" style="2" customWidth="1"/>
    <col min="5396" max="5397" width="6.6640625" style="2" customWidth="1"/>
    <col min="5398" max="5399" width="5.5546875" style="2" customWidth="1"/>
    <col min="5400" max="5400" width="3.109375" style="2" customWidth="1"/>
    <col min="5401" max="5403" width="4.6640625" style="2" customWidth="1"/>
    <col min="5404" max="5405" width="6.6640625" style="2" customWidth="1"/>
    <col min="5406" max="5407" width="7.109375" style="2" customWidth="1"/>
    <col min="5408" max="5408" width="10.109375" style="2" bestFit="1" customWidth="1"/>
    <col min="5409" max="5632" width="9.109375" style="2"/>
    <col min="5633" max="5633" width="5.88671875" style="2" customWidth="1"/>
    <col min="5634" max="5634" width="31.109375" style="2" customWidth="1"/>
    <col min="5635" max="5635" width="9.109375" style="2"/>
    <col min="5636" max="5636" width="5.6640625" style="2" customWidth="1"/>
    <col min="5637" max="5637" width="4.5546875" style="2" customWidth="1"/>
    <col min="5638" max="5638" width="4.6640625" style="2" customWidth="1"/>
    <col min="5639" max="5639" width="4.33203125" style="2" customWidth="1"/>
    <col min="5640" max="5640" width="4.44140625" style="2" customWidth="1"/>
    <col min="5641" max="5641" width="5.44140625" style="2" bestFit="1" customWidth="1"/>
    <col min="5642" max="5642" width="4.6640625" style="2" customWidth="1"/>
    <col min="5643" max="5645" width="5.5546875" style="2" customWidth="1"/>
    <col min="5646" max="5647" width="7.33203125" style="2" customWidth="1"/>
    <col min="5648" max="5648" width="5.88671875" style="2" customWidth="1"/>
    <col min="5649" max="5649" width="7.44140625" style="2" customWidth="1"/>
    <col min="5650" max="5650" width="4.88671875" style="2" customWidth="1"/>
    <col min="5651" max="5651" width="8.33203125" style="2" customWidth="1"/>
    <col min="5652" max="5653" width="6.6640625" style="2" customWidth="1"/>
    <col min="5654" max="5655" width="5.5546875" style="2" customWidth="1"/>
    <col min="5656" max="5656" width="3.109375" style="2" customWidth="1"/>
    <col min="5657" max="5659" width="4.6640625" style="2" customWidth="1"/>
    <col min="5660" max="5661" width="6.6640625" style="2" customWidth="1"/>
    <col min="5662" max="5663" width="7.109375" style="2" customWidth="1"/>
    <col min="5664" max="5664" width="10.109375" style="2" bestFit="1" customWidth="1"/>
    <col min="5665" max="5888" width="9.109375" style="2"/>
    <col min="5889" max="5889" width="5.88671875" style="2" customWidth="1"/>
    <col min="5890" max="5890" width="31.109375" style="2" customWidth="1"/>
    <col min="5891" max="5891" width="9.109375" style="2"/>
    <col min="5892" max="5892" width="5.6640625" style="2" customWidth="1"/>
    <col min="5893" max="5893" width="4.5546875" style="2" customWidth="1"/>
    <col min="5894" max="5894" width="4.6640625" style="2" customWidth="1"/>
    <col min="5895" max="5895" width="4.33203125" style="2" customWidth="1"/>
    <col min="5896" max="5896" width="4.44140625" style="2" customWidth="1"/>
    <col min="5897" max="5897" width="5.44140625" style="2" bestFit="1" customWidth="1"/>
    <col min="5898" max="5898" width="4.6640625" style="2" customWidth="1"/>
    <col min="5899" max="5901" width="5.5546875" style="2" customWidth="1"/>
    <col min="5902" max="5903" width="7.33203125" style="2" customWidth="1"/>
    <col min="5904" max="5904" width="5.88671875" style="2" customWidth="1"/>
    <col min="5905" max="5905" width="7.44140625" style="2" customWidth="1"/>
    <col min="5906" max="5906" width="4.88671875" style="2" customWidth="1"/>
    <col min="5907" max="5907" width="8.33203125" style="2" customWidth="1"/>
    <col min="5908" max="5909" width="6.6640625" style="2" customWidth="1"/>
    <col min="5910" max="5911" width="5.5546875" style="2" customWidth="1"/>
    <col min="5912" max="5912" width="3.109375" style="2" customWidth="1"/>
    <col min="5913" max="5915" width="4.6640625" style="2" customWidth="1"/>
    <col min="5916" max="5917" width="6.6640625" style="2" customWidth="1"/>
    <col min="5918" max="5919" width="7.109375" style="2" customWidth="1"/>
    <col min="5920" max="5920" width="10.109375" style="2" bestFit="1" customWidth="1"/>
    <col min="5921" max="6144" width="9.109375" style="2"/>
    <col min="6145" max="6145" width="5.88671875" style="2" customWidth="1"/>
    <col min="6146" max="6146" width="31.109375" style="2" customWidth="1"/>
    <col min="6147" max="6147" width="9.109375" style="2"/>
    <col min="6148" max="6148" width="5.6640625" style="2" customWidth="1"/>
    <col min="6149" max="6149" width="4.5546875" style="2" customWidth="1"/>
    <col min="6150" max="6150" width="4.6640625" style="2" customWidth="1"/>
    <col min="6151" max="6151" width="4.33203125" style="2" customWidth="1"/>
    <col min="6152" max="6152" width="4.44140625" style="2" customWidth="1"/>
    <col min="6153" max="6153" width="5.44140625" style="2" bestFit="1" customWidth="1"/>
    <col min="6154" max="6154" width="4.6640625" style="2" customWidth="1"/>
    <col min="6155" max="6157" width="5.5546875" style="2" customWidth="1"/>
    <col min="6158" max="6159" width="7.33203125" style="2" customWidth="1"/>
    <col min="6160" max="6160" width="5.88671875" style="2" customWidth="1"/>
    <col min="6161" max="6161" width="7.44140625" style="2" customWidth="1"/>
    <col min="6162" max="6162" width="4.88671875" style="2" customWidth="1"/>
    <col min="6163" max="6163" width="8.33203125" style="2" customWidth="1"/>
    <col min="6164" max="6165" width="6.6640625" style="2" customWidth="1"/>
    <col min="6166" max="6167" width="5.5546875" style="2" customWidth="1"/>
    <col min="6168" max="6168" width="3.109375" style="2" customWidth="1"/>
    <col min="6169" max="6171" width="4.6640625" style="2" customWidth="1"/>
    <col min="6172" max="6173" width="6.6640625" style="2" customWidth="1"/>
    <col min="6174" max="6175" width="7.109375" style="2" customWidth="1"/>
    <col min="6176" max="6176" width="10.109375" style="2" bestFit="1" customWidth="1"/>
    <col min="6177" max="6400" width="9.109375" style="2"/>
    <col min="6401" max="6401" width="5.88671875" style="2" customWidth="1"/>
    <col min="6402" max="6402" width="31.109375" style="2" customWidth="1"/>
    <col min="6403" max="6403" width="9.109375" style="2"/>
    <col min="6404" max="6404" width="5.6640625" style="2" customWidth="1"/>
    <col min="6405" max="6405" width="4.5546875" style="2" customWidth="1"/>
    <col min="6406" max="6406" width="4.6640625" style="2" customWidth="1"/>
    <col min="6407" max="6407" width="4.33203125" style="2" customWidth="1"/>
    <col min="6408" max="6408" width="4.44140625" style="2" customWidth="1"/>
    <col min="6409" max="6409" width="5.44140625" style="2" bestFit="1" customWidth="1"/>
    <col min="6410" max="6410" width="4.6640625" style="2" customWidth="1"/>
    <col min="6411" max="6413" width="5.5546875" style="2" customWidth="1"/>
    <col min="6414" max="6415" width="7.33203125" style="2" customWidth="1"/>
    <col min="6416" max="6416" width="5.88671875" style="2" customWidth="1"/>
    <col min="6417" max="6417" width="7.44140625" style="2" customWidth="1"/>
    <col min="6418" max="6418" width="4.88671875" style="2" customWidth="1"/>
    <col min="6419" max="6419" width="8.33203125" style="2" customWidth="1"/>
    <col min="6420" max="6421" width="6.6640625" style="2" customWidth="1"/>
    <col min="6422" max="6423" width="5.5546875" style="2" customWidth="1"/>
    <col min="6424" max="6424" width="3.109375" style="2" customWidth="1"/>
    <col min="6425" max="6427" width="4.6640625" style="2" customWidth="1"/>
    <col min="6428" max="6429" width="6.6640625" style="2" customWidth="1"/>
    <col min="6430" max="6431" width="7.109375" style="2" customWidth="1"/>
    <col min="6432" max="6432" width="10.109375" style="2" bestFit="1" customWidth="1"/>
    <col min="6433" max="6656" width="9.109375" style="2"/>
    <col min="6657" max="6657" width="5.88671875" style="2" customWidth="1"/>
    <col min="6658" max="6658" width="31.109375" style="2" customWidth="1"/>
    <col min="6659" max="6659" width="9.109375" style="2"/>
    <col min="6660" max="6660" width="5.6640625" style="2" customWidth="1"/>
    <col min="6661" max="6661" width="4.5546875" style="2" customWidth="1"/>
    <col min="6662" max="6662" width="4.6640625" style="2" customWidth="1"/>
    <col min="6663" max="6663" width="4.33203125" style="2" customWidth="1"/>
    <col min="6664" max="6664" width="4.44140625" style="2" customWidth="1"/>
    <col min="6665" max="6665" width="5.44140625" style="2" bestFit="1" customWidth="1"/>
    <col min="6666" max="6666" width="4.6640625" style="2" customWidth="1"/>
    <col min="6667" max="6669" width="5.5546875" style="2" customWidth="1"/>
    <col min="6670" max="6671" width="7.33203125" style="2" customWidth="1"/>
    <col min="6672" max="6672" width="5.88671875" style="2" customWidth="1"/>
    <col min="6673" max="6673" width="7.44140625" style="2" customWidth="1"/>
    <col min="6674" max="6674" width="4.88671875" style="2" customWidth="1"/>
    <col min="6675" max="6675" width="8.33203125" style="2" customWidth="1"/>
    <col min="6676" max="6677" width="6.6640625" style="2" customWidth="1"/>
    <col min="6678" max="6679" width="5.5546875" style="2" customWidth="1"/>
    <col min="6680" max="6680" width="3.109375" style="2" customWidth="1"/>
    <col min="6681" max="6683" width="4.6640625" style="2" customWidth="1"/>
    <col min="6684" max="6685" width="6.6640625" style="2" customWidth="1"/>
    <col min="6686" max="6687" width="7.109375" style="2" customWidth="1"/>
    <col min="6688" max="6688" width="10.109375" style="2" bestFit="1" customWidth="1"/>
    <col min="6689" max="6912" width="9.109375" style="2"/>
    <col min="6913" max="6913" width="5.88671875" style="2" customWidth="1"/>
    <col min="6914" max="6914" width="31.109375" style="2" customWidth="1"/>
    <col min="6915" max="6915" width="9.109375" style="2"/>
    <col min="6916" max="6916" width="5.6640625" style="2" customWidth="1"/>
    <col min="6917" max="6917" width="4.5546875" style="2" customWidth="1"/>
    <col min="6918" max="6918" width="4.6640625" style="2" customWidth="1"/>
    <col min="6919" max="6919" width="4.33203125" style="2" customWidth="1"/>
    <col min="6920" max="6920" width="4.44140625" style="2" customWidth="1"/>
    <col min="6921" max="6921" width="5.44140625" style="2" bestFit="1" customWidth="1"/>
    <col min="6922" max="6922" width="4.6640625" style="2" customWidth="1"/>
    <col min="6923" max="6925" width="5.5546875" style="2" customWidth="1"/>
    <col min="6926" max="6927" width="7.33203125" style="2" customWidth="1"/>
    <col min="6928" max="6928" width="5.88671875" style="2" customWidth="1"/>
    <col min="6929" max="6929" width="7.44140625" style="2" customWidth="1"/>
    <col min="6930" max="6930" width="4.88671875" style="2" customWidth="1"/>
    <col min="6931" max="6931" width="8.33203125" style="2" customWidth="1"/>
    <col min="6932" max="6933" width="6.6640625" style="2" customWidth="1"/>
    <col min="6934" max="6935" width="5.5546875" style="2" customWidth="1"/>
    <col min="6936" max="6936" width="3.109375" style="2" customWidth="1"/>
    <col min="6937" max="6939" width="4.6640625" style="2" customWidth="1"/>
    <col min="6940" max="6941" width="6.6640625" style="2" customWidth="1"/>
    <col min="6942" max="6943" width="7.109375" style="2" customWidth="1"/>
    <col min="6944" max="6944" width="10.109375" style="2" bestFit="1" customWidth="1"/>
    <col min="6945" max="7168" width="9.109375" style="2"/>
    <col min="7169" max="7169" width="5.88671875" style="2" customWidth="1"/>
    <col min="7170" max="7170" width="31.109375" style="2" customWidth="1"/>
    <col min="7171" max="7171" width="9.109375" style="2"/>
    <col min="7172" max="7172" width="5.6640625" style="2" customWidth="1"/>
    <col min="7173" max="7173" width="4.5546875" style="2" customWidth="1"/>
    <col min="7174" max="7174" width="4.6640625" style="2" customWidth="1"/>
    <col min="7175" max="7175" width="4.33203125" style="2" customWidth="1"/>
    <col min="7176" max="7176" width="4.44140625" style="2" customWidth="1"/>
    <col min="7177" max="7177" width="5.44140625" style="2" bestFit="1" customWidth="1"/>
    <col min="7178" max="7178" width="4.6640625" style="2" customWidth="1"/>
    <col min="7179" max="7181" width="5.5546875" style="2" customWidth="1"/>
    <col min="7182" max="7183" width="7.33203125" style="2" customWidth="1"/>
    <col min="7184" max="7184" width="5.88671875" style="2" customWidth="1"/>
    <col min="7185" max="7185" width="7.44140625" style="2" customWidth="1"/>
    <col min="7186" max="7186" width="4.88671875" style="2" customWidth="1"/>
    <col min="7187" max="7187" width="8.33203125" style="2" customWidth="1"/>
    <col min="7188" max="7189" width="6.6640625" style="2" customWidth="1"/>
    <col min="7190" max="7191" width="5.5546875" style="2" customWidth="1"/>
    <col min="7192" max="7192" width="3.109375" style="2" customWidth="1"/>
    <col min="7193" max="7195" width="4.6640625" style="2" customWidth="1"/>
    <col min="7196" max="7197" width="6.6640625" style="2" customWidth="1"/>
    <col min="7198" max="7199" width="7.109375" style="2" customWidth="1"/>
    <col min="7200" max="7200" width="10.109375" style="2" bestFit="1" customWidth="1"/>
    <col min="7201" max="7424" width="9.109375" style="2"/>
    <col min="7425" max="7425" width="5.88671875" style="2" customWidth="1"/>
    <col min="7426" max="7426" width="31.109375" style="2" customWidth="1"/>
    <col min="7427" max="7427" width="9.109375" style="2"/>
    <col min="7428" max="7428" width="5.6640625" style="2" customWidth="1"/>
    <col min="7429" max="7429" width="4.5546875" style="2" customWidth="1"/>
    <col min="7430" max="7430" width="4.6640625" style="2" customWidth="1"/>
    <col min="7431" max="7431" width="4.33203125" style="2" customWidth="1"/>
    <col min="7432" max="7432" width="4.44140625" style="2" customWidth="1"/>
    <col min="7433" max="7433" width="5.44140625" style="2" bestFit="1" customWidth="1"/>
    <col min="7434" max="7434" width="4.6640625" style="2" customWidth="1"/>
    <col min="7435" max="7437" width="5.5546875" style="2" customWidth="1"/>
    <col min="7438" max="7439" width="7.33203125" style="2" customWidth="1"/>
    <col min="7440" max="7440" width="5.88671875" style="2" customWidth="1"/>
    <col min="7441" max="7441" width="7.44140625" style="2" customWidth="1"/>
    <col min="7442" max="7442" width="4.88671875" style="2" customWidth="1"/>
    <col min="7443" max="7443" width="8.33203125" style="2" customWidth="1"/>
    <col min="7444" max="7445" width="6.6640625" style="2" customWidth="1"/>
    <col min="7446" max="7447" width="5.5546875" style="2" customWidth="1"/>
    <col min="7448" max="7448" width="3.109375" style="2" customWidth="1"/>
    <col min="7449" max="7451" width="4.6640625" style="2" customWidth="1"/>
    <col min="7452" max="7453" width="6.6640625" style="2" customWidth="1"/>
    <col min="7454" max="7455" width="7.109375" style="2" customWidth="1"/>
    <col min="7456" max="7456" width="10.109375" style="2" bestFit="1" customWidth="1"/>
    <col min="7457" max="7680" width="9.109375" style="2"/>
    <col min="7681" max="7681" width="5.88671875" style="2" customWidth="1"/>
    <col min="7682" max="7682" width="31.109375" style="2" customWidth="1"/>
    <col min="7683" max="7683" width="9.109375" style="2"/>
    <col min="7684" max="7684" width="5.6640625" style="2" customWidth="1"/>
    <col min="7685" max="7685" width="4.5546875" style="2" customWidth="1"/>
    <col min="7686" max="7686" width="4.6640625" style="2" customWidth="1"/>
    <col min="7687" max="7687" width="4.33203125" style="2" customWidth="1"/>
    <col min="7688" max="7688" width="4.44140625" style="2" customWidth="1"/>
    <col min="7689" max="7689" width="5.44140625" style="2" bestFit="1" customWidth="1"/>
    <col min="7690" max="7690" width="4.6640625" style="2" customWidth="1"/>
    <col min="7691" max="7693" width="5.5546875" style="2" customWidth="1"/>
    <col min="7694" max="7695" width="7.33203125" style="2" customWidth="1"/>
    <col min="7696" max="7696" width="5.88671875" style="2" customWidth="1"/>
    <col min="7697" max="7697" width="7.44140625" style="2" customWidth="1"/>
    <col min="7698" max="7698" width="4.88671875" style="2" customWidth="1"/>
    <col min="7699" max="7699" width="8.33203125" style="2" customWidth="1"/>
    <col min="7700" max="7701" width="6.6640625" style="2" customWidth="1"/>
    <col min="7702" max="7703" width="5.5546875" style="2" customWidth="1"/>
    <col min="7704" max="7704" width="3.109375" style="2" customWidth="1"/>
    <col min="7705" max="7707" width="4.6640625" style="2" customWidth="1"/>
    <col min="7708" max="7709" width="6.6640625" style="2" customWidth="1"/>
    <col min="7710" max="7711" width="7.109375" style="2" customWidth="1"/>
    <col min="7712" max="7712" width="10.109375" style="2" bestFit="1" customWidth="1"/>
    <col min="7713" max="7936" width="9.109375" style="2"/>
    <col min="7937" max="7937" width="5.88671875" style="2" customWidth="1"/>
    <col min="7938" max="7938" width="31.109375" style="2" customWidth="1"/>
    <col min="7939" max="7939" width="9.109375" style="2"/>
    <col min="7940" max="7940" width="5.6640625" style="2" customWidth="1"/>
    <col min="7941" max="7941" width="4.5546875" style="2" customWidth="1"/>
    <col min="7942" max="7942" width="4.6640625" style="2" customWidth="1"/>
    <col min="7943" max="7943" width="4.33203125" style="2" customWidth="1"/>
    <col min="7944" max="7944" width="4.44140625" style="2" customWidth="1"/>
    <col min="7945" max="7945" width="5.44140625" style="2" bestFit="1" customWidth="1"/>
    <col min="7946" max="7946" width="4.6640625" style="2" customWidth="1"/>
    <col min="7947" max="7949" width="5.5546875" style="2" customWidth="1"/>
    <col min="7950" max="7951" width="7.33203125" style="2" customWidth="1"/>
    <col min="7952" max="7952" width="5.88671875" style="2" customWidth="1"/>
    <col min="7953" max="7953" width="7.44140625" style="2" customWidth="1"/>
    <col min="7954" max="7954" width="4.88671875" style="2" customWidth="1"/>
    <col min="7955" max="7955" width="8.33203125" style="2" customWidth="1"/>
    <col min="7956" max="7957" width="6.6640625" style="2" customWidth="1"/>
    <col min="7958" max="7959" width="5.5546875" style="2" customWidth="1"/>
    <col min="7960" max="7960" width="3.109375" style="2" customWidth="1"/>
    <col min="7961" max="7963" width="4.6640625" style="2" customWidth="1"/>
    <col min="7964" max="7965" width="6.6640625" style="2" customWidth="1"/>
    <col min="7966" max="7967" width="7.109375" style="2" customWidth="1"/>
    <col min="7968" max="7968" width="10.109375" style="2" bestFit="1" customWidth="1"/>
    <col min="7969" max="8192" width="9.109375" style="2"/>
    <col min="8193" max="8193" width="5.88671875" style="2" customWidth="1"/>
    <col min="8194" max="8194" width="31.109375" style="2" customWidth="1"/>
    <col min="8195" max="8195" width="9.109375" style="2"/>
    <col min="8196" max="8196" width="5.6640625" style="2" customWidth="1"/>
    <col min="8197" max="8197" width="4.5546875" style="2" customWidth="1"/>
    <col min="8198" max="8198" width="4.6640625" style="2" customWidth="1"/>
    <col min="8199" max="8199" width="4.33203125" style="2" customWidth="1"/>
    <col min="8200" max="8200" width="4.44140625" style="2" customWidth="1"/>
    <col min="8201" max="8201" width="5.44140625" style="2" bestFit="1" customWidth="1"/>
    <col min="8202" max="8202" width="4.6640625" style="2" customWidth="1"/>
    <col min="8203" max="8205" width="5.5546875" style="2" customWidth="1"/>
    <col min="8206" max="8207" width="7.33203125" style="2" customWidth="1"/>
    <col min="8208" max="8208" width="5.88671875" style="2" customWidth="1"/>
    <col min="8209" max="8209" width="7.44140625" style="2" customWidth="1"/>
    <col min="8210" max="8210" width="4.88671875" style="2" customWidth="1"/>
    <col min="8211" max="8211" width="8.33203125" style="2" customWidth="1"/>
    <col min="8212" max="8213" width="6.6640625" style="2" customWidth="1"/>
    <col min="8214" max="8215" width="5.5546875" style="2" customWidth="1"/>
    <col min="8216" max="8216" width="3.109375" style="2" customWidth="1"/>
    <col min="8217" max="8219" width="4.6640625" style="2" customWidth="1"/>
    <col min="8220" max="8221" width="6.6640625" style="2" customWidth="1"/>
    <col min="8222" max="8223" width="7.109375" style="2" customWidth="1"/>
    <col min="8224" max="8224" width="10.109375" style="2" bestFit="1" customWidth="1"/>
    <col min="8225" max="8448" width="9.109375" style="2"/>
    <col min="8449" max="8449" width="5.88671875" style="2" customWidth="1"/>
    <col min="8450" max="8450" width="31.109375" style="2" customWidth="1"/>
    <col min="8451" max="8451" width="9.109375" style="2"/>
    <col min="8452" max="8452" width="5.6640625" style="2" customWidth="1"/>
    <col min="8453" max="8453" width="4.5546875" style="2" customWidth="1"/>
    <col min="8454" max="8454" width="4.6640625" style="2" customWidth="1"/>
    <col min="8455" max="8455" width="4.33203125" style="2" customWidth="1"/>
    <col min="8456" max="8456" width="4.44140625" style="2" customWidth="1"/>
    <col min="8457" max="8457" width="5.44140625" style="2" bestFit="1" customWidth="1"/>
    <col min="8458" max="8458" width="4.6640625" style="2" customWidth="1"/>
    <col min="8459" max="8461" width="5.5546875" style="2" customWidth="1"/>
    <col min="8462" max="8463" width="7.33203125" style="2" customWidth="1"/>
    <col min="8464" max="8464" width="5.88671875" style="2" customWidth="1"/>
    <col min="8465" max="8465" width="7.44140625" style="2" customWidth="1"/>
    <col min="8466" max="8466" width="4.88671875" style="2" customWidth="1"/>
    <col min="8467" max="8467" width="8.33203125" style="2" customWidth="1"/>
    <col min="8468" max="8469" width="6.6640625" style="2" customWidth="1"/>
    <col min="8470" max="8471" width="5.5546875" style="2" customWidth="1"/>
    <col min="8472" max="8472" width="3.109375" style="2" customWidth="1"/>
    <col min="8473" max="8475" width="4.6640625" style="2" customWidth="1"/>
    <col min="8476" max="8477" width="6.6640625" style="2" customWidth="1"/>
    <col min="8478" max="8479" width="7.109375" style="2" customWidth="1"/>
    <col min="8480" max="8480" width="10.109375" style="2" bestFit="1" customWidth="1"/>
    <col min="8481" max="8704" width="9.109375" style="2"/>
    <col min="8705" max="8705" width="5.88671875" style="2" customWidth="1"/>
    <col min="8706" max="8706" width="31.109375" style="2" customWidth="1"/>
    <col min="8707" max="8707" width="9.109375" style="2"/>
    <col min="8708" max="8708" width="5.6640625" style="2" customWidth="1"/>
    <col min="8709" max="8709" width="4.5546875" style="2" customWidth="1"/>
    <col min="8710" max="8710" width="4.6640625" style="2" customWidth="1"/>
    <col min="8711" max="8711" width="4.33203125" style="2" customWidth="1"/>
    <col min="8712" max="8712" width="4.44140625" style="2" customWidth="1"/>
    <col min="8713" max="8713" width="5.44140625" style="2" bestFit="1" customWidth="1"/>
    <col min="8714" max="8714" width="4.6640625" style="2" customWidth="1"/>
    <col min="8715" max="8717" width="5.5546875" style="2" customWidth="1"/>
    <col min="8718" max="8719" width="7.33203125" style="2" customWidth="1"/>
    <col min="8720" max="8720" width="5.88671875" style="2" customWidth="1"/>
    <col min="8721" max="8721" width="7.44140625" style="2" customWidth="1"/>
    <col min="8722" max="8722" width="4.88671875" style="2" customWidth="1"/>
    <col min="8723" max="8723" width="8.33203125" style="2" customWidth="1"/>
    <col min="8724" max="8725" width="6.6640625" style="2" customWidth="1"/>
    <col min="8726" max="8727" width="5.5546875" style="2" customWidth="1"/>
    <col min="8728" max="8728" width="3.109375" style="2" customWidth="1"/>
    <col min="8729" max="8731" width="4.6640625" style="2" customWidth="1"/>
    <col min="8732" max="8733" width="6.6640625" style="2" customWidth="1"/>
    <col min="8734" max="8735" width="7.109375" style="2" customWidth="1"/>
    <col min="8736" max="8736" width="10.109375" style="2" bestFit="1" customWidth="1"/>
    <col min="8737" max="8960" width="9.109375" style="2"/>
    <col min="8961" max="8961" width="5.88671875" style="2" customWidth="1"/>
    <col min="8962" max="8962" width="31.109375" style="2" customWidth="1"/>
    <col min="8963" max="8963" width="9.109375" style="2"/>
    <col min="8964" max="8964" width="5.6640625" style="2" customWidth="1"/>
    <col min="8965" max="8965" width="4.5546875" style="2" customWidth="1"/>
    <col min="8966" max="8966" width="4.6640625" style="2" customWidth="1"/>
    <col min="8967" max="8967" width="4.33203125" style="2" customWidth="1"/>
    <col min="8968" max="8968" width="4.44140625" style="2" customWidth="1"/>
    <col min="8969" max="8969" width="5.44140625" style="2" bestFit="1" customWidth="1"/>
    <col min="8970" max="8970" width="4.6640625" style="2" customWidth="1"/>
    <col min="8971" max="8973" width="5.5546875" style="2" customWidth="1"/>
    <col min="8974" max="8975" width="7.33203125" style="2" customWidth="1"/>
    <col min="8976" max="8976" width="5.88671875" style="2" customWidth="1"/>
    <col min="8977" max="8977" width="7.44140625" style="2" customWidth="1"/>
    <col min="8978" max="8978" width="4.88671875" style="2" customWidth="1"/>
    <col min="8979" max="8979" width="8.33203125" style="2" customWidth="1"/>
    <col min="8980" max="8981" width="6.6640625" style="2" customWidth="1"/>
    <col min="8982" max="8983" width="5.5546875" style="2" customWidth="1"/>
    <col min="8984" max="8984" width="3.109375" style="2" customWidth="1"/>
    <col min="8985" max="8987" width="4.6640625" style="2" customWidth="1"/>
    <col min="8988" max="8989" width="6.6640625" style="2" customWidth="1"/>
    <col min="8990" max="8991" width="7.109375" style="2" customWidth="1"/>
    <col min="8992" max="8992" width="10.109375" style="2" bestFit="1" customWidth="1"/>
    <col min="8993" max="9216" width="9.109375" style="2"/>
    <col min="9217" max="9217" width="5.88671875" style="2" customWidth="1"/>
    <col min="9218" max="9218" width="31.109375" style="2" customWidth="1"/>
    <col min="9219" max="9219" width="9.109375" style="2"/>
    <col min="9220" max="9220" width="5.6640625" style="2" customWidth="1"/>
    <col min="9221" max="9221" width="4.5546875" style="2" customWidth="1"/>
    <col min="9222" max="9222" width="4.6640625" style="2" customWidth="1"/>
    <col min="9223" max="9223" width="4.33203125" style="2" customWidth="1"/>
    <col min="9224" max="9224" width="4.44140625" style="2" customWidth="1"/>
    <col min="9225" max="9225" width="5.44140625" style="2" bestFit="1" customWidth="1"/>
    <col min="9226" max="9226" width="4.6640625" style="2" customWidth="1"/>
    <col min="9227" max="9229" width="5.5546875" style="2" customWidth="1"/>
    <col min="9230" max="9231" width="7.33203125" style="2" customWidth="1"/>
    <col min="9232" max="9232" width="5.88671875" style="2" customWidth="1"/>
    <col min="9233" max="9233" width="7.44140625" style="2" customWidth="1"/>
    <col min="9234" max="9234" width="4.88671875" style="2" customWidth="1"/>
    <col min="9235" max="9235" width="8.33203125" style="2" customWidth="1"/>
    <col min="9236" max="9237" width="6.6640625" style="2" customWidth="1"/>
    <col min="9238" max="9239" width="5.5546875" style="2" customWidth="1"/>
    <col min="9240" max="9240" width="3.109375" style="2" customWidth="1"/>
    <col min="9241" max="9243" width="4.6640625" style="2" customWidth="1"/>
    <col min="9244" max="9245" width="6.6640625" style="2" customWidth="1"/>
    <col min="9246" max="9247" width="7.109375" style="2" customWidth="1"/>
    <col min="9248" max="9248" width="10.109375" style="2" bestFit="1" customWidth="1"/>
    <col min="9249" max="9472" width="9.109375" style="2"/>
    <col min="9473" max="9473" width="5.88671875" style="2" customWidth="1"/>
    <col min="9474" max="9474" width="31.109375" style="2" customWidth="1"/>
    <col min="9475" max="9475" width="9.109375" style="2"/>
    <col min="9476" max="9476" width="5.6640625" style="2" customWidth="1"/>
    <col min="9477" max="9477" width="4.5546875" style="2" customWidth="1"/>
    <col min="9478" max="9478" width="4.6640625" style="2" customWidth="1"/>
    <col min="9479" max="9479" width="4.33203125" style="2" customWidth="1"/>
    <col min="9480" max="9480" width="4.44140625" style="2" customWidth="1"/>
    <col min="9481" max="9481" width="5.44140625" style="2" bestFit="1" customWidth="1"/>
    <col min="9482" max="9482" width="4.6640625" style="2" customWidth="1"/>
    <col min="9483" max="9485" width="5.5546875" style="2" customWidth="1"/>
    <col min="9486" max="9487" width="7.33203125" style="2" customWidth="1"/>
    <col min="9488" max="9488" width="5.88671875" style="2" customWidth="1"/>
    <col min="9489" max="9489" width="7.44140625" style="2" customWidth="1"/>
    <col min="9490" max="9490" width="4.88671875" style="2" customWidth="1"/>
    <col min="9491" max="9491" width="8.33203125" style="2" customWidth="1"/>
    <col min="9492" max="9493" width="6.6640625" style="2" customWidth="1"/>
    <col min="9494" max="9495" width="5.5546875" style="2" customWidth="1"/>
    <col min="9496" max="9496" width="3.109375" style="2" customWidth="1"/>
    <col min="9497" max="9499" width="4.6640625" style="2" customWidth="1"/>
    <col min="9500" max="9501" width="6.6640625" style="2" customWidth="1"/>
    <col min="9502" max="9503" width="7.109375" style="2" customWidth="1"/>
    <col min="9504" max="9504" width="10.109375" style="2" bestFit="1" customWidth="1"/>
    <col min="9505" max="9728" width="9.109375" style="2"/>
    <col min="9729" max="9729" width="5.88671875" style="2" customWidth="1"/>
    <col min="9730" max="9730" width="31.109375" style="2" customWidth="1"/>
    <col min="9731" max="9731" width="9.109375" style="2"/>
    <col min="9732" max="9732" width="5.6640625" style="2" customWidth="1"/>
    <col min="9733" max="9733" width="4.5546875" style="2" customWidth="1"/>
    <col min="9734" max="9734" width="4.6640625" style="2" customWidth="1"/>
    <col min="9735" max="9735" width="4.33203125" style="2" customWidth="1"/>
    <col min="9736" max="9736" width="4.44140625" style="2" customWidth="1"/>
    <col min="9737" max="9737" width="5.44140625" style="2" bestFit="1" customWidth="1"/>
    <col min="9738" max="9738" width="4.6640625" style="2" customWidth="1"/>
    <col min="9739" max="9741" width="5.5546875" style="2" customWidth="1"/>
    <col min="9742" max="9743" width="7.33203125" style="2" customWidth="1"/>
    <col min="9744" max="9744" width="5.88671875" style="2" customWidth="1"/>
    <col min="9745" max="9745" width="7.44140625" style="2" customWidth="1"/>
    <col min="9746" max="9746" width="4.88671875" style="2" customWidth="1"/>
    <col min="9747" max="9747" width="8.33203125" style="2" customWidth="1"/>
    <col min="9748" max="9749" width="6.6640625" style="2" customWidth="1"/>
    <col min="9750" max="9751" width="5.5546875" style="2" customWidth="1"/>
    <col min="9752" max="9752" width="3.109375" style="2" customWidth="1"/>
    <col min="9753" max="9755" width="4.6640625" style="2" customWidth="1"/>
    <col min="9756" max="9757" width="6.6640625" style="2" customWidth="1"/>
    <col min="9758" max="9759" width="7.109375" style="2" customWidth="1"/>
    <col min="9760" max="9760" width="10.109375" style="2" bestFit="1" customWidth="1"/>
    <col min="9761" max="9984" width="9.109375" style="2"/>
    <col min="9985" max="9985" width="5.88671875" style="2" customWidth="1"/>
    <col min="9986" max="9986" width="31.109375" style="2" customWidth="1"/>
    <col min="9987" max="9987" width="9.109375" style="2"/>
    <col min="9988" max="9988" width="5.6640625" style="2" customWidth="1"/>
    <col min="9989" max="9989" width="4.5546875" style="2" customWidth="1"/>
    <col min="9990" max="9990" width="4.6640625" style="2" customWidth="1"/>
    <col min="9991" max="9991" width="4.33203125" style="2" customWidth="1"/>
    <col min="9992" max="9992" width="4.44140625" style="2" customWidth="1"/>
    <col min="9993" max="9993" width="5.44140625" style="2" bestFit="1" customWidth="1"/>
    <col min="9994" max="9994" width="4.6640625" style="2" customWidth="1"/>
    <col min="9995" max="9997" width="5.5546875" style="2" customWidth="1"/>
    <col min="9998" max="9999" width="7.33203125" style="2" customWidth="1"/>
    <col min="10000" max="10000" width="5.88671875" style="2" customWidth="1"/>
    <col min="10001" max="10001" width="7.44140625" style="2" customWidth="1"/>
    <col min="10002" max="10002" width="4.88671875" style="2" customWidth="1"/>
    <col min="10003" max="10003" width="8.33203125" style="2" customWidth="1"/>
    <col min="10004" max="10005" width="6.6640625" style="2" customWidth="1"/>
    <col min="10006" max="10007" width="5.5546875" style="2" customWidth="1"/>
    <col min="10008" max="10008" width="3.109375" style="2" customWidth="1"/>
    <col min="10009" max="10011" width="4.6640625" style="2" customWidth="1"/>
    <col min="10012" max="10013" width="6.6640625" style="2" customWidth="1"/>
    <col min="10014" max="10015" width="7.109375" style="2" customWidth="1"/>
    <col min="10016" max="10016" width="10.109375" style="2" bestFit="1" customWidth="1"/>
    <col min="10017" max="10240" width="9.109375" style="2"/>
    <col min="10241" max="10241" width="5.88671875" style="2" customWidth="1"/>
    <col min="10242" max="10242" width="31.109375" style="2" customWidth="1"/>
    <col min="10243" max="10243" width="9.109375" style="2"/>
    <col min="10244" max="10244" width="5.6640625" style="2" customWidth="1"/>
    <col min="10245" max="10245" width="4.5546875" style="2" customWidth="1"/>
    <col min="10246" max="10246" width="4.6640625" style="2" customWidth="1"/>
    <col min="10247" max="10247" width="4.33203125" style="2" customWidth="1"/>
    <col min="10248" max="10248" width="4.44140625" style="2" customWidth="1"/>
    <col min="10249" max="10249" width="5.44140625" style="2" bestFit="1" customWidth="1"/>
    <col min="10250" max="10250" width="4.6640625" style="2" customWidth="1"/>
    <col min="10251" max="10253" width="5.5546875" style="2" customWidth="1"/>
    <col min="10254" max="10255" width="7.33203125" style="2" customWidth="1"/>
    <col min="10256" max="10256" width="5.88671875" style="2" customWidth="1"/>
    <col min="10257" max="10257" width="7.44140625" style="2" customWidth="1"/>
    <col min="10258" max="10258" width="4.88671875" style="2" customWidth="1"/>
    <col min="10259" max="10259" width="8.33203125" style="2" customWidth="1"/>
    <col min="10260" max="10261" width="6.6640625" style="2" customWidth="1"/>
    <col min="10262" max="10263" width="5.5546875" style="2" customWidth="1"/>
    <col min="10264" max="10264" width="3.109375" style="2" customWidth="1"/>
    <col min="10265" max="10267" width="4.6640625" style="2" customWidth="1"/>
    <col min="10268" max="10269" width="6.6640625" style="2" customWidth="1"/>
    <col min="10270" max="10271" width="7.109375" style="2" customWidth="1"/>
    <col min="10272" max="10272" width="10.109375" style="2" bestFit="1" customWidth="1"/>
    <col min="10273" max="10496" width="9.109375" style="2"/>
    <col min="10497" max="10497" width="5.88671875" style="2" customWidth="1"/>
    <col min="10498" max="10498" width="31.109375" style="2" customWidth="1"/>
    <col min="10499" max="10499" width="9.109375" style="2"/>
    <col min="10500" max="10500" width="5.6640625" style="2" customWidth="1"/>
    <col min="10501" max="10501" width="4.5546875" style="2" customWidth="1"/>
    <col min="10502" max="10502" width="4.6640625" style="2" customWidth="1"/>
    <col min="10503" max="10503" width="4.33203125" style="2" customWidth="1"/>
    <col min="10504" max="10504" width="4.44140625" style="2" customWidth="1"/>
    <col min="10505" max="10505" width="5.44140625" style="2" bestFit="1" customWidth="1"/>
    <col min="10506" max="10506" width="4.6640625" style="2" customWidth="1"/>
    <col min="10507" max="10509" width="5.5546875" style="2" customWidth="1"/>
    <col min="10510" max="10511" width="7.33203125" style="2" customWidth="1"/>
    <col min="10512" max="10512" width="5.88671875" style="2" customWidth="1"/>
    <col min="10513" max="10513" width="7.44140625" style="2" customWidth="1"/>
    <col min="10514" max="10514" width="4.88671875" style="2" customWidth="1"/>
    <col min="10515" max="10515" width="8.33203125" style="2" customWidth="1"/>
    <col min="10516" max="10517" width="6.6640625" style="2" customWidth="1"/>
    <col min="10518" max="10519" width="5.5546875" style="2" customWidth="1"/>
    <col min="10520" max="10520" width="3.109375" style="2" customWidth="1"/>
    <col min="10521" max="10523" width="4.6640625" style="2" customWidth="1"/>
    <col min="10524" max="10525" width="6.6640625" style="2" customWidth="1"/>
    <col min="10526" max="10527" width="7.109375" style="2" customWidth="1"/>
    <col min="10528" max="10528" width="10.109375" style="2" bestFit="1" customWidth="1"/>
    <col min="10529" max="10752" width="9.109375" style="2"/>
    <col min="10753" max="10753" width="5.88671875" style="2" customWidth="1"/>
    <col min="10754" max="10754" width="31.109375" style="2" customWidth="1"/>
    <col min="10755" max="10755" width="9.109375" style="2"/>
    <col min="10756" max="10756" width="5.6640625" style="2" customWidth="1"/>
    <col min="10757" max="10757" width="4.5546875" style="2" customWidth="1"/>
    <col min="10758" max="10758" width="4.6640625" style="2" customWidth="1"/>
    <col min="10759" max="10759" width="4.33203125" style="2" customWidth="1"/>
    <col min="10760" max="10760" width="4.44140625" style="2" customWidth="1"/>
    <col min="10761" max="10761" width="5.44140625" style="2" bestFit="1" customWidth="1"/>
    <col min="10762" max="10762" width="4.6640625" style="2" customWidth="1"/>
    <col min="10763" max="10765" width="5.5546875" style="2" customWidth="1"/>
    <col min="10766" max="10767" width="7.33203125" style="2" customWidth="1"/>
    <col min="10768" max="10768" width="5.88671875" style="2" customWidth="1"/>
    <col min="10769" max="10769" width="7.44140625" style="2" customWidth="1"/>
    <col min="10770" max="10770" width="4.88671875" style="2" customWidth="1"/>
    <col min="10771" max="10771" width="8.33203125" style="2" customWidth="1"/>
    <col min="10772" max="10773" width="6.6640625" style="2" customWidth="1"/>
    <col min="10774" max="10775" width="5.5546875" style="2" customWidth="1"/>
    <col min="10776" max="10776" width="3.109375" style="2" customWidth="1"/>
    <col min="10777" max="10779" width="4.6640625" style="2" customWidth="1"/>
    <col min="10780" max="10781" width="6.6640625" style="2" customWidth="1"/>
    <col min="10782" max="10783" width="7.109375" style="2" customWidth="1"/>
    <col min="10784" max="10784" width="10.109375" style="2" bestFit="1" customWidth="1"/>
    <col min="10785" max="11008" width="9.109375" style="2"/>
    <col min="11009" max="11009" width="5.88671875" style="2" customWidth="1"/>
    <col min="11010" max="11010" width="31.109375" style="2" customWidth="1"/>
    <col min="11011" max="11011" width="9.109375" style="2"/>
    <col min="11012" max="11012" width="5.6640625" style="2" customWidth="1"/>
    <col min="11013" max="11013" width="4.5546875" style="2" customWidth="1"/>
    <col min="11014" max="11014" width="4.6640625" style="2" customWidth="1"/>
    <col min="11015" max="11015" width="4.33203125" style="2" customWidth="1"/>
    <col min="11016" max="11016" width="4.44140625" style="2" customWidth="1"/>
    <col min="11017" max="11017" width="5.44140625" style="2" bestFit="1" customWidth="1"/>
    <col min="11018" max="11018" width="4.6640625" style="2" customWidth="1"/>
    <col min="11019" max="11021" width="5.5546875" style="2" customWidth="1"/>
    <col min="11022" max="11023" width="7.33203125" style="2" customWidth="1"/>
    <col min="11024" max="11024" width="5.88671875" style="2" customWidth="1"/>
    <col min="11025" max="11025" width="7.44140625" style="2" customWidth="1"/>
    <col min="11026" max="11026" width="4.88671875" style="2" customWidth="1"/>
    <col min="11027" max="11027" width="8.33203125" style="2" customWidth="1"/>
    <col min="11028" max="11029" width="6.6640625" style="2" customWidth="1"/>
    <col min="11030" max="11031" width="5.5546875" style="2" customWidth="1"/>
    <col min="11032" max="11032" width="3.109375" style="2" customWidth="1"/>
    <col min="11033" max="11035" width="4.6640625" style="2" customWidth="1"/>
    <col min="11036" max="11037" width="6.6640625" style="2" customWidth="1"/>
    <col min="11038" max="11039" width="7.109375" style="2" customWidth="1"/>
    <col min="11040" max="11040" width="10.109375" style="2" bestFit="1" customWidth="1"/>
    <col min="11041" max="11264" width="9.109375" style="2"/>
    <col min="11265" max="11265" width="5.88671875" style="2" customWidth="1"/>
    <col min="11266" max="11266" width="31.109375" style="2" customWidth="1"/>
    <col min="11267" max="11267" width="9.109375" style="2"/>
    <col min="11268" max="11268" width="5.6640625" style="2" customWidth="1"/>
    <col min="11269" max="11269" width="4.5546875" style="2" customWidth="1"/>
    <col min="11270" max="11270" width="4.6640625" style="2" customWidth="1"/>
    <col min="11271" max="11271" width="4.33203125" style="2" customWidth="1"/>
    <col min="11272" max="11272" width="4.44140625" style="2" customWidth="1"/>
    <col min="11273" max="11273" width="5.44140625" style="2" bestFit="1" customWidth="1"/>
    <col min="11274" max="11274" width="4.6640625" style="2" customWidth="1"/>
    <col min="11275" max="11277" width="5.5546875" style="2" customWidth="1"/>
    <col min="11278" max="11279" width="7.33203125" style="2" customWidth="1"/>
    <col min="11280" max="11280" width="5.88671875" style="2" customWidth="1"/>
    <col min="11281" max="11281" width="7.44140625" style="2" customWidth="1"/>
    <col min="11282" max="11282" width="4.88671875" style="2" customWidth="1"/>
    <col min="11283" max="11283" width="8.33203125" style="2" customWidth="1"/>
    <col min="11284" max="11285" width="6.6640625" style="2" customWidth="1"/>
    <col min="11286" max="11287" width="5.5546875" style="2" customWidth="1"/>
    <col min="11288" max="11288" width="3.109375" style="2" customWidth="1"/>
    <col min="11289" max="11291" width="4.6640625" style="2" customWidth="1"/>
    <col min="11292" max="11293" width="6.6640625" style="2" customWidth="1"/>
    <col min="11294" max="11295" width="7.109375" style="2" customWidth="1"/>
    <col min="11296" max="11296" width="10.109375" style="2" bestFit="1" customWidth="1"/>
    <col min="11297" max="11520" width="9.109375" style="2"/>
    <col min="11521" max="11521" width="5.88671875" style="2" customWidth="1"/>
    <col min="11522" max="11522" width="31.109375" style="2" customWidth="1"/>
    <col min="11523" max="11523" width="9.109375" style="2"/>
    <col min="11524" max="11524" width="5.6640625" style="2" customWidth="1"/>
    <col min="11525" max="11525" width="4.5546875" style="2" customWidth="1"/>
    <col min="11526" max="11526" width="4.6640625" style="2" customWidth="1"/>
    <col min="11527" max="11527" width="4.33203125" style="2" customWidth="1"/>
    <col min="11528" max="11528" width="4.44140625" style="2" customWidth="1"/>
    <col min="11529" max="11529" width="5.44140625" style="2" bestFit="1" customWidth="1"/>
    <col min="11530" max="11530" width="4.6640625" style="2" customWidth="1"/>
    <col min="11531" max="11533" width="5.5546875" style="2" customWidth="1"/>
    <col min="11534" max="11535" width="7.33203125" style="2" customWidth="1"/>
    <col min="11536" max="11536" width="5.88671875" style="2" customWidth="1"/>
    <col min="11537" max="11537" width="7.44140625" style="2" customWidth="1"/>
    <col min="11538" max="11538" width="4.88671875" style="2" customWidth="1"/>
    <col min="11539" max="11539" width="8.33203125" style="2" customWidth="1"/>
    <col min="11540" max="11541" width="6.6640625" style="2" customWidth="1"/>
    <col min="11542" max="11543" width="5.5546875" style="2" customWidth="1"/>
    <col min="11544" max="11544" width="3.109375" style="2" customWidth="1"/>
    <col min="11545" max="11547" width="4.6640625" style="2" customWidth="1"/>
    <col min="11548" max="11549" width="6.6640625" style="2" customWidth="1"/>
    <col min="11550" max="11551" width="7.109375" style="2" customWidth="1"/>
    <col min="11552" max="11552" width="10.109375" style="2" bestFit="1" customWidth="1"/>
    <col min="11553" max="11776" width="9.109375" style="2"/>
    <col min="11777" max="11777" width="5.88671875" style="2" customWidth="1"/>
    <col min="11778" max="11778" width="31.109375" style="2" customWidth="1"/>
    <col min="11779" max="11779" width="9.109375" style="2"/>
    <col min="11780" max="11780" width="5.6640625" style="2" customWidth="1"/>
    <col min="11781" max="11781" width="4.5546875" style="2" customWidth="1"/>
    <col min="11782" max="11782" width="4.6640625" style="2" customWidth="1"/>
    <col min="11783" max="11783" width="4.33203125" style="2" customWidth="1"/>
    <col min="11784" max="11784" width="4.44140625" style="2" customWidth="1"/>
    <col min="11785" max="11785" width="5.44140625" style="2" bestFit="1" customWidth="1"/>
    <col min="11786" max="11786" width="4.6640625" style="2" customWidth="1"/>
    <col min="11787" max="11789" width="5.5546875" style="2" customWidth="1"/>
    <col min="11790" max="11791" width="7.33203125" style="2" customWidth="1"/>
    <col min="11792" max="11792" width="5.88671875" style="2" customWidth="1"/>
    <col min="11793" max="11793" width="7.44140625" style="2" customWidth="1"/>
    <col min="11794" max="11794" width="4.88671875" style="2" customWidth="1"/>
    <col min="11795" max="11795" width="8.33203125" style="2" customWidth="1"/>
    <col min="11796" max="11797" width="6.6640625" style="2" customWidth="1"/>
    <col min="11798" max="11799" width="5.5546875" style="2" customWidth="1"/>
    <col min="11800" max="11800" width="3.109375" style="2" customWidth="1"/>
    <col min="11801" max="11803" width="4.6640625" style="2" customWidth="1"/>
    <col min="11804" max="11805" width="6.6640625" style="2" customWidth="1"/>
    <col min="11806" max="11807" width="7.109375" style="2" customWidth="1"/>
    <col min="11808" max="11808" width="10.109375" style="2" bestFit="1" customWidth="1"/>
    <col min="11809" max="12032" width="9.109375" style="2"/>
    <col min="12033" max="12033" width="5.88671875" style="2" customWidth="1"/>
    <col min="12034" max="12034" width="31.109375" style="2" customWidth="1"/>
    <col min="12035" max="12035" width="9.109375" style="2"/>
    <col min="12036" max="12036" width="5.6640625" style="2" customWidth="1"/>
    <col min="12037" max="12037" width="4.5546875" style="2" customWidth="1"/>
    <col min="12038" max="12038" width="4.6640625" style="2" customWidth="1"/>
    <col min="12039" max="12039" width="4.33203125" style="2" customWidth="1"/>
    <col min="12040" max="12040" width="4.44140625" style="2" customWidth="1"/>
    <col min="12041" max="12041" width="5.44140625" style="2" bestFit="1" customWidth="1"/>
    <col min="12042" max="12042" width="4.6640625" style="2" customWidth="1"/>
    <col min="12043" max="12045" width="5.5546875" style="2" customWidth="1"/>
    <col min="12046" max="12047" width="7.33203125" style="2" customWidth="1"/>
    <col min="12048" max="12048" width="5.88671875" style="2" customWidth="1"/>
    <col min="12049" max="12049" width="7.44140625" style="2" customWidth="1"/>
    <col min="12050" max="12050" width="4.88671875" style="2" customWidth="1"/>
    <col min="12051" max="12051" width="8.33203125" style="2" customWidth="1"/>
    <col min="12052" max="12053" width="6.6640625" style="2" customWidth="1"/>
    <col min="12054" max="12055" width="5.5546875" style="2" customWidth="1"/>
    <col min="12056" max="12056" width="3.109375" style="2" customWidth="1"/>
    <col min="12057" max="12059" width="4.6640625" style="2" customWidth="1"/>
    <col min="12060" max="12061" width="6.6640625" style="2" customWidth="1"/>
    <col min="12062" max="12063" width="7.109375" style="2" customWidth="1"/>
    <col min="12064" max="12064" width="10.109375" style="2" bestFit="1" customWidth="1"/>
    <col min="12065" max="12288" width="9.109375" style="2"/>
    <col min="12289" max="12289" width="5.88671875" style="2" customWidth="1"/>
    <col min="12290" max="12290" width="31.109375" style="2" customWidth="1"/>
    <col min="12291" max="12291" width="9.109375" style="2"/>
    <col min="12292" max="12292" width="5.6640625" style="2" customWidth="1"/>
    <col min="12293" max="12293" width="4.5546875" style="2" customWidth="1"/>
    <col min="12294" max="12294" width="4.6640625" style="2" customWidth="1"/>
    <col min="12295" max="12295" width="4.33203125" style="2" customWidth="1"/>
    <col min="12296" max="12296" width="4.44140625" style="2" customWidth="1"/>
    <col min="12297" max="12297" width="5.44140625" style="2" bestFit="1" customWidth="1"/>
    <col min="12298" max="12298" width="4.6640625" style="2" customWidth="1"/>
    <col min="12299" max="12301" width="5.5546875" style="2" customWidth="1"/>
    <col min="12302" max="12303" width="7.33203125" style="2" customWidth="1"/>
    <col min="12304" max="12304" width="5.88671875" style="2" customWidth="1"/>
    <col min="12305" max="12305" width="7.44140625" style="2" customWidth="1"/>
    <col min="12306" max="12306" width="4.88671875" style="2" customWidth="1"/>
    <col min="12307" max="12307" width="8.33203125" style="2" customWidth="1"/>
    <col min="12308" max="12309" width="6.6640625" style="2" customWidth="1"/>
    <col min="12310" max="12311" width="5.5546875" style="2" customWidth="1"/>
    <col min="12312" max="12312" width="3.109375" style="2" customWidth="1"/>
    <col min="12313" max="12315" width="4.6640625" style="2" customWidth="1"/>
    <col min="12316" max="12317" width="6.6640625" style="2" customWidth="1"/>
    <col min="12318" max="12319" width="7.109375" style="2" customWidth="1"/>
    <col min="12320" max="12320" width="10.109375" style="2" bestFit="1" customWidth="1"/>
    <col min="12321" max="12544" width="9.109375" style="2"/>
    <col min="12545" max="12545" width="5.88671875" style="2" customWidth="1"/>
    <col min="12546" max="12546" width="31.109375" style="2" customWidth="1"/>
    <col min="12547" max="12547" width="9.109375" style="2"/>
    <col min="12548" max="12548" width="5.6640625" style="2" customWidth="1"/>
    <col min="12549" max="12549" width="4.5546875" style="2" customWidth="1"/>
    <col min="12550" max="12550" width="4.6640625" style="2" customWidth="1"/>
    <col min="12551" max="12551" width="4.33203125" style="2" customWidth="1"/>
    <col min="12552" max="12552" width="4.44140625" style="2" customWidth="1"/>
    <col min="12553" max="12553" width="5.44140625" style="2" bestFit="1" customWidth="1"/>
    <col min="12554" max="12554" width="4.6640625" style="2" customWidth="1"/>
    <col min="12555" max="12557" width="5.5546875" style="2" customWidth="1"/>
    <col min="12558" max="12559" width="7.33203125" style="2" customWidth="1"/>
    <col min="12560" max="12560" width="5.88671875" style="2" customWidth="1"/>
    <col min="12561" max="12561" width="7.44140625" style="2" customWidth="1"/>
    <col min="12562" max="12562" width="4.88671875" style="2" customWidth="1"/>
    <col min="12563" max="12563" width="8.33203125" style="2" customWidth="1"/>
    <col min="12564" max="12565" width="6.6640625" style="2" customWidth="1"/>
    <col min="12566" max="12567" width="5.5546875" style="2" customWidth="1"/>
    <col min="12568" max="12568" width="3.109375" style="2" customWidth="1"/>
    <col min="12569" max="12571" width="4.6640625" style="2" customWidth="1"/>
    <col min="12572" max="12573" width="6.6640625" style="2" customWidth="1"/>
    <col min="12574" max="12575" width="7.109375" style="2" customWidth="1"/>
    <col min="12576" max="12576" width="10.109375" style="2" bestFit="1" customWidth="1"/>
    <col min="12577" max="12800" width="9.109375" style="2"/>
    <col min="12801" max="12801" width="5.88671875" style="2" customWidth="1"/>
    <col min="12802" max="12802" width="31.109375" style="2" customWidth="1"/>
    <col min="12803" max="12803" width="9.109375" style="2"/>
    <col min="12804" max="12804" width="5.6640625" style="2" customWidth="1"/>
    <col min="12805" max="12805" width="4.5546875" style="2" customWidth="1"/>
    <col min="12806" max="12806" width="4.6640625" style="2" customWidth="1"/>
    <col min="12807" max="12807" width="4.33203125" style="2" customWidth="1"/>
    <col min="12808" max="12808" width="4.44140625" style="2" customWidth="1"/>
    <col min="12809" max="12809" width="5.44140625" style="2" bestFit="1" customWidth="1"/>
    <col min="12810" max="12810" width="4.6640625" style="2" customWidth="1"/>
    <col min="12811" max="12813" width="5.5546875" style="2" customWidth="1"/>
    <col min="12814" max="12815" width="7.33203125" style="2" customWidth="1"/>
    <col min="12816" max="12816" width="5.88671875" style="2" customWidth="1"/>
    <col min="12817" max="12817" width="7.44140625" style="2" customWidth="1"/>
    <col min="12818" max="12818" width="4.88671875" style="2" customWidth="1"/>
    <col min="12819" max="12819" width="8.33203125" style="2" customWidth="1"/>
    <col min="12820" max="12821" width="6.6640625" style="2" customWidth="1"/>
    <col min="12822" max="12823" width="5.5546875" style="2" customWidth="1"/>
    <col min="12824" max="12824" width="3.109375" style="2" customWidth="1"/>
    <col min="12825" max="12827" width="4.6640625" style="2" customWidth="1"/>
    <col min="12828" max="12829" width="6.6640625" style="2" customWidth="1"/>
    <col min="12830" max="12831" width="7.109375" style="2" customWidth="1"/>
    <col min="12832" max="12832" width="10.109375" style="2" bestFit="1" customWidth="1"/>
    <col min="12833" max="13056" width="9.109375" style="2"/>
    <col min="13057" max="13057" width="5.88671875" style="2" customWidth="1"/>
    <col min="13058" max="13058" width="31.109375" style="2" customWidth="1"/>
    <col min="13059" max="13059" width="9.109375" style="2"/>
    <col min="13060" max="13060" width="5.6640625" style="2" customWidth="1"/>
    <col min="13061" max="13061" width="4.5546875" style="2" customWidth="1"/>
    <col min="13062" max="13062" width="4.6640625" style="2" customWidth="1"/>
    <col min="13063" max="13063" width="4.33203125" style="2" customWidth="1"/>
    <col min="13064" max="13064" width="4.44140625" style="2" customWidth="1"/>
    <col min="13065" max="13065" width="5.44140625" style="2" bestFit="1" customWidth="1"/>
    <col min="13066" max="13066" width="4.6640625" style="2" customWidth="1"/>
    <col min="13067" max="13069" width="5.5546875" style="2" customWidth="1"/>
    <col min="13070" max="13071" width="7.33203125" style="2" customWidth="1"/>
    <col min="13072" max="13072" width="5.88671875" style="2" customWidth="1"/>
    <col min="13073" max="13073" width="7.44140625" style="2" customWidth="1"/>
    <col min="13074" max="13074" width="4.88671875" style="2" customWidth="1"/>
    <col min="13075" max="13075" width="8.33203125" style="2" customWidth="1"/>
    <col min="13076" max="13077" width="6.6640625" style="2" customWidth="1"/>
    <col min="13078" max="13079" width="5.5546875" style="2" customWidth="1"/>
    <col min="13080" max="13080" width="3.109375" style="2" customWidth="1"/>
    <col min="13081" max="13083" width="4.6640625" style="2" customWidth="1"/>
    <col min="13084" max="13085" width="6.6640625" style="2" customWidth="1"/>
    <col min="13086" max="13087" width="7.109375" style="2" customWidth="1"/>
    <col min="13088" max="13088" width="10.109375" style="2" bestFit="1" customWidth="1"/>
    <col min="13089" max="13312" width="9.109375" style="2"/>
    <col min="13313" max="13313" width="5.88671875" style="2" customWidth="1"/>
    <col min="13314" max="13314" width="31.109375" style="2" customWidth="1"/>
    <col min="13315" max="13315" width="9.109375" style="2"/>
    <col min="13316" max="13316" width="5.6640625" style="2" customWidth="1"/>
    <col min="13317" max="13317" width="4.5546875" style="2" customWidth="1"/>
    <col min="13318" max="13318" width="4.6640625" style="2" customWidth="1"/>
    <col min="13319" max="13319" width="4.33203125" style="2" customWidth="1"/>
    <col min="13320" max="13320" width="4.44140625" style="2" customWidth="1"/>
    <col min="13321" max="13321" width="5.44140625" style="2" bestFit="1" customWidth="1"/>
    <col min="13322" max="13322" width="4.6640625" style="2" customWidth="1"/>
    <col min="13323" max="13325" width="5.5546875" style="2" customWidth="1"/>
    <col min="13326" max="13327" width="7.33203125" style="2" customWidth="1"/>
    <col min="13328" max="13328" width="5.88671875" style="2" customWidth="1"/>
    <col min="13329" max="13329" width="7.44140625" style="2" customWidth="1"/>
    <col min="13330" max="13330" width="4.88671875" style="2" customWidth="1"/>
    <col min="13331" max="13331" width="8.33203125" style="2" customWidth="1"/>
    <col min="13332" max="13333" width="6.6640625" style="2" customWidth="1"/>
    <col min="13334" max="13335" width="5.5546875" style="2" customWidth="1"/>
    <col min="13336" max="13336" width="3.109375" style="2" customWidth="1"/>
    <col min="13337" max="13339" width="4.6640625" style="2" customWidth="1"/>
    <col min="13340" max="13341" width="6.6640625" style="2" customWidth="1"/>
    <col min="13342" max="13343" width="7.109375" style="2" customWidth="1"/>
    <col min="13344" max="13344" width="10.109375" style="2" bestFit="1" customWidth="1"/>
    <col min="13345" max="13568" width="9.109375" style="2"/>
    <col min="13569" max="13569" width="5.88671875" style="2" customWidth="1"/>
    <col min="13570" max="13570" width="31.109375" style="2" customWidth="1"/>
    <col min="13571" max="13571" width="9.109375" style="2"/>
    <col min="13572" max="13572" width="5.6640625" style="2" customWidth="1"/>
    <col min="13573" max="13573" width="4.5546875" style="2" customWidth="1"/>
    <col min="13574" max="13574" width="4.6640625" style="2" customWidth="1"/>
    <col min="13575" max="13575" width="4.33203125" style="2" customWidth="1"/>
    <col min="13576" max="13576" width="4.44140625" style="2" customWidth="1"/>
    <col min="13577" max="13577" width="5.44140625" style="2" bestFit="1" customWidth="1"/>
    <col min="13578" max="13578" width="4.6640625" style="2" customWidth="1"/>
    <col min="13579" max="13581" width="5.5546875" style="2" customWidth="1"/>
    <col min="13582" max="13583" width="7.33203125" style="2" customWidth="1"/>
    <col min="13584" max="13584" width="5.88671875" style="2" customWidth="1"/>
    <col min="13585" max="13585" width="7.44140625" style="2" customWidth="1"/>
    <col min="13586" max="13586" width="4.88671875" style="2" customWidth="1"/>
    <col min="13587" max="13587" width="8.33203125" style="2" customWidth="1"/>
    <col min="13588" max="13589" width="6.6640625" style="2" customWidth="1"/>
    <col min="13590" max="13591" width="5.5546875" style="2" customWidth="1"/>
    <col min="13592" max="13592" width="3.109375" style="2" customWidth="1"/>
    <col min="13593" max="13595" width="4.6640625" style="2" customWidth="1"/>
    <col min="13596" max="13597" width="6.6640625" style="2" customWidth="1"/>
    <col min="13598" max="13599" width="7.109375" style="2" customWidth="1"/>
    <col min="13600" max="13600" width="10.109375" style="2" bestFit="1" customWidth="1"/>
    <col min="13601" max="13824" width="9.109375" style="2"/>
    <col min="13825" max="13825" width="5.88671875" style="2" customWidth="1"/>
    <col min="13826" max="13826" width="31.109375" style="2" customWidth="1"/>
    <col min="13827" max="13827" width="9.109375" style="2"/>
    <col min="13828" max="13828" width="5.6640625" style="2" customWidth="1"/>
    <col min="13829" max="13829" width="4.5546875" style="2" customWidth="1"/>
    <col min="13830" max="13830" width="4.6640625" style="2" customWidth="1"/>
    <col min="13831" max="13831" width="4.33203125" style="2" customWidth="1"/>
    <col min="13832" max="13832" width="4.44140625" style="2" customWidth="1"/>
    <col min="13833" max="13833" width="5.44140625" style="2" bestFit="1" customWidth="1"/>
    <col min="13834" max="13834" width="4.6640625" style="2" customWidth="1"/>
    <col min="13835" max="13837" width="5.5546875" style="2" customWidth="1"/>
    <col min="13838" max="13839" width="7.33203125" style="2" customWidth="1"/>
    <col min="13840" max="13840" width="5.88671875" style="2" customWidth="1"/>
    <col min="13841" max="13841" width="7.44140625" style="2" customWidth="1"/>
    <col min="13842" max="13842" width="4.88671875" style="2" customWidth="1"/>
    <col min="13843" max="13843" width="8.33203125" style="2" customWidth="1"/>
    <col min="13844" max="13845" width="6.6640625" style="2" customWidth="1"/>
    <col min="13846" max="13847" width="5.5546875" style="2" customWidth="1"/>
    <col min="13848" max="13848" width="3.109375" style="2" customWidth="1"/>
    <col min="13849" max="13851" width="4.6640625" style="2" customWidth="1"/>
    <col min="13852" max="13853" width="6.6640625" style="2" customWidth="1"/>
    <col min="13854" max="13855" width="7.109375" style="2" customWidth="1"/>
    <col min="13856" max="13856" width="10.109375" style="2" bestFit="1" customWidth="1"/>
    <col min="13857" max="14080" width="9.109375" style="2"/>
    <col min="14081" max="14081" width="5.88671875" style="2" customWidth="1"/>
    <col min="14082" max="14082" width="31.109375" style="2" customWidth="1"/>
    <col min="14083" max="14083" width="9.109375" style="2"/>
    <col min="14084" max="14084" width="5.6640625" style="2" customWidth="1"/>
    <col min="14085" max="14085" width="4.5546875" style="2" customWidth="1"/>
    <col min="14086" max="14086" width="4.6640625" style="2" customWidth="1"/>
    <col min="14087" max="14087" width="4.33203125" style="2" customWidth="1"/>
    <col min="14088" max="14088" width="4.44140625" style="2" customWidth="1"/>
    <col min="14089" max="14089" width="5.44140625" style="2" bestFit="1" customWidth="1"/>
    <col min="14090" max="14090" width="4.6640625" style="2" customWidth="1"/>
    <col min="14091" max="14093" width="5.5546875" style="2" customWidth="1"/>
    <col min="14094" max="14095" width="7.33203125" style="2" customWidth="1"/>
    <col min="14096" max="14096" width="5.88671875" style="2" customWidth="1"/>
    <col min="14097" max="14097" width="7.44140625" style="2" customWidth="1"/>
    <col min="14098" max="14098" width="4.88671875" style="2" customWidth="1"/>
    <col min="14099" max="14099" width="8.33203125" style="2" customWidth="1"/>
    <col min="14100" max="14101" width="6.6640625" style="2" customWidth="1"/>
    <col min="14102" max="14103" width="5.5546875" style="2" customWidth="1"/>
    <col min="14104" max="14104" width="3.109375" style="2" customWidth="1"/>
    <col min="14105" max="14107" width="4.6640625" style="2" customWidth="1"/>
    <col min="14108" max="14109" width="6.6640625" style="2" customWidth="1"/>
    <col min="14110" max="14111" width="7.109375" style="2" customWidth="1"/>
    <col min="14112" max="14112" width="10.109375" style="2" bestFit="1" customWidth="1"/>
    <col min="14113" max="14336" width="9.109375" style="2"/>
    <col min="14337" max="14337" width="5.88671875" style="2" customWidth="1"/>
    <col min="14338" max="14338" width="31.109375" style="2" customWidth="1"/>
    <col min="14339" max="14339" width="9.109375" style="2"/>
    <col min="14340" max="14340" width="5.6640625" style="2" customWidth="1"/>
    <col min="14341" max="14341" width="4.5546875" style="2" customWidth="1"/>
    <col min="14342" max="14342" width="4.6640625" style="2" customWidth="1"/>
    <col min="14343" max="14343" width="4.33203125" style="2" customWidth="1"/>
    <col min="14344" max="14344" width="4.44140625" style="2" customWidth="1"/>
    <col min="14345" max="14345" width="5.44140625" style="2" bestFit="1" customWidth="1"/>
    <col min="14346" max="14346" width="4.6640625" style="2" customWidth="1"/>
    <col min="14347" max="14349" width="5.5546875" style="2" customWidth="1"/>
    <col min="14350" max="14351" width="7.33203125" style="2" customWidth="1"/>
    <col min="14352" max="14352" width="5.88671875" style="2" customWidth="1"/>
    <col min="14353" max="14353" width="7.44140625" style="2" customWidth="1"/>
    <col min="14354" max="14354" width="4.88671875" style="2" customWidth="1"/>
    <col min="14355" max="14355" width="8.33203125" style="2" customWidth="1"/>
    <col min="14356" max="14357" width="6.6640625" style="2" customWidth="1"/>
    <col min="14358" max="14359" width="5.5546875" style="2" customWidth="1"/>
    <col min="14360" max="14360" width="3.109375" style="2" customWidth="1"/>
    <col min="14361" max="14363" width="4.6640625" style="2" customWidth="1"/>
    <col min="14364" max="14365" width="6.6640625" style="2" customWidth="1"/>
    <col min="14366" max="14367" width="7.109375" style="2" customWidth="1"/>
    <col min="14368" max="14368" width="10.109375" style="2" bestFit="1" customWidth="1"/>
    <col min="14369" max="14592" width="9.109375" style="2"/>
    <col min="14593" max="14593" width="5.88671875" style="2" customWidth="1"/>
    <col min="14594" max="14594" width="31.109375" style="2" customWidth="1"/>
    <col min="14595" max="14595" width="9.109375" style="2"/>
    <col min="14596" max="14596" width="5.6640625" style="2" customWidth="1"/>
    <col min="14597" max="14597" width="4.5546875" style="2" customWidth="1"/>
    <col min="14598" max="14598" width="4.6640625" style="2" customWidth="1"/>
    <col min="14599" max="14599" width="4.33203125" style="2" customWidth="1"/>
    <col min="14600" max="14600" width="4.44140625" style="2" customWidth="1"/>
    <col min="14601" max="14601" width="5.44140625" style="2" bestFit="1" customWidth="1"/>
    <col min="14602" max="14602" width="4.6640625" style="2" customWidth="1"/>
    <col min="14603" max="14605" width="5.5546875" style="2" customWidth="1"/>
    <col min="14606" max="14607" width="7.33203125" style="2" customWidth="1"/>
    <col min="14608" max="14608" width="5.88671875" style="2" customWidth="1"/>
    <col min="14609" max="14609" width="7.44140625" style="2" customWidth="1"/>
    <col min="14610" max="14610" width="4.88671875" style="2" customWidth="1"/>
    <col min="14611" max="14611" width="8.33203125" style="2" customWidth="1"/>
    <col min="14612" max="14613" width="6.6640625" style="2" customWidth="1"/>
    <col min="14614" max="14615" width="5.5546875" style="2" customWidth="1"/>
    <col min="14616" max="14616" width="3.109375" style="2" customWidth="1"/>
    <col min="14617" max="14619" width="4.6640625" style="2" customWidth="1"/>
    <col min="14620" max="14621" width="6.6640625" style="2" customWidth="1"/>
    <col min="14622" max="14623" width="7.109375" style="2" customWidth="1"/>
    <col min="14624" max="14624" width="10.109375" style="2" bestFit="1" customWidth="1"/>
    <col min="14625" max="14848" width="9.109375" style="2"/>
    <col min="14849" max="14849" width="5.88671875" style="2" customWidth="1"/>
    <col min="14850" max="14850" width="31.109375" style="2" customWidth="1"/>
    <col min="14851" max="14851" width="9.109375" style="2"/>
    <col min="14852" max="14852" width="5.6640625" style="2" customWidth="1"/>
    <col min="14853" max="14853" width="4.5546875" style="2" customWidth="1"/>
    <col min="14854" max="14854" width="4.6640625" style="2" customWidth="1"/>
    <col min="14855" max="14855" width="4.33203125" style="2" customWidth="1"/>
    <col min="14856" max="14856" width="4.44140625" style="2" customWidth="1"/>
    <col min="14857" max="14857" width="5.44140625" style="2" bestFit="1" customWidth="1"/>
    <col min="14858" max="14858" width="4.6640625" style="2" customWidth="1"/>
    <col min="14859" max="14861" width="5.5546875" style="2" customWidth="1"/>
    <col min="14862" max="14863" width="7.33203125" style="2" customWidth="1"/>
    <col min="14864" max="14864" width="5.88671875" style="2" customWidth="1"/>
    <col min="14865" max="14865" width="7.44140625" style="2" customWidth="1"/>
    <col min="14866" max="14866" width="4.88671875" style="2" customWidth="1"/>
    <col min="14867" max="14867" width="8.33203125" style="2" customWidth="1"/>
    <col min="14868" max="14869" width="6.6640625" style="2" customWidth="1"/>
    <col min="14870" max="14871" width="5.5546875" style="2" customWidth="1"/>
    <col min="14872" max="14872" width="3.109375" style="2" customWidth="1"/>
    <col min="14873" max="14875" width="4.6640625" style="2" customWidth="1"/>
    <col min="14876" max="14877" width="6.6640625" style="2" customWidth="1"/>
    <col min="14878" max="14879" width="7.109375" style="2" customWidth="1"/>
    <col min="14880" max="14880" width="10.109375" style="2" bestFit="1" customWidth="1"/>
    <col min="14881" max="15104" width="9.109375" style="2"/>
    <col min="15105" max="15105" width="5.88671875" style="2" customWidth="1"/>
    <col min="15106" max="15106" width="31.109375" style="2" customWidth="1"/>
    <col min="15107" max="15107" width="9.109375" style="2"/>
    <col min="15108" max="15108" width="5.6640625" style="2" customWidth="1"/>
    <col min="15109" max="15109" width="4.5546875" style="2" customWidth="1"/>
    <col min="15110" max="15110" width="4.6640625" style="2" customWidth="1"/>
    <col min="15111" max="15111" width="4.33203125" style="2" customWidth="1"/>
    <col min="15112" max="15112" width="4.44140625" style="2" customWidth="1"/>
    <col min="15113" max="15113" width="5.44140625" style="2" bestFit="1" customWidth="1"/>
    <col min="15114" max="15114" width="4.6640625" style="2" customWidth="1"/>
    <col min="15115" max="15117" width="5.5546875" style="2" customWidth="1"/>
    <col min="15118" max="15119" width="7.33203125" style="2" customWidth="1"/>
    <col min="15120" max="15120" width="5.88671875" style="2" customWidth="1"/>
    <col min="15121" max="15121" width="7.44140625" style="2" customWidth="1"/>
    <col min="15122" max="15122" width="4.88671875" style="2" customWidth="1"/>
    <col min="15123" max="15123" width="8.33203125" style="2" customWidth="1"/>
    <col min="15124" max="15125" width="6.6640625" style="2" customWidth="1"/>
    <col min="15126" max="15127" width="5.5546875" style="2" customWidth="1"/>
    <col min="15128" max="15128" width="3.109375" style="2" customWidth="1"/>
    <col min="15129" max="15131" width="4.6640625" style="2" customWidth="1"/>
    <col min="15132" max="15133" width="6.6640625" style="2" customWidth="1"/>
    <col min="15134" max="15135" width="7.109375" style="2" customWidth="1"/>
    <col min="15136" max="15136" width="10.109375" style="2" bestFit="1" customWidth="1"/>
    <col min="15137" max="15360" width="9.109375" style="2"/>
    <col min="15361" max="15361" width="5.88671875" style="2" customWidth="1"/>
    <col min="15362" max="15362" width="31.109375" style="2" customWidth="1"/>
    <col min="15363" max="15363" width="9.109375" style="2"/>
    <col min="15364" max="15364" width="5.6640625" style="2" customWidth="1"/>
    <col min="15365" max="15365" width="4.5546875" style="2" customWidth="1"/>
    <col min="15366" max="15366" width="4.6640625" style="2" customWidth="1"/>
    <col min="15367" max="15367" width="4.33203125" style="2" customWidth="1"/>
    <col min="15368" max="15368" width="4.44140625" style="2" customWidth="1"/>
    <col min="15369" max="15369" width="5.44140625" style="2" bestFit="1" customWidth="1"/>
    <col min="15370" max="15370" width="4.6640625" style="2" customWidth="1"/>
    <col min="15371" max="15373" width="5.5546875" style="2" customWidth="1"/>
    <col min="15374" max="15375" width="7.33203125" style="2" customWidth="1"/>
    <col min="15376" max="15376" width="5.88671875" style="2" customWidth="1"/>
    <col min="15377" max="15377" width="7.44140625" style="2" customWidth="1"/>
    <col min="15378" max="15378" width="4.88671875" style="2" customWidth="1"/>
    <col min="15379" max="15379" width="8.33203125" style="2" customWidth="1"/>
    <col min="15380" max="15381" width="6.6640625" style="2" customWidth="1"/>
    <col min="15382" max="15383" width="5.5546875" style="2" customWidth="1"/>
    <col min="15384" max="15384" width="3.109375" style="2" customWidth="1"/>
    <col min="15385" max="15387" width="4.6640625" style="2" customWidth="1"/>
    <col min="15388" max="15389" width="6.6640625" style="2" customWidth="1"/>
    <col min="15390" max="15391" width="7.109375" style="2" customWidth="1"/>
    <col min="15392" max="15392" width="10.109375" style="2" bestFit="1" customWidth="1"/>
    <col min="15393" max="15616" width="9.109375" style="2"/>
    <col min="15617" max="15617" width="5.88671875" style="2" customWidth="1"/>
    <col min="15618" max="15618" width="31.109375" style="2" customWidth="1"/>
    <col min="15619" max="15619" width="9.109375" style="2"/>
    <col min="15620" max="15620" width="5.6640625" style="2" customWidth="1"/>
    <col min="15621" max="15621" width="4.5546875" style="2" customWidth="1"/>
    <col min="15622" max="15622" width="4.6640625" style="2" customWidth="1"/>
    <col min="15623" max="15623" width="4.33203125" style="2" customWidth="1"/>
    <col min="15624" max="15624" width="4.44140625" style="2" customWidth="1"/>
    <col min="15625" max="15625" width="5.44140625" style="2" bestFit="1" customWidth="1"/>
    <col min="15626" max="15626" width="4.6640625" style="2" customWidth="1"/>
    <col min="15627" max="15629" width="5.5546875" style="2" customWidth="1"/>
    <col min="15630" max="15631" width="7.33203125" style="2" customWidth="1"/>
    <col min="15632" max="15632" width="5.88671875" style="2" customWidth="1"/>
    <col min="15633" max="15633" width="7.44140625" style="2" customWidth="1"/>
    <col min="15634" max="15634" width="4.88671875" style="2" customWidth="1"/>
    <col min="15635" max="15635" width="8.33203125" style="2" customWidth="1"/>
    <col min="15636" max="15637" width="6.6640625" style="2" customWidth="1"/>
    <col min="15638" max="15639" width="5.5546875" style="2" customWidth="1"/>
    <col min="15640" max="15640" width="3.109375" style="2" customWidth="1"/>
    <col min="15641" max="15643" width="4.6640625" style="2" customWidth="1"/>
    <col min="15644" max="15645" width="6.6640625" style="2" customWidth="1"/>
    <col min="15646" max="15647" width="7.109375" style="2" customWidth="1"/>
    <col min="15648" max="15648" width="10.109375" style="2" bestFit="1" customWidth="1"/>
    <col min="15649" max="15872" width="9.109375" style="2"/>
    <col min="15873" max="15873" width="5.88671875" style="2" customWidth="1"/>
    <col min="15874" max="15874" width="31.109375" style="2" customWidth="1"/>
    <col min="15875" max="15875" width="9.109375" style="2"/>
    <col min="15876" max="15876" width="5.6640625" style="2" customWidth="1"/>
    <col min="15877" max="15877" width="4.5546875" style="2" customWidth="1"/>
    <col min="15878" max="15878" width="4.6640625" style="2" customWidth="1"/>
    <col min="15879" max="15879" width="4.33203125" style="2" customWidth="1"/>
    <col min="15880" max="15880" width="4.44140625" style="2" customWidth="1"/>
    <col min="15881" max="15881" width="5.44140625" style="2" bestFit="1" customWidth="1"/>
    <col min="15882" max="15882" width="4.6640625" style="2" customWidth="1"/>
    <col min="15883" max="15885" width="5.5546875" style="2" customWidth="1"/>
    <col min="15886" max="15887" width="7.33203125" style="2" customWidth="1"/>
    <col min="15888" max="15888" width="5.88671875" style="2" customWidth="1"/>
    <col min="15889" max="15889" width="7.44140625" style="2" customWidth="1"/>
    <col min="15890" max="15890" width="4.88671875" style="2" customWidth="1"/>
    <col min="15891" max="15891" width="8.33203125" style="2" customWidth="1"/>
    <col min="15892" max="15893" width="6.6640625" style="2" customWidth="1"/>
    <col min="15894" max="15895" width="5.5546875" style="2" customWidth="1"/>
    <col min="15896" max="15896" width="3.109375" style="2" customWidth="1"/>
    <col min="15897" max="15899" width="4.6640625" style="2" customWidth="1"/>
    <col min="15900" max="15901" width="6.6640625" style="2" customWidth="1"/>
    <col min="15902" max="15903" width="7.109375" style="2" customWidth="1"/>
    <col min="15904" max="15904" width="10.109375" style="2" bestFit="1" customWidth="1"/>
    <col min="15905" max="16128" width="9.109375" style="2"/>
    <col min="16129" max="16129" width="5.88671875" style="2" customWidth="1"/>
    <col min="16130" max="16130" width="31.109375" style="2" customWidth="1"/>
    <col min="16131" max="16131" width="9.109375" style="2"/>
    <col min="16132" max="16132" width="5.6640625" style="2" customWidth="1"/>
    <col min="16133" max="16133" width="4.5546875" style="2" customWidth="1"/>
    <col min="16134" max="16134" width="4.6640625" style="2" customWidth="1"/>
    <col min="16135" max="16135" width="4.33203125" style="2" customWidth="1"/>
    <col min="16136" max="16136" width="4.44140625" style="2" customWidth="1"/>
    <col min="16137" max="16137" width="5.44140625" style="2" bestFit="1" customWidth="1"/>
    <col min="16138" max="16138" width="4.6640625" style="2" customWidth="1"/>
    <col min="16139" max="16141" width="5.5546875" style="2" customWidth="1"/>
    <col min="16142" max="16143" width="7.33203125" style="2" customWidth="1"/>
    <col min="16144" max="16144" width="5.88671875" style="2" customWidth="1"/>
    <col min="16145" max="16145" width="7.44140625" style="2" customWidth="1"/>
    <col min="16146" max="16146" width="4.88671875" style="2" customWidth="1"/>
    <col min="16147" max="16147" width="8.33203125" style="2" customWidth="1"/>
    <col min="16148" max="16149" width="6.6640625" style="2" customWidth="1"/>
    <col min="16150" max="16151" width="5.5546875" style="2" customWidth="1"/>
    <col min="16152" max="16152" width="3.109375" style="2" customWidth="1"/>
    <col min="16153" max="16155" width="4.6640625" style="2" customWidth="1"/>
    <col min="16156" max="16157" width="6.6640625" style="2" customWidth="1"/>
    <col min="16158" max="16159" width="7.109375" style="2" customWidth="1"/>
    <col min="16160" max="16160" width="10.109375" style="2" bestFit="1" customWidth="1"/>
    <col min="16161" max="16384" width="9.109375" style="2"/>
  </cols>
  <sheetData>
    <row r="1" spans="1:31" ht="15.75" customHeight="1" x14ac:dyDescent="0.3">
      <c r="A1" s="293" t="s">
        <v>508</v>
      </c>
      <c r="B1" s="293"/>
      <c r="C1" s="293"/>
      <c r="D1" s="293"/>
      <c r="E1" s="293"/>
      <c r="F1" s="293"/>
      <c r="G1" s="293"/>
      <c r="H1" s="293"/>
      <c r="I1" s="293"/>
      <c r="J1" s="293"/>
      <c r="K1" s="293"/>
      <c r="L1" s="293"/>
      <c r="M1" s="293"/>
      <c r="N1" s="293"/>
      <c r="O1" s="293"/>
      <c r="P1" s="293"/>
      <c r="Q1" s="293"/>
      <c r="R1" s="293"/>
      <c r="S1" s="293"/>
      <c r="T1" s="293"/>
      <c r="U1" s="293"/>
      <c r="V1" s="293"/>
      <c r="W1" s="293"/>
      <c r="X1" s="293"/>
      <c r="Y1" s="293"/>
      <c r="Z1" s="293"/>
      <c r="AA1" s="293"/>
      <c r="AB1" s="293"/>
      <c r="AC1" s="293"/>
      <c r="AD1" s="293"/>
      <c r="AE1" s="293"/>
    </row>
    <row r="2" spans="1:31" ht="15.6" x14ac:dyDescent="0.3">
      <c r="A2" s="260" t="s">
        <v>227</v>
      </c>
      <c r="B2" s="260"/>
      <c r="C2" s="260"/>
      <c r="D2" s="260"/>
      <c r="E2" s="260"/>
      <c r="F2" s="260"/>
      <c r="G2" s="260"/>
      <c r="H2" s="260"/>
      <c r="I2" s="260"/>
      <c r="J2" s="260"/>
      <c r="K2" s="260"/>
      <c r="L2" s="260"/>
      <c r="M2" s="260"/>
      <c r="N2" s="260"/>
      <c r="O2" s="260"/>
      <c r="P2" s="260"/>
      <c r="Q2" s="260"/>
      <c r="R2" s="260"/>
      <c r="S2" s="260"/>
      <c r="T2" s="260"/>
      <c r="U2" s="260"/>
      <c r="V2" s="260"/>
      <c r="W2" s="260"/>
      <c r="X2" s="260"/>
      <c r="Y2" s="260"/>
      <c r="Z2" s="260"/>
      <c r="AA2" s="260"/>
      <c r="AB2" s="260"/>
      <c r="AC2" s="260"/>
      <c r="AD2" s="260"/>
      <c r="AE2" s="260"/>
    </row>
    <row r="3" spans="1:31" ht="15.6" x14ac:dyDescent="0.3">
      <c r="A3" s="419" t="s">
        <v>509</v>
      </c>
      <c r="B3" s="290"/>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row>
    <row r="4" spans="1:31" ht="15.6" x14ac:dyDescent="0.3">
      <c r="A4" s="107"/>
      <c r="B4" s="107"/>
    </row>
    <row r="5" spans="1:31" ht="20.25" customHeight="1" x14ac:dyDescent="0.3">
      <c r="A5" s="287" t="s">
        <v>141</v>
      </c>
      <c r="B5" s="317"/>
      <c r="C5" s="285" t="s">
        <v>5</v>
      </c>
      <c r="D5" s="285"/>
      <c r="E5" s="285"/>
      <c r="F5" s="285"/>
      <c r="G5" s="285"/>
      <c r="H5" s="285"/>
      <c r="I5" s="285"/>
      <c r="J5" s="285"/>
      <c r="K5" s="285"/>
      <c r="L5" s="285"/>
      <c r="M5" s="285"/>
      <c r="N5" s="285"/>
      <c r="O5" s="285"/>
      <c r="P5" s="285"/>
      <c r="Q5" s="285"/>
      <c r="R5" s="285"/>
      <c r="S5" s="285"/>
      <c r="T5" s="285"/>
      <c r="U5" s="285"/>
      <c r="V5" s="285"/>
      <c r="W5" s="285"/>
      <c r="X5" s="285"/>
      <c r="Y5" s="285"/>
      <c r="Z5" s="285"/>
      <c r="AA5" s="285"/>
      <c r="AB5" s="285"/>
      <c r="AC5" s="285"/>
      <c r="AD5" s="285"/>
      <c r="AE5" s="285"/>
    </row>
    <row r="6" spans="1:31" ht="15.6" x14ac:dyDescent="0.3">
      <c r="A6" s="287" t="s">
        <v>142</v>
      </c>
      <c r="B6" s="317"/>
      <c r="C6" s="285" t="s">
        <v>7</v>
      </c>
      <c r="D6" s="285"/>
      <c r="E6" s="285"/>
      <c r="F6" s="285"/>
      <c r="G6" s="285"/>
      <c r="H6" s="285"/>
      <c r="I6" s="285"/>
      <c r="J6" s="285"/>
      <c r="K6" s="285"/>
      <c r="L6" s="285"/>
      <c r="M6" s="285"/>
      <c r="N6" s="285"/>
      <c r="O6" s="285"/>
      <c r="P6" s="285"/>
      <c r="Q6" s="285"/>
      <c r="R6" s="285"/>
      <c r="S6" s="285"/>
      <c r="T6" s="285"/>
      <c r="U6" s="285"/>
      <c r="V6" s="285"/>
      <c r="W6" s="285"/>
      <c r="X6" s="285"/>
      <c r="Y6" s="285"/>
      <c r="Z6" s="285"/>
      <c r="AA6" s="285"/>
      <c r="AB6" s="285"/>
      <c r="AC6" s="285"/>
      <c r="AD6" s="285"/>
      <c r="AE6" s="285"/>
    </row>
    <row r="7" spans="1:31" ht="15.6" x14ac:dyDescent="0.3">
      <c r="A7" s="287" t="s">
        <v>8</v>
      </c>
      <c r="B7" s="317"/>
      <c r="C7" s="285" t="s">
        <v>143</v>
      </c>
      <c r="D7" s="285"/>
      <c r="E7" s="285"/>
      <c r="F7" s="285"/>
      <c r="G7" s="285"/>
      <c r="H7" s="285"/>
      <c r="I7" s="285"/>
      <c r="J7" s="285"/>
      <c r="K7" s="285"/>
      <c r="L7" s="285"/>
      <c r="M7" s="285"/>
      <c r="N7" s="285"/>
      <c r="O7" s="285"/>
      <c r="P7" s="285"/>
      <c r="Q7" s="285"/>
      <c r="R7" s="285"/>
      <c r="S7" s="285"/>
      <c r="T7" s="285"/>
      <c r="U7" s="285"/>
      <c r="V7" s="285"/>
      <c r="W7" s="285"/>
      <c r="X7" s="285"/>
      <c r="Y7" s="285"/>
      <c r="Z7" s="285"/>
      <c r="AA7" s="285"/>
      <c r="AB7" s="285"/>
      <c r="AC7" s="285"/>
      <c r="AD7" s="285"/>
      <c r="AE7" s="285"/>
    </row>
    <row r="8" spans="1:31" ht="69.75" customHeight="1" x14ac:dyDescent="0.3">
      <c r="A8" s="287" t="s">
        <v>9</v>
      </c>
      <c r="B8" s="317"/>
      <c r="C8" s="285" t="s">
        <v>228</v>
      </c>
      <c r="D8" s="285"/>
      <c r="E8" s="285"/>
      <c r="F8" s="285"/>
      <c r="G8" s="285"/>
      <c r="H8" s="285"/>
      <c r="I8" s="285"/>
      <c r="J8" s="285"/>
      <c r="K8" s="285"/>
      <c r="L8" s="285"/>
      <c r="M8" s="285"/>
      <c r="N8" s="285"/>
      <c r="O8" s="285"/>
      <c r="P8" s="285"/>
      <c r="Q8" s="285"/>
      <c r="R8" s="285"/>
      <c r="S8" s="285"/>
      <c r="T8" s="285"/>
      <c r="U8" s="285"/>
      <c r="V8" s="285"/>
      <c r="W8" s="285"/>
      <c r="X8" s="285"/>
      <c r="Y8" s="285"/>
      <c r="Z8" s="285"/>
      <c r="AA8" s="285"/>
      <c r="AB8" s="285"/>
      <c r="AC8" s="285"/>
      <c r="AD8" s="285"/>
      <c r="AE8" s="285"/>
    </row>
    <row r="9" spans="1:31" ht="57" customHeight="1" x14ac:dyDescent="0.3">
      <c r="A9" s="287" t="s">
        <v>145</v>
      </c>
      <c r="B9" s="317"/>
      <c r="C9" s="285" t="s">
        <v>527</v>
      </c>
      <c r="D9" s="285"/>
      <c r="E9" s="285"/>
      <c r="F9" s="285"/>
      <c r="G9" s="285"/>
      <c r="H9" s="285"/>
      <c r="I9" s="285"/>
      <c r="J9" s="285"/>
      <c r="K9" s="285"/>
      <c r="L9" s="285"/>
      <c r="M9" s="285"/>
      <c r="N9" s="285"/>
      <c r="O9" s="285"/>
      <c r="P9" s="285"/>
      <c r="Q9" s="285"/>
      <c r="R9" s="285"/>
      <c r="S9" s="285"/>
      <c r="T9" s="285"/>
      <c r="U9" s="285"/>
      <c r="V9" s="285"/>
      <c r="W9" s="285"/>
      <c r="X9" s="285"/>
      <c r="Y9" s="285"/>
      <c r="Z9" s="285"/>
      <c r="AA9" s="285"/>
      <c r="AB9" s="285"/>
      <c r="AC9" s="285"/>
      <c r="AD9" s="285"/>
      <c r="AE9" s="285"/>
    </row>
    <row r="10" spans="1:31" ht="36.75" customHeight="1" x14ac:dyDescent="0.3">
      <c r="A10" s="321" t="s">
        <v>146</v>
      </c>
      <c r="B10" s="329"/>
      <c r="C10" s="266" t="s">
        <v>823</v>
      </c>
      <c r="D10" s="420"/>
      <c r="E10" s="420"/>
      <c r="F10" s="420"/>
      <c r="G10" s="420"/>
      <c r="H10" s="420"/>
      <c r="I10" s="420"/>
      <c r="J10" s="420"/>
      <c r="K10" s="420"/>
      <c r="L10" s="420"/>
      <c r="M10" s="420"/>
      <c r="N10" s="420"/>
      <c r="O10" s="420"/>
      <c r="P10" s="420"/>
      <c r="Q10" s="420"/>
      <c r="R10" s="420"/>
      <c r="S10" s="420"/>
      <c r="T10" s="420"/>
      <c r="U10" s="420"/>
      <c r="V10" s="420"/>
      <c r="W10" s="420"/>
      <c r="X10" s="420"/>
      <c r="Y10" s="420"/>
      <c r="Z10" s="420"/>
      <c r="AA10" s="420"/>
      <c r="AB10" s="420"/>
      <c r="AC10" s="420"/>
      <c r="AD10" s="420"/>
      <c r="AE10" s="421"/>
    </row>
    <row r="11" spans="1:31" ht="15.75" customHeight="1" x14ac:dyDescent="0.3">
      <c r="A11" s="330"/>
      <c r="B11" s="331"/>
      <c r="C11" s="422" t="s">
        <v>824</v>
      </c>
      <c r="D11" s="423"/>
      <c r="E11" s="423"/>
      <c r="F11" s="423"/>
      <c r="G11" s="423"/>
      <c r="H11" s="423"/>
      <c r="I11" s="423"/>
      <c r="J11" s="423"/>
      <c r="K11" s="423"/>
      <c r="L11" s="423"/>
      <c r="M11" s="423"/>
      <c r="N11" s="423"/>
      <c r="O11" s="423"/>
      <c r="P11" s="423"/>
      <c r="Q11" s="423"/>
      <c r="R11" s="423"/>
      <c r="S11" s="423"/>
      <c r="T11" s="423"/>
      <c r="U11" s="423"/>
      <c r="V11" s="423"/>
      <c r="W11" s="423"/>
      <c r="X11" s="423"/>
      <c r="Y11" s="423"/>
      <c r="Z11" s="423"/>
      <c r="AA11" s="423"/>
      <c r="AB11" s="423"/>
      <c r="AC11" s="423"/>
      <c r="AD11" s="423"/>
      <c r="AE11" s="424"/>
    </row>
    <row r="12" spans="1:31" ht="15.6" x14ac:dyDescent="0.3">
      <c r="A12" s="330"/>
      <c r="B12" s="331"/>
      <c r="C12" s="422" t="s">
        <v>462</v>
      </c>
      <c r="D12" s="423"/>
      <c r="E12" s="423"/>
      <c r="F12" s="423"/>
      <c r="G12" s="423"/>
      <c r="H12" s="423"/>
      <c r="I12" s="423"/>
      <c r="J12" s="423"/>
      <c r="K12" s="423"/>
      <c r="L12" s="423"/>
      <c r="M12" s="423"/>
      <c r="N12" s="423"/>
      <c r="O12" s="423"/>
      <c r="P12" s="423"/>
      <c r="Q12" s="423"/>
      <c r="R12" s="423"/>
      <c r="S12" s="423"/>
      <c r="T12" s="423"/>
      <c r="U12" s="423"/>
      <c r="V12" s="423"/>
      <c r="W12" s="423"/>
      <c r="X12" s="423"/>
      <c r="Y12" s="423"/>
      <c r="Z12" s="423"/>
      <c r="AA12" s="423"/>
      <c r="AB12" s="423"/>
      <c r="AC12" s="423"/>
      <c r="AD12" s="423"/>
      <c r="AE12" s="424"/>
    </row>
    <row r="13" spans="1:31" ht="15.6" x14ac:dyDescent="0.3">
      <c r="A13" s="330"/>
      <c r="B13" s="331"/>
      <c r="C13" s="422" t="s">
        <v>465</v>
      </c>
      <c r="D13" s="423"/>
      <c r="E13" s="423"/>
      <c r="F13" s="423"/>
      <c r="G13" s="423"/>
      <c r="H13" s="423"/>
      <c r="I13" s="423"/>
      <c r="J13" s="423"/>
      <c r="K13" s="423"/>
      <c r="L13" s="423"/>
      <c r="M13" s="423"/>
      <c r="N13" s="423"/>
      <c r="O13" s="423"/>
      <c r="P13" s="423"/>
      <c r="Q13" s="423"/>
      <c r="R13" s="423"/>
      <c r="S13" s="423"/>
      <c r="T13" s="423"/>
      <c r="U13" s="423"/>
      <c r="V13" s="423"/>
      <c r="W13" s="423"/>
      <c r="X13" s="423"/>
      <c r="Y13" s="423"/>
      <c r="Z13" s="423"/>
      <c r="AA13" s="423"/>
      <c r="AB13" s="423"/>
      <c r="AC13" s="423"/>
      <c r="AD13" s="423"/>
      <c r="AE13" s="424"/>
    </row>
    <row r="14" spans="1:31" ht="33" customHeight="1" x14ac:dyDescent="0.3">
      <c r="A14" s="330"/>
      <c r="B14" s="331"/>
      <c r="C14" s="422" t="s">
        <v>816</v>
      </c>
      <c r="D14" s="423"/>
      <c r="E14" s="423"/>
      <c r="F14" s="423"/>
      <c r="G14" s="423"/>
      <c r="H14" s="423"/>
      <c r="I14" s="423"/>
      <c r="J14" s="423"/>
      <c r="K14" s="423"/>
      <c r="L14" s="423"/>
      <c r="M14" s="423"/>
      <c r="N14" s="423"/>
      <c r="O14" s="423"/>
      <c r="P14" s="423"/>
      <c r="Q14" s="423"/>
      <c r="R14" s="423"/>
      <c r="S14" s="423"/>
      <c r="T14" s="423"/>
      <c r="U14" s="423"/>
      <c r="V14" s="423"/>
      <c r="W14" s="423"/>
      <c r="X14" s="423"/>
      <c r="Y14" s="423"/>
      <c r="Z14" s="423"/>
      <c r="AA14" s="423"/>
      <c r="AB14" s="423"/>
      <c r="AC14" s="423"/>
      <c r="AD14" s="423"/>
      <c r="AE14" s="424"/>
    </row>
    <row r="15" spans="1:31" ht="31.5" customHeight="1" x14ac:dyDescent="0.3">
      <c r="A15" s="332"/>
      <c r="B15" s="333"/>
      <c r="C15" s="425" t="s">
        <v>470</v>
      </c>
      <c r="D15" s="426"/>
      <c r="E15" s="426"/>
      <c r="F15" s="426"/>
      <c r="G15" s="426"/>
      <c r="H15" s="426"/>
      <c r="I15" s="426"/>
      <c r="J15" s="426"/>
      <c r="K15" s="426"/>
      <c r="L15" s="426"/>
      <c r="M15" s="426"/>
      <c r="N15" s="426"/>
      <c r="O15" s="426"/>
      <c r="P15" s="426"/>
      <c r="Q15" s="426"/>
      <c r="R15" s="426"/>
      <c r="S15" s="426"/>
      <c r="T15" s="426"/>
      <c r="U15" s="426"/>
      <c r="V15" s="426"/>
      <c r="W15" s="426"/>
      <c r="X15" s="426"/>
      <c r="Y15" s="426"/>
      <c r="Z15" s="426"/>
      <c r="AA15" s="426"/>
      <c r="AB15" s="426"/>
      <c r="AC15" s="426"/>
      <c r="AD15" s="426"/>
      <c r="AE15" s="427"/>
    </row>
    <row r="16" spans="1:31" ht="15.75" customHeight="1" x14ac:dyDescent="0.3">
      <c r="A16" s="321" t="s">
        <v>147</v>
      </c>
      <c r="B16" s="329"/>
      <c r="C16" s="284" t="s">
        <v>21</v>
      </c>
      <c r="D16" s="284" t="s">
        <v>22</v>
      </c>
      <c r="E16" s="284"/>
      <c r="F16" s="284"/>
      <c r="G16" s="284"/>
      <c r="H16" s="284" t="s">
        <v>23</v>
      </c>
      <c r="I16" s="284"/>
      <c r="J16" s="284"/>
      <c r="K16" s="284"/>
      <c r="L16" s="284" t="s">
        <v>24</v>
      </c>
      <c r="M16" s="284"/>
      <c r="N16" s="284"/>
      <c r="O16" s="284"/>
      <c r="P16" s="284" t="s">
        <v>25</v>
      </c>
      <c r="Q16" s="284"/>
      <c r="R16" s="284"/>
      <c r="S16" s="284"/>
      <c r="T16" s="284" t="s">
        <v>26</v>
      </c>
      <c r="U16" s="284"/>
      <c r="V16" s="284"/>
      <c r="W16" s="284"/>
      <c r="X16" s="284" t="s">
        <v>41</v>
      </c>
      <c r="Y16" s="284"/>
      <c r="Z16" s="284"/>
      <c r="AA16" s="284"/>
      <c r="AB16" s="284" t="s">
        <v>28</v>
      </c>
      <c r="AC16" s="284"/>
      <c r="AD16" s="284"/>
      <c r="AE16" s="284"/>
    </row>
    <row r="17" spans="1:31" ht="104.25" customHeight="1" x14ac:dyDescent="0.3">
      <c r="A17" s="332"/>
      <c r="B17" s="333"/>
      <c r="C17" s="284"/>
      <c r="D17" s="428" t="s">
        <v>29</v>
      </c>
      <c r="E17" s="428"/>
      <c r="F17" s="428" t="s">
        <v>30</v>
      </c>
      <c r="G17" s="428"/>
      <c r="H17" s="428" t="s">
        <v>29</v>
      </c>
      <c r="I17" s="428"/>
      <c r="J17" s="428" t="s">
        <v>30</v>
      </c>
      <c r="K17" s="428"/>
      <c r="L17" s="428" t="s">
        <v>29</v>
      </c>
      <c r="M17" s="428"/>
      <c r="N17" s="428" t="s">
        <v>30</v>
      </c>
      <c r="O17" s="428"/>
      <c r="P17" s="428" t="s">
        <v>29</v>
      </c>
      <c r="Q17" s="428"/>
      <c r="R17" s="428" t="s">
        <v>30</v>
      </c>
      <c r="S17" s="428"/>
      <c r="T17" s="428" t="s">
        <v>29</v>
      </c>
      <c r="U17" s="428"/>
      <c r="V17" s="428" t="s">
        <v>30</v>
      </c>
      <c r="W17" s="428"/>
      <c r="X17" s="428" t="s">
        <v>29</v>
      </c>
      <c r="Y17" s="428"/>
      <c r="Z17" s="428" t="s">
        <v>30</v>
      </c>
      <c r="AA17" s="428"/>
      <c r="AB17" s="428" t="s">
        <v>29</v>
      </c>
      <c r="AC17" s="428"/>
      <c r="AD17" s="428" t="s">
        <v>30</v>
      </c>
      <c r="AE17" s="428"/>
    </row>
    <row r="18" spans="1:31" ht="15.6" x14ac:dyDescent="0.3">
      <c r="A18" s="281" t="s">
        <v>527</v>
      </c>
      <c r="B18" s="282"/>
      <c r="C18" s="282"/>
      <c r="D18" s="282"/>
      <c r="E18" s="282"/>
      <c r="F18" s="282"/>
      <c r="G18" s="282"/>
      <c r="H18" s="282"/>
      <c r="I18" s="282"/>
      <c r="J18" s="282"/>
      <c r="K18" s="282"/>
      <c r="L18" s="282"/>
      <c r="M18" s="282"/>
      <c r="N18" s="282"/>
      <c r="O18" s="282"/>
      <c r="P18" s="282"/>
      <c r="Q18" s="282"/>
      <c r="R18" s="282"/>
      <c r="S18" s="282"/>
      <c r="T18" s="282"/>
      <c r="U18" s="282"/>
      <c r="V18" s="282"/>
      <c r="W18" s="282"/>
      <c r="X18" s="282"/>
      <c r="Y18" s="282"/>
      <c r="Z18" s="282"/>
      <c r="AA18" s="282"/>
      <c r="AB18" s="282"/>
      <c r="AC18" s="282"/>
      <c r="AD18" s="282"/>
      <c r="AE18" s="282"/>
    </row>
    <row r="19" spans="1:31" ht="72.75" customHeight="1" x14ac:dyDescent="0.3">
      <c r="A19" s="304" t="str">
        <f>'Пр.1 к пп2'!C12</f>
        <v>Численность обучающихся в муниципальных общеобразовательных учреждениях, чел.</v>
      </c>
      <c r="B19" s="305"/>
      <c r="C19" s="62">
        <f>'Пр.1 к пп2'!F12</f>
        <v>63691</v>
      </c>
      <c r="D19" s="345">
        <f>'Пр.1 к пп2'!G12</f>
        <v>64500</v>
      </c>
      <c r="E19" s="346"/>
      <c r="F19" s="345">
        <f>'Пр.1 к пп2'!H12</f>
        <v>0</v>
      </c>
      <c r="G19" s="346"/>
      <c r="H19" s="345">
        <f>'Пр.1 к пп2'!I12</f>
        <v>65500</v>
      </c>
      <c r="I19" s="346"/>
      <c r="J19" s="345">
        <f>'Пр.1 к пп2'!J12</f>
        <v>0</v>
      </c>
      <c r="K19" s="346"/>
      <c r="L19" s="345">
        <f>'Пр.1 к пп2'!K12</f>
        <v>66500</v>
      </c>
      <c r="M19" s="346"/>
      <c r="N19" s="345">
        <f>'Пр.1 к пп2'!L12</f>
        <v>0</v>
      </c>
      <c r="O19" s="346"/>
      <c r="P19" s="345">
        <f>'Пр.1 к пп2'!M12</f>
        <v>67500</v>
      </c>
      <c r="Q19" s="346"/>
      <c r="R19" s="345">
        <f>'Пр.1 к пп2'!N12</f>
        <v>0</v>
      </c>
      <c r="S19" s="346"/>
      <c r="T19" s="345">
        <f>'Пр.1 к пп2'!O12</f>
        <v>68500</v>
      </c>
      <c r="U19" s="346"/>
      <c r="V19" s="345">
        <f>'Пр.1 к пп2'!P12</f>
        <v>0</v>
      </c>
      <c r="W19" s="346"/>
      <c r="X19" s="345">
        <f>'Пр.1 к пп2'!Q12</f>
        <v>69500</v>
      </c>
      <c r="Y19" s="346"/>
      <c r="Z19" s="345">
        <f>'Пр.1 к пп2'!R12</f>
        <v>0</v>
      </c>
      <c r="AA19" s="346"/>
      <c r="AB19" s="345">
        <f>'Пр.1 к пп2'!S12</f>
        <v>70500</v>
      </c>
      <c r="AC19" s="346"/>
      <c r="AD19" s="345">
        <f>'Пр.1 к пп2'!T12</f>
        <v>0</v>
      </c>
      <c r="AE19" s="346"/>
    </row>
    <row r="20" spans="1:31" ht="141" customHeight="1" x14ac:dyDescent="0.3">
      <c r="A20" s="304" t="str">
        <f>'Пр.1 к пп2'!C13</f>
        <v>Численность обучающихся в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 чел.*</v>
      </c>
      <c r="B20" s="305"/>
      <c r="C20" s="62">
        <f>'Пр.1 к пп2'!F13</f>
        <v>594</v>
      </c>
      <c r="D20" s="345" t="str">
        <f>'Пр.1 к пп2'!G13</f>
        <v>не менее 600</v>
      </c>
      <c r="E20" s="346"/>
      <c r="F20" s="345">
        <f>'Пр.1 к пп2'!H13</f>
        <v>0</v>
      </c>
      <c r="G20" s="346"/>
      <c r="H20" s="345" t="str">
        <f>'Пр.1 к пп2'!I13</f>
        <v>не менее 600</v>
      </c>
      <c r="I20" s="346"/>
      <c r="J20" s="345">
        <f>'Пр.1 к пп2'!J13</f>
        <v>0</v>
      </c>
      <c r="K20" s="346"/>
      <c r="L20" s="345" t="str">
        <f>'Пр.1 к пп2'!K13</f>
        <v>не менее 600</v>
      </c>
      <c r="M20" s="346"/>
      <c r="N20" s="345">
        <f>'Пр.1 к пп2'!L13</f>
        <v>0</v>
      </c>
      <c r="O20" s="346"/>
      <c r="P20" s="345" t="str">
        <f>'Пр.1 к пп2'!M13</f>
        <v>не менее 600</v>
      </c>
      <c r="Q20" s="346"/>
      <c r="R20" s="345">
        <f>'Пр.1 к пп2'!N13</f>
        <v>0</v>
      </c>
      <c r="S20" s="346"/>
      <c r="T20" s="345" t="str">
        <f>'Пр.1 к пп2'!O13</f>
        <v>не менее 600</v>
      </c>
      <c r="U20" s="346"/>
      <c r="V20" s="345">
        <f>'Пр.1 к пп2'!P13</f>
        <v>0</v>
      </c>
      <c r="W20" s="346"/>
      <c r="X20" s="345" t="str">
        <f>'Пр.1 к пп2'!Q13</f>
        <v>не менее 600</v>
      </c>
      <c r="Y20" s="346"/>
      <c r="Z20" s="345">
        <f>'Пр.1 к пп2'!R13</f>
        <v>0</v>
      </c>
      <c r="AA20" s="346"/>
      <c r="AB20" s="345" t="str">
        <f>'Пр.1 к пп2'!S13</f>
        <v>не менее 600</v>
      </c>
      <c r="AC20" s="346"/>
      <c r="AD20" s="345">
        <f>'Пр.1 к пп2'!T13</f>
        <v>0</v>
      </c>
      <c r="AE20" s="346"/>
    </row>
    <row r="21" spans="1:31" ht="15.75" customHeight="1" x14ac:dyDescent="0.3">
      <c r="A21" s="321" t="s">
        <v>148</v>
      </c>
      <c r="B21" s="329"/>
      <c r="C21" s="284" t="s">
        <v>21</v>
      </c>
      <c r="D21" s="284" t="s">
        <v>22</v>
      </c>
      <c r="E21" s="284"/>
      <c r="F21" s="284"/>
      <c r="G21" s="284"/>
      <c r="H21" s="284" t="s">
        <v>23</v>
      </c>
      <c r="I21" s="284"/>
      <c r="J21" s="284"/>
      <c r="K21" s="284"/>
      <c r="L21" s="284" t="s">
        <v>24</v>
      </c>
      <c r="M21" s="284"/>
      <c r="N21" s="284"/>
      <c r="O21" s="284"/>
      <c r="P21" s="284" t="s">
        <v>25</v>
      </c>
      <c r="Q21" s="284"/>
      <c r="R21" s="284"/>
      <c r="S21" s="284"/>
      <c r="T21" s="284" t="s">
        <v>26</v>
      </c>
      <c r="U21" s="284"/>
      <c r="V21" s="284"/>
      <c r="W21" s="284"/>
      <c r="X21" s="284" t="s">
        <v>41</v>
      </c>
      <c r="Y21" s="284"/>
      <c r="Z21" s="284"/>
      <c r="AA21" s="284"/>
      <c r="AB21" s="284" t="s">
        <v>28</v>
      </c>
      <c r="AC21" s="284"/>
      <c r="AD21" s="284"/>
      <c r="AE21" s="284"/>
    </row>
    <row r="22" spans="1:31" ht="107.25" customHeight="1" x14ac:dyDescent="0.3">
      <c r="A22" s="332"/>
      <c r="B22" s="333"/>
      <c r="C22" s="284"/>
      <c r="D22" s="429" t="s">
        <v>29</v>
      </c>
      <c r="E22" s="429"/>
      <c r="F22" s="429" t="s">
        <v>30</v>
      </c>
      <c r="G22" s="429"/>
      <c r="H22" s="429" t="s">
        <v>29</v>
      </c>
      <c r="I22" s="429"/>
      <c r="J22" s="429" t="s">
        <v>30</v>
      </c>
      <c r="K22" s="429"/>
      <c r="L22" s="429" t="s">
        <v>29</v>
      </c>
      <c r="M22" s="429"/>
      <c r="N22" s="429" t="s">
        <v>30</v>
      </c>
      <c r="O22" s="429"/>
      <c r="P22" s="429" t="s">
        <v>29</v>
      </c>
      <c r="Q22" s="429"/>
      <c r="R22" s="429" t="s">
        <v>30</v>
      </c>
      <c r="S22" s="429"/>
      <c r="T22" s="429" t="s">
        <v>29</v>
      </c>
      <c r="U22" s="429"/>
      <c r="V22" s="429" t="s">
        <v>30</v>
      </c>
      <c r="W22" s="429"/>
      <c r="X22" s="429" t="s">
        <v>29</v>
      </c>
      <c r="Y22" s="429"/>
      <c r="Z22" s="429" t="s">
        <v>30</v>
      </c>
      <c r="AA22" s="429"/>
      <c r="AB22" s="429" t="s">
        <v>29</v>
      </c>
      <c r="AC22" s="429"/>
      <c r="AD22" s="429" t="s">
        <v>30</v>
      </c>
      <c r="AE22" s="429"/>
    </row>
    <row r="23" spans="1:31" ht="15.6" x14ac:dyDescent="0.3">
      <c r="A23" s="281" t="s">
        <v>825</v>
      </c>
      <c r="B23" s="282"/>
      <c r="C23" s="282"/>
      <c r="D23" s="282"/>
      <c r="E23" s="282"/>
      <c r="F23" s="282"/>
      <c r="G23" s="282"/>
      <c r="H23" s="282"/>
      <c r="I23" s="282"/>
      <c r="J23" s="282"/>
      <c r="K23" s="282"/>
      <c r="L23" s="282"/>
      <c r="M23" s="282"/>
      <c r="N23" s="282"/>
      <c r="O23" s="282"/>
      <c r="P23" s="282"/>
      <c r="Q23" s="282"/>
      <c r="R23" s="282"/>
      <c r="S23" s="282"/>
      <c r="T23" s="282"/>
      <c r="U23" s="282"/>
      <c r="V23" s="282"/>
      <c r="W23" s="282"/>
      <c r="X23" s="282"/>
      <c r="Y23" s="282"/>
      <c r="Z23" s="282"/>
      <c r="AA23" s="282"/>
      <c r="AB23" s="282"/>
      <c r="AC23" s="282"/>
      <c r="AD23" s="282"/>
      <c r="AE23" s="282"/>
    </row>
    <row r="24" spans="1:31" ht="88.5" customHeight="1" x14ac:dyDescent="0.3">
      <c r="A24" s="304" t="str">
        <f>'Пр.1 к пп2'!C14</f>
        <v>Доля выпускников муниципальных общеобразовательных организаций, получивших аттестат о среднем общем образовании в их общей численности, %</v>
      </c>
      <c r="B24" s="305"/>
      <c r="C24" s="64">
        <f>'Пр.1 к пп2'!F14</f>
        <v>98</v>
      </c>
      <c r="D24" s="417" t="str">
        <f>'Пр.1 к пп2'!G14</f>
        <v>не ниже 98</v>
      </c>
      <c r="E24" s="418"/>
      <c r="F24" s="417">
        <f>'Пр.1 к пп2'!H14</f>
        <v>0</v>
      </c>
      <c r="G24" s="418"/>
      <c r="H24" s="417" t="str">
        <f>'Пр.1 к пп2'!I14</f>
        <v>не ниже 98</v>
      </c>
      <c r="I24" s="418"/>
      <c r="J24" s="417">
        <f>'Пр.1 к пп2'!J14</f>
        <v>0</v>
      </c>
      <c r="K24" s="418"/>
      <c r="L24" s="417" t="str">
        <f>'Пр.1 к пп2'!K14</f>
        <v>не ниже 98</v>
      </c>
      <c r="M24" s="418"/>
      <c r="N24" s="417">
        <f>'Пр.1 к пп2'!L14</f>
        <v>0</v>
      </c>
      <c r="O24" s="418"/>
      <c r="P24" s="417" t="str">
        <f>'Пр.1 к пп2'!M14</f>
        <v>не ниже 98</v>
      </c>
      <c r="Q24" s="418"/>
      <c r="R24" s="417">
        <f>'Пр.1 к пп2'!N14</f>
        <v>0</v>
      </c>
      <c r="S24" s="418"/>
      <c r="T24" s="417" t="str">
        <f>'Пр.1 к пп2'!O14</f>
        <v>не ниже 98</v>
      </c>
      <c r="U24" s="418"/>
      <c r="V24" s="417">
        <f>'Пр.1 к пп2'!P14</f>
        <v>0</v>
      </c>
      <c r="W24" s="418"/>
      <c r="X24" s="417" t="str">
        <f>'Пр.1 к пп2'!Q14</f>
        <v>не ниже 98</v>
      </c>
      <c r="Y24" s="418"/>
      <c r="Z24" s="417">
        <f>'Пр.1 к пп2'!R14</f>
        <v>0</v>
      </c>
      <c r="AA24" s="418"/>
      <c r="AB24" s="417" t="str">
        <f>'Пр.1 к пп2'!S14</f>
        <v>не ниже 98</v>
      </c>
      <c r="AC24" s="418"/>
      <c r="AD24" s="417">
        <f>'Пр.1 к пп2'!T14</f>
        <v>0</v>
      </c>
      <c r="AE24" s="418"/>
    </row>
    <row r="25" spans="1:31" ht="77.25" customHeight="1" x14ac:dyDescent="0.3">
      <c r="A25" s="304" t="str">
        <f>'Пр.1 к пп2'!C15</f>
        <v>Доля обучающихся, не получивших аттестат об основном общем образовании (от общей численности выпускников 9-х классов), %</v>
      </c>
      <c r="B25" s="305"/>
      <c r="C25" s="63">
        <f>'Пр.1 к пп2'!F15</f>
        <v>4.5</v>
      </c>
      <c r="D25" s="430" t="str">
        <f>'Пр.1 к пп2'!G15</f>
        <v>не более 4,5</v>
      </c>
      <c r="E25" s="431"/>
      <c r="F25" s="417">
        <f>'Пр.1 к пп2'!H15</f>
        <v>0</v>
      </c>
      <c r="G25" s="418"/>
      <c r="H25" s="430" t="str">
        <f>'Пр.1 к пп2'!I15</f>
        <v>не более 4,5</v>
      </c>
      <c r="I25" s="431"/>
      <c r="J25" s="417">
        <f>'Пр.1 к пп2'!J15</f>
        <v>0</v>
      </c>
      <c r="K25" s="418"/>
      <c r="L25" s="430" t="str">
        <f>'Пр.1 к пп2'!K15</f>
        <v>не более 4,5</v>
      </c>
      <c r="M25" s="431"/>
      <c r="N25" s="417">
        <f>'Пр.1 к пп2'!L15</f>
        <v>0</v>
      </c>
      <c r="O25" s="418"/>
      <c r="P25" s="430" t="str">
        <f>'Пр.1 к пп2'!M15</f>
        <v>не более 4,5</v>
      </c>
      <c r="Q25" s="431"/>
      <c r="R25" s="417">
        <f>'Пр.1 к пп2'!N15</f>
        <v>0</v>
      </c>
      <c r="S25" s="418"/>
      <c r="T25" s="430" t="str">
        <f>'Пр.1 к пп2'!O15</f>
        <v>не более 4,5</v>
      </c>
      <c r="U25" s="431"/>
      <c r="V25" s="417">
        <f>'Пр.1 к пп2'!P15</f>
        <v>0</v>
      </c>
      <c r="W25" s="418"/>
      <c r="X25" s="430" t="str">
        <f>'Пр.1 к пп2'!Q15</f>
        <v>не более 4,5</v>
      </c>
      <c r="Y25" s="431"/>
      <c r="Z25" s="417">
        <f>'Пр.1 к пп2'!R15</f>
        <v>0</v>
      </c>
      <c r="AA25" s="418"/>
      <c r="AB25" s="430" t="str">
        <f>'Пр.1 к пп2'!S15</f>
        <v>не более 4,5</v>
      </c>
      <c r="AC25" s="431"/>
      <c r="AD25" s="417">
        <f>'Пр.1 к пп2'!T15</f>
        <v>0</v>
      </c>
      <c r="AE25" s="418"/>
    </row>
    <row r="26" spans="1:31" ht="15.6" x14ac:dyDescent="0.3">
      <c r="A26" s="281" t="s">
        <v>824</v>
      </c>
      <c r="B26" s="282"/>
      <c r="C26" s="282"/>
      <c r="D26" s="282"/>
      <c r="E26" s="282"/>
      <c r="F26" s="282"/>
      <c r="G26" s="282"/>
      <c r="H26" s="282"/>
      <c r="I26" s="282"/>
      <c r="J26" s="282"/>
      <c r="K26" s="282"/>
      <c r="L26" s="282"/>
      <c r="M26" s="282"/>
      <c r="N26" s="282"/>
      <c r="O26" s="282"/>
      <c r="P26" s="282"/>
      <c r="Q26" s="282"/>
      <c r="R26" s="282"/>
      <c r="S26" s="282"/>
      <c r="T26" s="282"/>
      <c r="U26" s="282"/>
      <c r="V26" s="282"/>
      <c r="W26" s="282"/>
      <c r="X26" s="282"/>
      <c r="Y26" s="282"/>
      <c r="Z26" s="282"/>
      <c r="AA26" s="282"/>
      <c r="AB26" s="282"/>
      <c r="AC26" s="282"/>
      <c r="AD26" s="282"/>
      <c r="AE26" s="282"/>
    </row>
    <row r="27" spans="1:31" ht="67.5" customHeight="1" x14ac:dyDescent="0.3">
      <c r="A27" s="304" t="str">
        <f>'Пр.1 к пп2'!C18</f>
        <v>Удельный вес учащихся, занимающихся в первую смену в дневных учреждениях общего образования, %</v>
      </c>
      <c r="B27" s="305"/>
      <c r="C27" s="65">
        <f>'Пр.1 к пп2'!F18</f>
        <v>55</v>
      </c>
      <c r="D27" s="287">
        <v>67</v>
      </c>
      <c r="E27" s="317"/>
      <c r="F27" s="417">
        <f>'Пр.1 к пп2'!H18</f>
        <v>0</v>
      </c>
      <c r="G27" s="418"/>
      <c r="H27" s="287">
        <v>83.2</v>
      </c>
      <c r="I27" s="317"/>
      <c r="J27" s="417">
        <f>'Пр.1 к пп2'!J18</f>
        <v>0</v>
      </c>
      <c r="K27" s="418"/>
      <c r="L27" s="417">
        <v>83.2</v>
      </c>
      <c r="M27" s="418"/>
      <c r="N27" s="417">
        <f>'Пр.1 к пп2'!L18</f>
        <v>0</v>
      </c>
      <c r="O27" s="418"/>
      <c r="P27" s="345">
        <v>83.2</v>
      </c>
      <c r="Q27" s="346"/>
      <c r="R27" s="345">
        <f>'Пр.1 к пп2'!N18</f>
        <v>0</v>
      </c>
      <c r="S27" s="317"/>
      <c r="T27" s="345">
        <v>87</v>
      </c>
      <c r="U27" s="317"/>
      <c r="V27" s="345">
        <f>'Пр.1 к пп2'!P18</f>
        <v>0</v>
      </c>
      <c r="W27" s="317"/>
      <c r="X27" s="345">
        <v>93</v>
      </c>
      <c r="Y27" s="317"/>
      <c r="Z27" s="345">
        <f>'Пр.1 к пп2'!R18</f>
        <v>0</v>
      </c>
      <c r="AA27" s="317"/>
      <c r="AB27" s="345">
        <v>100</v>
      </c>
      <c r="AC27" s="317"/>
      <c r="AD27" s="345">
        <f>'Пр.1 к пп2'!T18</f>
        <v>0</v>
      </c>
      <c r="AE27" s="317"/>
    </row>
    <row r="28" spans="1:31" ht="102" customHeight="1" x14ac:dyDescent="0.3">
      <c r="A28" s="304" t="str">
        <f>'Пр.1 к пп2'!C19</f>
        <v>Доля обучающихся муниципальных образовательных учреждений Города Томска, обеспеченных учебниками и учебными пособиями (от общего количества обучающихся), %</v>
      </c>
      <c r="B28" s="305"/>
      <c r="C28" s="65">
        <f>'Пр.1 к пп2'!F19</f>
        <v>100</v>
      </c>
      <c r="D28" s="287">
        <f>'Пр.1 к пп2'!G19</f>
        <v>100</v>
      </c>
      <c r="E28" s="317"/>
      <c r="F28" s="417">
        <f>'Пр.1 к пп2'!H19</f>
        <v>0</v>
      </c>
      <c r="G28" s="317"/>
      <c r="H28" s="287">
        <f>'Пр.1 к пп2'!I19</f>
        <v>100</v>
      </c>
      <c r="I28" s="317"/>
      <c r="J28" s="417">
        <f>'Пр.1 к пп2'!J19</f>
        <v>0</v>
      </c>
      <c r="K28" s="317"/>
      <c r="L28" s="287">
        <f>'Пр.1 к пп2'!K19</f>
        <v>100</v>
      </c>
      <c r="M28" s="317"/>
      <c r="N28" s="417">
        <f>'Пр.1 к пп2'!L19</f>
        <v>0</v>
      </c>
      <c r="O28" s="317"/>
      <c r="P28" s="345">
        <f>'Пр.1 к пп2'!M19</f>
        <v>100</v>
      </c>
      <c r="Q28" s="317"/>
      <c r="R28" s="345">
        <f>'Пр.1 к пп2'!N19</f>
        <v>0</v>
      </c>
      <c r="S28" s="317"/>
      <c r="T28" s="345">
        <f>'Пр.1 к пп2'!O19</f>
        <v>100</v>
      </c>
      <c r="U28" s="317"/>
      <c r="V28" s="345">
        <f>'Пр.1 к пп2'!P19</f>
        <v>0</v>
      </c>
      <c r="W28" s="317"/>
      <c r="X28" s="345">
        <f>'Пр.1 к пп2'!Q19</f>
        <v>100</v>
      </c>
      <c r="Y28" s="317"/>
      <c r="Z28" s="345">
        <f>'Пр.1 к пп2'!R19</f>
        <v>0</v>
      </c>
      <c r="AA28" s="317"/>
      <c r="AB28" s="345">
        <f>'Пр.1 к пп2'!S19</f>
        <v>100</v>
      </c>
      <c r="AC28" s="317"/>
      <c r="AD28" s="345">
        <f>'Пр.1 к пп2'!T19</f>
        <v>0</v>
      </c>
      <c r="AE28" s="317"/>
    </row>
    <row r="29" spans="1:31" ht="141" customHeight="1" x14ac:dyDescent="0.3">
      <c r="A29" s="304" t="str">
        <f>'Пр.1 к пп2'!C20</f>
        <v>Доля обучающихся, отнесенных к отдельным категориям обучающихся, которым предоставлено бесплатное горячее питание, от общего количества обучающихся, претендующих (поданные заявления) на данную меру социальной поддержки, %</v>
      </c>
      <c r="B29" s="305"/>
      <c r="C29" s="65">
        <f>'Пр.1 к пп2'!F20</f>
        <v>100</v>
      </c>
      <c r="D29" s="287">
        <f>'Пр.1 к пп2'!G20</f>
        <v>100</v>
      </c>
      <c r="E29" s="317"/>
      <c r="F29" s="417">
        <f>'Пр.1 к пп2'!H20</f>
        <v>0</v>
      </c>
      <c r="G29" s="317"/>
      <c r="H29" s="287">
        <f>'Пр.1 к пп2'!I20</f>
        <v>100</v>
      </c>
      <c r="I29" s="317"/>
      <c r="J29" s="417">
        <f>'Пр.1 к пп2'!J20</f>
        <v>0</v>
      </c>
      <c r="K29" s="317"/>
      <c r="L29" s="287">
        <f>'Пр.1 к пп2'!K20</f>
        <v>100</v>
      </c>
      <c r="M29" s="317"/>
      <c r="N29" s="417">
        <f>'Пр.1 к пп2'!L20</f>
        <v>0</v>
      </c>
      <c r="O29" s="317"/>
      <c r="P29" s="345">
        <f>'Пр.1 к пп2'!M20</f>
        <v>100</v>
      </c>
      <c r="Q29" s="317"/>
      <c r="R29" s="345">
        <f>'Пр.1 к пп2'!N20</f>
        <v>0</v>
      </c>
      <c r="S29" s="317"/>
      <c r="T29" s="345">
        <f>'Пр.1 к пп2'!O20</f>
        <v>100</v>
      </c>
      <c r="U29" s="317"/>
      <c r="V29" s="345">
        <f>'Пр.1 к пп2'!P20</f>
        <v>0</v>
      </c>
      <c r="W29" s="317"/>
      <c r="X29" s="345">
        <f>'Пр.1 к пп2'!Q20</f>
        <v>100</v>
      </c>
      <c r="Y29" s="317"/>
      <c r="Z29" s="345">
        <f>'Пр.1 к пп2'!R20</f>
        <v>0</v>
      </c>
      <c r="AA29" s="317"/>
      <c r="AB29" s="345">
        <f>'Пр.1 к пп2'!S20</f>
        <v>100</v>
      </c>
      <c r="AC29" s="317"/>
      <c r="AD29" s="345">
        <f>'Пр.1 к пп2'!T20</f>
        <v>0</v>
      </c>
      <c r="AE29" s="317"/>
    </row>
    <row r="30" spans="1:31" ht="185.25" customHeight="1" x14ac:dyDescent="0.3">
      <c r="A30" s="304" t="str">
        <f>'Пр.1 к пп2'!C21</f>
        <v>Доля обучающихся, получающих начальное общее образование в государственных и муниципальных образовательных
организациях, получающих бесплатное горячее питание, к общему количеству обучающихся, получающих начальное общее образование в
государственных и муниципальных образовательных организациях, %</v>
      </c>
      <c r="B30" s="305"/>
      <c r="C30" s="65">
        <f>'Пр.1 к пп2'!F21</f>
        <v>100</v>
      </c>
      <c r="D30" s="287">
        <f>'Пр.1 к пп2'!G21</f>
        <v>100</v>
      </c>
      <c r="E30" s="317"/>
      <c r="F30" s="417">
        <f>'Пр.1 к пп2'!H21</f>
        <v>0</v>
      </c>
      <c r="G30" s="317"/>
      <c r="H30" s="287">
        <f>'Пр.1 к пп2'!I21</f>
        <v>100</v>
      </c>
      <c r="I30" s="317"/>
      <c r="J30" s="417">
        <f>'Пр.1 к пп2'!J21</f>
        <v>0</v>
      </c>
      <c r="K30" s="317"/>
      <c r="L30" s="287">
        <f>'Пр.1 к пп2'!K21</f>
        <v>100</v>
      </c>
      <c r="M30" s="317"/>
      <c r="N30" s="417">
        <f>'Пр.1 к пп2'!L21</f>
        <v>0</v>
      </c>
      <c r="O30" s="317"/>
      <c r="P30" s="345">
        <f>'Пр.1 к пп2'!M21</f>
        <v>100</v>
      </c>
      <c r="Q30" s="317"/>
      <c r="R30" s="345">
        <f>'Пр.1 к пп2'!N21</f>
        <v>0</v>
      </c>
      <c r="S30" s="317"/>
      <c r="T30" s="345">
        <f>'Пр.1 к пп2'!O21</f>
        <v>100</v>
      </c>
      <c r="U30" s="317"/>
      <c r="V30" s="345">
        <f>'Пр.1 к пп2'!P21</f>
        <v>0</v>
      </c>
      <c r="W30" s="317"/>
      <c r="X30" s="345">
        <f>'Пр.1 к пп2'!Q21</f>
        <v>100</v>
      </c>
      <c r="Y30" s="317"/>
      <c r="Z30" s="345">
        <f>'Пр.1 к пп2'!R21</f>
        <v>0</v>
      </c>
      <c r="AA30" s="317"/>
      <c r="AB30" s="345">
        <f>'Пр.1 к пп2'!S21</f>
        <v>100</v>
      </c>
      <c r="AC30" s="317"/>
      <c r="AD30" s="345">
        <f>'Пр.1 к пп2'!T21</f>
        <v>0</v>
      </c>
      <c r="AE30" s="317"/>
    </row>
    <row r="31" spans="1:31" ht="105" customHeight="1" x14ac:dyDescent="0.3">
      <c r="A31" s="304" t="str">
        <f>'Пр.1 к пп2'!C22</f>
        <v>Доля обучающихся с ограниченными возможностями здоровья, обеспеченных медико-психологическим сопровождением (от общего количества этой категории обучающихся), %</v>
      </c>
      <c r="B31" s="305"/>
      <c r="C31" s="65">
        <f>'Пр.1 к пп2'!F22</f>
        <v>100</v>
      </c>
      <c r="D31" s="287">
        <f>'Пр.1 к пп2'!G22</f>
        <v>100</v>
      </c>
      <c r="E31" s="317"/>
      <c r="F31" s="417">
        <f>'Пр.1 к пп2'!H22</f>
        <v>0</v>
      </c>
      <c r="G31" s="317"/>
      <c r="H31" s="287">
        <f>'Пр.1 к пп2'!I22</f>
        <v>100</v>
      </c>
      <c r="I31" s="317"/>
      <c r="J31" s="417">
        <f>'Пр.1 к пп2'!J22</f>
        <v>0</v>
      </c>
      <c r="K31" s="317"/>
      <c r="L31" s="287">
        <f>'Пр.1 к пп2'!K22</f>
        <v>100</v>
      </c>
      <c r="M31" s="317"/>
      <c r="N31" s="417">
        <f>'Пр.1 к пп2'!L22</f>
        <v>0</v>
      </c>
      <c r="O31" s="317"/>
      <c r="P31" s="345">
        <f>'Пр.1 к пп2'!M22</f>
        <v>100</v>
      </c>
      <c r="Q31" s="317"/>
      <c r="R31" s="345">
        <f>'Пр.1 к пп2'!N22</f>
        <v>0</v>
      </c>
      <c r="S31" s="317"/>
      <c r="T31" s="345">
        <f>'Пр.1 к пп2'!O22</f>
        <v>100</v>
      </c>
      <c r="U31" s="317"/>
      <c r="V31" s="345">
        <f>'Пр.1 к пп2'!P22</f>
        <v>0</v>
      </c>
      <c r="W31" s="317"/>
      <c r="X31" s="345">
        <f>'Пр.1 к пп2'!Q22</f>
        <v>100</v>
      </c>
      <c r="Y31" s="317"/>
      <c r="Z31" s="345">
        <f>'Пр.1 к пп2'!R22</f>
        <v>0</v>
      </c>
      <c r="AA31" s="317"/>
      <c r="AB31" s="345">
        <f>'Пр.1 к пп2'!S22</f>
        <v>100</v>
      </c>
      <c r="AC31" s="317"/>
      <c r="AD31" s="345">
        <f>'Пр.1 к пп2'!T22</f>
        <v>0</v>
      </c>
      <c r="AE31" s="317"/>
    </row>
    <row r="32" spans="1:31" ht="15.75" customHeight="1" x14ac:dyDescent="0.3">
      <c r="A32" s="281" t="s">
        <v>462</v>
      </c>
      <c r="B32" s="282"/>
      <c r="C32" s="282"/>
      <c r="D32" s="282"/>
      <c r="E32" s="282"/>
      <c r="F32" s="282"/>
      <c r="G32" s="282"/>
      <c r="H32" s="282"/>
      <c r="I32" s="282"/>
      <c r="J32" s="282"/>
      <c r="K32" s="282"/>
      <c r="L32" s="282"/>
      <c r="M32" s="282"/>
      <c r="N32" s="282"/>
      <c r="O32" s="282"/>
      <c r="P32" s="282"/>
      <c r="Q32" s="282"/>
      <c r="R32" s="282"/>
      <c r="S32" s="282"/>
      <c r="T32" s="282"/>
      <c r="U32" s="282"/>
      <c r="V32" s="282"/>
      <c r="W32" s="282"/>
      <c r="X32" s="282"/>
      <c r="Y32" s="282"/>
      <c r="Z32" s="282"/>
      <c r="AA32" s="282"/>
      <c r="AB32" s="282"/>
      <c r="AC32" s="282"/>
      <c r="AD32" s="282"/>
      <c r="AE32" s="282"/>
    </row>
    <row r="33" spans="1:61" ht="98.25" customHeight="1" x14ac:dyDescent="0.3">
      <c r="A33" s="304" t="str">
        <f>'Пр.1 к пп2'!C30</f>
        <v>Доля муниципальных общеобразовательных учреждений г. Томска, в которых внедрена целевая модель цифровой образовательной среды, % от потребности</v>
      </c>
      <c r="B33" s="305"/>
      <c r="C33" s="138">
        <f>'Пр.1 к пп2'!F30</f>
        <v>92</v>
      </c>
      <c r="D33" s="417">
        <f>'Пр.1 к пп2'!G30</f>
        <v>94</v>
      </c>
      <c r="E33" s="418"/>
      <c r="F33" s="417">
        <f>'Пр.1 к пп2'!H30</f>
        <v>0</v>
      </c>
      <c r="G33" s="418"/>
      <c r="H33" s="432">
        <f>'Пр.1 к пп2'!I30</f>
        <v>95.5</v>
      </c>
      <c r="I33" s="433"/>
      <c r="J33" s="345">
        <f>'Пр.1 к пп2'!J30</f>
        <v>0</v>
      </c>
      <c r="K33" s="317"/>
      <c r="L33" s="345">
        <f>'Пр.1 к пп2'!K30</f>
        <v>97</v>
      </c>
      <c r="M33" s="317"/>
      <c r="N33" s="345">
        <f>'Пр.1 к пп2'!L30</f>
        <v>0</v>
      </c>
      <c r="O33" s="317"/>
      <c r="P33" s="345">
        <f>'Пр.1 к пп2'!M30</f>
        <v>0</v>
      </c>
      <c r="Q33" s="317"/>
      <c r="R33" s="345">
        <f>'Пр.1 к пп2'!N30</f>
        <v>0</v>
      </c>
      <c r="S33" s="317"/>
      <c r="T33" s="345">
        <f>'Пр.1 к пп2'!O30</f>
        <v>0</v>
      </c>
      <c r="U33" s="317"/>
      <c r="V33" s="345">
        <f>'Пр.1 к пп2'!P30</f>
        <v>0</v>
      </c>
      <c r="W33" s="346"/>
      <c r="X33" s="345">
        <f>'Пр.1 к пп2'!Q30</f>
        <v>0</v>
      </c>
      <c r="Y33" s="317"/>
      <c r="Z33" s="345">
        <f>'Пр.1 к пп2'!R30</f>
        <v>0</v>
      </c>
      <c r="AA33" s="317"/>
      <c r="AB33" s="345">
        <f>'Пр.1 к пп2'!S30</f>
        <v>0</v>
      </c>
      <c r="AC33" s="317"/>
      <c r="AD33" s="345">
        <f>'Пр.1 к пп2'!T30</f>
        <v>0</v>
      </c>
      <c r="AE33" s="317"/>
    </row>
    <row r="34" spans="1:61" ht="15.75" customHeight="1" x14ac:dyDescent="0.3">
      <c r="A34" s="281" t="s">
        <v>465</v>
      </c>
      <c r="B34" s="282"/>
      <c r="C34" s="282"/>
      <c r="D34" s="282"/>
      <c r="E34" s="282"/>
      <c r="F34" s="282"/>
      <c r="G34" s="282"/>
      <c r="H34" s="282"/>
      <c r="I34" s="282"/>
      <c r="J34" s="282"/>
      <c r="K34" s="282"/>
      <c r="L34" s="282"/>
      <c r="M34" s="282"/>
      <c r="N34" s="282"/>
      <c r="O34" s="282"/>
      <c r="P34" s="282"/>
      <c r="Q34" s="282"/>
      <c r="R34" s="282"/>
      <c r="S34" s="282"/>
      <c r="T34" s="282"/>
      <c r="U34" s="282"/>
      <c r="V34" s="282"/>
      <c r="W34" s="282"/>
      <c r="X34" s="282"/>
      <c r="Y34" s="282"/>
      <c r="Z34" s="282"/>
      <c r="AA34" s="282"/>
      <c r="AB34" s="282"/>
      <c r="AC34" s="282"/>
      <c r="AD34" s="282"/>
      <c r="AE34" s="282"/>
    </row>
    <row r="35" spans="1:61" ht="47.25" customHeight="1" x14ac:dyDescent="0.3">
      <c r="A35" s="304" t="str">
        <f>'Пр.1 к пп2'!C32</f>
        <v xml:space="preserve">Количество оснащенных новых ученических мест, шт. </v>
      </c>
      <c r="B35" s="305"/>
      <c r="C35" s="138">
        <f>'Пр.1 к пп2'!F32</f>
        <v>1100</v>
      </c>
      <c r="D35" s="417">
        <f>'Пр.1 к пп2'!G32</f>
        <v>2200</v>
      </c>
      <c r="E35" s="418"/>
      <c r="F35" s="417">
        <f>'Пр.1 к пп2'!H32</f>
        <v>0</v>
      </c>
      <c r="G35" s="418"/>
      <c r="H35" s="345">
        <f>'Пр.1 к пп2'!I32</f>
        <v>1100</v>
      </c>
      <c r="I35" s="317"/>
      <c r="J35" s="345">
        <f>'Пр.1 к пп2'!J32</f>
        <v>0</v>
      </c>
      <c r="K35" s="317"/>
      <c r="L35" s="345">
        <f>'Пр.1 к пп2'!K32</f>
        <v>400</v>
      </c>
      <c r="M35" s="317"/>
      <c r="N35" s="345">
        <f>'Пр.1 к пп2'!L32</f>
        <v>0</v>
      </c>
      <c r="O35" s="317"/>
      <c r="P35" s="345">
        <f>'Пр.1 к пп2'!M32</f>
        <v>600</v>
      </c>
      <c r="Q35" s="317"/>
      <c r="R35" s="345">
        <f>'Пр.1 к пп2'!N32</f>
        <v>0</v>
      </c>
      <c r="S35" s="317"/>
      <c r="T35" s="345">
        <f>'Пр.1 к пп2'!O32</f>
        <v>0</v>
      </c>
      <c r="U35" s="317"/>
      <c r="V35" s="345">
        <f>'Пр.1 к пп2'!P32</f>
        <v>0</v>
      </c>
      <c r="W35" s="346"/>
      <c r="X35" s="345">
        <f>'Пр.1 к пп2'!Q32</f>
        <v>0</v>
      </c>
      <c r="Y35" s="317"/>
      <c r="Z35" s="345">
        <f>'Пр.1 к пп2'!R32</f>
        <v>0</v>
      </c>
      <c r="AA35" s="317"/>
      <c r="AB35" s="345">
        <f>'Пр.1 к пп2'!S32</f>
        <v>0</v>
      </c>
      <c r="AC35" s="317"/>
      <c r="AD35" s="345">
        <f>'Пр.1 к пп2'!T32</f>
        <v>0</v>
      </c>
      <c r="AE35" s="317"/>
      <c r="AF35" s="33"/>
      <c r="AG35" s="34"/>
      <c r="AH35" s="34"/>
    </row>
    <row r="36" spans="1:61" ht="15.75" customHeight="1" x14ac:dyDescent="0.3">
      <c r="A36" s="281" t="s">
        <v>816</v>
      </c>
      <c r="B36" s="282"/>
      <c r="C36" s="282"/>
      <c r="D36" s="282"/>
      <c r="E36" s="282"/>
      <c r="F36" s="282"/>
      <c r="G36" s="282"/>
      <c r="H36" s="282"/>
      <c r="I36" s="282"/>
      <c r="J36" s="282"/>
      <c r="K36" s="282"/>
      <c r="L36" s="282"/>
      <c r="M36" s="282"/>
      <c r="N36" s="282"/>
      <c r="O36" s="282"/>
      <c r="P36" s="282"/>
      <c r="Q36" s="282"/>
      <c r="R36" s="282"/>
      <c r="S36" s="282"/>
      <c r="T36" s="282"/>
      <c r="U36" s="282"/>
      <c r="V36" s="282"/>
      <c r="W36" s="282"/>
      <c r="X36" s="282"/>
      <c r="Y36" s="282"/>
      <c r="Z36" s="282"/>
      <c r="AA36" s="282"/>
      <c r="AB36" s="282"/>
      <c r="AC36" s="282"/>
      <c r="AD36" s="282"/>
      <c r="AE36" s="282"/>
    </row>
    <row r="37" spans="1:61" ht="111" customHeight="1" x14ac:dyDescent="0.3">
      <c r="A37" s="304" t="str">
        <f>'Пр.1 к пп2'!C34</f>
        <v>Количество общеобразовательных учреждений в которых обновлена материально-техническая база с целью обновления содержания и технологии преподавания общеобразовательных программ, шт.</v>
      </c>
      <c r="B37" s="305"/>
      <c r="C37" s="138">
        <f>'Пр.1 к пп2'!F34</f>
        <v>1</v>
      </c>
      <c r="D37" s="417">
        <f>'Пр.1 к пп2'!G34</f>
        <v>2</v>
      </c>
      <c r="E37" s="418"/>
      <c r="F37" s="417">
        <f>'Пр.1 к пп2'!H34</f>
        <v>0</v>
      </c>
      <c r="G37" s="418"/>
      <c r="H37" s="345">
        <f>'Пр.1 к пп2'!I34</f>
        <v>0</v>
      </c>
      <c r="I37" s="317"/>
      <c r="J37" s="345">
        <f>'Пр.1 к пп2'!J34</f>
        <v>0</v>
      </c>
      <c r="K37" s="317"/>
      <c r="L37" s="345">
        <f>'Пр.1 к пп2'!K34</f>
        <v>0</v>
      </c>
      <c r="M37" s="317"/>
      <c r="N37" s="345">
        <f>'Пр.1 к пп2'!L34</f>
        <v>0</v>
      </c>
      <c r="O37" s="317"/>
      <c r="P37" s="345">
        <f>'Пр.1 к пп2'!M34</f>
        <v>0</v>
      </c>
      <c r="Q37" s="317"/>
      <c r="R37" s="345">
        <f>'Пр.1 к пп2'!N34</f>
        <v>0</v>
      </c>
      <c r="S37" s="317"/>
      <c r="T37" s="345">
        <f>'Пр.1 к пп2'!O34</f>
        <v>0</v>
      </c>
      <c r="U37" s="317"/>
      <c r="V37" s="345">
        <f>'Пр.1 к пп2'!P34</f>
        <v>0</v>
      </c>
      <c r="W37" s="346"/>
      <c r="X37" s="345">
        <f>'Пр.1 к пп2'!Q34</f>
        <v>0</v>
      </c>
      <c r="Y37" s="317"/>
      <c r="Z37" s="345">
        <f>'Пр.1 к пп2'!R34</f>
        <v>0</v>
      </c>
      <c r="AA37" s="317"/>
      <c r="AB37" s="345">
        <f>'Пр.1 к пп2'!S34</f>
        <v>0</v>
      </c>
      <c r="AC37" s="317"/>
      <c r="AD37" s="345">
        <f>'Пр.1 к пп2'!T34</f>
        <v>0</v>
      </c>
      <c r="AE37" s="317"/>
      <c r="AF37" s="33"/>
      <c r="AG37" s="34"/>
      <c r="AH37" s="34"/>
    </row>
    <row r="38" spans="1:61" ht="15.75" customHeight="1" x14ac:dyDescent="0.3">
      <c r="A38" s="281" t="s">
        <v>470</v>
      </c>
      <c r="B38" s="282"/>
      <c r="C38" s="282"/>
      <c r="D38" s="282"/>
      <c r="E38" s="282"/>
      <c r="F38" s="282"/>
      <c r="G38" s="282"/>
      <c r="H38" s="282"/>
      <c r="I38" s="282"/>
      <c r="J38" s="282"/>
      <c r="K38" s="282"/>
      <c r="L38" s="282"/>
      <c r="M38" s="282"/>
      <c r="N38" s="282"/>
      <c r="O38" s="282"/>
      <c r="P38" s="282"/>
      <c r="Q38" s="282"/>
      <c r="R38" s="282"/>
      <c r="S38" s="282"/>
      <c r="T38" s="282"/>
      <c r="U38" s="282"/>
      <c r="V38" s="282"/>
      <c r="W38" s="282"/>
      <c r="X38" s="282"/>
      <c r="Y38" s="282"/>
      <c r="Z38" s="282"/>
      <c r="AA38" s="282"/>
      <c r="AB38" s="282"/>
      <c r="AC38" s="282"/>
      <c r="AD38" s="282"/>
      <c r="AE38" s="282"/>
    </row>
    <row r="39" spans="1:61" ht="132" customHeight="1" x14ac:dyDescent="0.3">
      <c r="A39" s="304" t="str">
        <f>'Пр.1 к пп2'!C37</f>
        <v>Количество общеобразовательных организаций, в которых введены ставки советников директора по воспитанию и взаимодействию с детскими общественными объединениями и обеспечена их деятельность, шт.</v>
      </c>
      <c r="B39" s="305"/>
      <c r="C39" s="138">
        <f>'Пр.1 к пп2'!F37</f>
        <v>62</v>
      </c>
      <c r="D39" s="417">
        <f>'Пр.1 к пп2'!G37</f>
        <v>62</v>
      </c>
      <c r="E39" s="418"/>
      <c r="F39" s="417">
        <f>'Пр.1 к пп2'!H37</f>
        <v>0</v>
      </c>
      <c r="G39" s="418"/>
      <c r="H39" s="345">
        <f>'Пр.1 к пп2'!I37</f>
        <v>62</v>
      </c>
      <c r="I39" s="317"/>
      <c r="J39" s="345">
        <f>'Пр.1 к пп2'!J37</f>
        <v>0</v>
      </c>
      <c r="K39" s="317"/>
      <c r="L39" s="345">
        <f>'Пр.1 к пп2'!K37</f>
        <v>0</v>
      </c>
      <c r="M39" s="317"/>
      <c r="N39" s="345">
        <f>'Пр.1 к пп2'!L37</f>
        <v>0</v>
      </c>
      <c r="O39" s="317"/>
      <c r="P39" s="345">
        <f>'Пр.1 к пп2'!M37</f>
        <v>0</v>
      </c>
      <c r="Q39" s="317"/>
      <c r="R39" s="345">
        <f>'Пр.1 к пп2'!N37</f>
        <v>0</v>
      </c>
      <c r="S39" s="317"/>
      <c r="T39" s="345">
        <f>'Пр.1 к пп2'!O37</f>
        <v>0</v>
      </c>
      <c r="U39" s="317"/>
      <c r="V39" s="345">
        <f>'Пр.1 к пп2'!P37</f>
        <v>0</v>
      </c>
      <c r="W39" s="346"/>
      <c r="X39" s="345">
        <f>'Пр.1 к пп2'!Q37</f>
        <v>0</v>
      </c>
      <c r="Y39" s="317"/>
      <c r="Z39" s="345">
        <f>'Пр.1 к пп2'!R37</f>
        <v>0</v>
      </c>
      <c r="AA39" s="317"/>
      <c r="AB39" s="345">
        <f>'Пр.1 к пп2'!S37</f>
        <v>0</v>
      </c>
      <c r="AC39" s="317"/>
      <c r="AD39" s="345">
        <f>'Пр.1 к пп2'!T37</f>
        <v>0</v>
      </c>
      <c r="AE39" s="317"/>
      <c r="AF39" s="33"/>
      <c r="AG39" s="34"/>
      <c r="AH39" s="34"/>
    </row>
    <row r="40" spans="1:61" ht="15.6" x14ac:dyDescent="0.3">
      <c r="A40" s="321" t="s">
        <v>149</v>
      </c>
      <c r="B40" s="329"/>
      <c r="C40" s="436" t="s">
        <v>34</v>
      </c>
      <c r="D40" s="437"/>
      <c r="E40" s="437"/>
      <c r="F40" s="437"/>
      <c r="G40" s="438"/>
      <c r="H40" s="345" t="s">
        <v>35</v>
      </c>
      <c r="I40" s="415"/>
      <c r="J40" s="415"/>
      <c r="K40" s="415"/>
      <c r="L40" s="415"/>
      <c r="M40" s="346"/>
      <c r="N40" s="345" t="s">
        <v>412</v>
      </c>
      <c r="O40" s="415"/>
      <c r="P40" s="415"/>
      <c r="Q40" s="346"/>
      <c r="R40" s="345" t="s">
        <v>37</v>
      </c>
      <c r="S40" s="415"/>
      <c r="T40" s="415"/>
      <c r="U40" s="346"/>
      <c r="V40" s="345" t="s">
        <v>38</v>
      </c>
      <c r="W40" s="415"/>
      <c r="X40" s="415"/>
      <c r="Y40" s="415"/>
      <c r="Z40" s="415"/>
      <c r="AA40" s="346"/>
      <c r="AB40" s="345" t="s">
        <v>226</v>
      </c>
      <c r="AC40" s="415"/>
      <c r="AD40" s="415"/>
      <c r="AE40" s="346"/>
    </row>
    <row r="41" spans="1:61" ht="15.75" customHeight="1" x14ac:dyDescent="0.3">
      <c r="A41" s="330"/>
      <c r="B41" s="331"/>
      <c r="C41" s="439"/>
      <c r="D41" s="440"/>
      <c r="E41" s="440"/>
      <c r="F41" s="440"/>
      <c r="G41" s="441"/>
      <c r="H41" s="284" t="s">
        <v>39</v>
      </c>
      <c r="I41" s="284"/>
      <c r="J41" s="284"/>
      <c r="K41" s="284" t="s">
        <v>40</v>
      </c>
      <c r="L41" s="284"/>
      <c r="M41" s="284"/>
      <c r="N41" s="284" t="s">
        <v>39</v>
      </c>
      <c r="O41" s="284"/>
      <c r="P41" s="284" t="s">
        <v>40</v>
      </c>
      <c r="Q41" s="284"/>
      <c r="R41" s="284" t="s">
        <v>39</v>
      </c>
      <c r="S41" s="284"/>
      <c r="T41" s="284" t="s">
        <v>40</v>
      </c>
      <c r="U41" s="284"/>
      <c r="V41" s="284" t="s">
        <v>39</v>
      </c>
      <c r="W41" s="284"/>
      <c r="X41" s="284"/>
      <c r="Y41" s="284" t="s">
        <v>40</v>
      </c>
      <c r="Z41" s="284"/>
      <c r="AA41" s="284"/>
      <c r="AB41" s="284" t="s">
        <v>39</v>
      </c>
      <c r="AC41" s="284"/>
      <c r="AD41" s="284" t="s">
        <v>109</v>
      </c>
      <c r="AE41" s="284"/>
      <c r="AG41" s="43"/>
      <c r="AH41" s="43"/>
      <c r="AI41" s="43"/>
      <c r="AJ41" s="43"/>
      <c r="AK41" s="43"/>
      <c r="AL41" s="293"/>
      <c r="AM41" s="293"/>
      <c r="AN41" s="293"/>
      <c r="AO41" s="293"/>
      <c r="AP41" s="293"/>
      <c r="AQ41" s="293"/>
      <c r="AR41" s="293"/>
      <c r="AS41" s="293"/>
      <c r="AT41" s="434"/>
      <c r="AU41" s="434"/>
      <c r="AV41" s="434"/>
      <c r="AW41" s="434"/>
      <c r="AX41" s="434"/>
      <c r="AY41" s="434"/>
      <c r="AZ41" s="434"/>
      <c r="BA41" s="434"/>
      <c r="BB41" s="434"/>
      <c r="BC41" s="434"/>
      <c r="BD41" s="434"/>
      <c r="BE41" s="434"/>
      <c r="BF41" s="434"/>
      <c r="BG41" s="434"/>
      <c r="BH41" s="434"/>
      <c r="BI41" s="434"/>
    </row>
    <row r="42" spans="1:61" ht="15.75" customHeight="1" x14ac:dyDescent="0.3">
      <c r="A42" s="330"/>
      <c r="B42" s="331"/>
      <c r="C42" s="262" t="s">
        <v>22</v>
      </c>
      <c r="D42" s="262"/>
      <c r="E42" s="262"/>
      <c r="F42" s="262"/>
      <c r="G42" s="262"/>
      <c r="H42" s="416">
        <f>'Пр.2 к пп2'!G323</f>
        <v>5521091.5</v>
      </c>
      <c r="I42" s="416"/>
      <c r="J42" s="416"/>
      <c r="K42" s="416">
        <v>0</v>
      </c>
      <c r="L42" s="416"/>
      <c r="M42" s="416"/>
      <c r="N42" s="416">
        <f>'Пр.2 к пп2'!I323</f>
        <v>1145442.3</v>
      </c>
      <c r="O42" s="416"/>
      <c r="P42" s="416">
        <v>0</v>
      </c>
      <c r="Q42" s="416"/>
      <c r="R42" s="416">
        <f>'Пр.2 к пп2'!K323</f>
        <v>262826.90000000002</v>
      </c>
      <c r="S42" s="416"/>
      <c r="T42" s="416">
        <v>0</v>
      </c>
      <c r="U42" s="416"/>
      <c r="V42" s="416">
        <f>'Пр.2 к пп2'!M323</f>
        <v>3953922.3000000003</v>
      </c>
      <c r="W42" s="416"/>
      <c r="X42" s="416"/>
      <c r="Y42" s="416">
        <v>0</v>
      </c>
      <c r="Z42" s="416"/>
      <c r="AA42" s="416"/>
      <c r="AB42" s="416">
        <f>'Пр.2 к пп2'!O323</f>
        <v>158900</v>
      </c>
      <c r="AC42" s="416"/>
      <c r="AD42" s="416">
        <v>0</v>
      </c>
      <c r="AE42" s="416"/>
      <c r="AG42" s="107"/>
      <c r="AH42" s="107"/>
      <c r="AI42" s="107"/>
      <c r="AJ42" s="107"/>
      <c r="AK42" s="107"/>
      <c r="AL42" s="435"/>
      <c r="AM42" s="435"/>
      <c r="AN42" s="435"/>
      <c r="AO42" s="435"/>
      <c r="AP42" s="435"/>
      <c r="AQ42" s="435"/>
      <c r="AR42" s="435"/>
      <c r="AS42" s="435"/>
      <c r="AT42" s="435"/>
      <c r="AU42" s="435"/>
      <c r="AV42" s="435"/>
      <c r="AW42" s="435"/>
      <c r="AX42" s="435"/>
      <c r="AY42" s="435"/>
      <c r="AZ42" s="435"/>
      <c r="BA42" s="435"/>
      <c r="BB42" s="435"/>
      <c r="BC42" s="435"/>
      <c r="BD42" s="435"/>
      <c r="BE42" s="435"/>
      <c r="BF42" s="435"/>
      <c r="BG42" s="435"/>
      <c r="BH42" s="435"/>
      <c r="BI42" s="435"/>
    </row>
    <row r="43" spans="1:61" ht="15.75" customHeight="1" x14ac:dyDescent="0.3">
      <c r="A43" s="330"/>
      <c r="B43" s="331"/>
      <c r="C43" s="262" t="s">
        <v>23</v>
      </c>
      <c r="D43" s="262"/>
      <c r="E43" s="262"/>
      <c r="F43" s="262"/>
      <c r="G43" s="262"/>
      <c r="H43" s="416">
        <f>'Пр.2 к пп2'!G324</f>
        <v>6071036.2000000002</v>
      </c>
      <c r="I43" s="416"/>
      <c r="J43" s="416"/>
      <c r="K43" s="416">
        <v>0</v>
      </c>
      <c r="L43" s="416"/>
      <c r="M43" s="416"/>
      <c r="N43" s="416">
        <f>'Пр.2 к пп2'!I324</f>
        <v>1374305</v>
      </c>
      <c r="O43" s="416"/>
      <c r="P43" s="416">
        <v>0</v>
      </c>
      <c r="Q43" s="416"/>
      <c r="R43" s="416">
        <f>'Пр.2 к пп2'!K324</f>
        <v>358154</v>
      </c>
      <c r="S43" s="416"/>
      <c r="T43" s="416">
        <v>0</v>
      </c>
      <c r="U43" s="416"/>
      <c r="V43" s="416">
        <f>'Пр.2 к пп2'!M324</f>
        <v>4179677.2</v>
      </c>
      <c r="W43" s="416"/>
      <c r="X43" s="416"/>
      <c r="Y43" s="416">
        <v>0</v>
      </c>
      <c r="Z43" s="416"/>
      <c r="AA43" s="416"/>
      <c r="AB43" s="416">
        <f>'Пр.2 к пп2'!O324</f>
        <v>158900</v>
      </c>
      <c r="AC43" s="416"/>
      <c r="AD43" s="416">
        <v>0</v>
      </c>
      <c r="AE43" s="416"/>
      <c r="AG43" s="107"/>
      <c r="AH43" s="107"/>
      <c r="AI43" s="107"/>
      <c r="AJ43" s="107"/>
      <c r="AK43" s="107"/>
      <c r="AL43" s="435"/>
      <c r="AM43" s="435"/>
      <c r="AN43" s="435"/>
      <c r="AO43" s="435"/>
      <c r="AP43" s="435"/>
      <c r="AQ43" s="435"/>
      <c r="AR43" s="435"/>
      <c r="AS43" s="435"/>
      <c r="AT43" s="435"/>
      <c r="AU43" s="435"/>
      <c r="AV43" s="435"/>
      <c r="AW43" s="435"/>
      <c r="AX43" s="435"/>
      <c r="AY43" s="435"/>
      <c r="AZ43" s="435"/>
      <c r="BA43" s="435"/>
      <c r="BB43" s="435"/>
      <c r="BC43" s="435"/>
      <c r="BD43" s="435"/>
      <c r="BE43" s="435"/>
      <c r="BF43" s="435"/>
      <c r="BG43" s="435"/>
      <c r="BH43" s="435"/>
      <c r="BI43" s="435"/>
    </row>
    <row r="44" spans="1:61" ht="15.75" customHeight="1" x14ac:dyDescent="0.3">
      <c r="A44" s="330"/>
      <c r="B44" s="331"/>
      <c r="C44" s="262" t="s">
        <v>24</v>
      </c>
      <c r="D44" s="262"/>
      <c r="E44" s="262"/>
      <c r="F44" s="262"/>
      <c r="G44" s="262"/>
      <c r="H44" s="416">
        <f>'Пр.2 к пп2'!G325</f>
        <v>5540630.5</v>
      </c>
      <c r="I44" s="416"/>
      <c r="J44" s="416"/>
      <c r="K44" s="416">
        <v>0</v>
      </c>
      <c r="L44" s="416"/>
      <c r="M44" s="416"/>
      <c r="N44" s="416">
        <f>'Пр.2 к пп2'!I325</f>
        <v>982440.6</v>
      </c>
      <c r="O44" s="416"/>
      <c r="P44" s="416">
        <v>0</v>
      </c>
      <c r="Q44" s="416"/>
      <c r="R44" s="416">
        <f>'Пр.2 к пп2'!K325</f>
        <v>264654</v>
      </c>
      <c r="S44" s="416"/>
      <c r="T44" s="416">
        <v>0</v>
      </c>
      <c r="U44" s="416"/>
      <c r="V44" s="416">
        <f>'Пр.2 к пп2'!M325</f>
        <v>4134635.9</v>
      </c>
      <c r="W44" s="416"/>
      <c r="X44" s="416"/>
      <c r="Y44" s="416">
        <v>0</v>
      </c>
      <c r="Z44" s="416"/>
      <c r="AA44" s="416"/>
      <c r="AB44" s="416">
        <f>'Пр.2 к пп2'!O325</f>
        <v>158900</v>
      </c>
      <c r="AC44" s="416"/>
      <c r="AD44" s="416">
        <v>0</v>
      </c>
      <c r="AE44" s="416"/>
      <c r="AG44" s="107"/>
      <c r="AH44" s="107"/>
      <c r="AI44" s="107"/>
      <c r="AJ44" s="107"/>
      <c r="AK44" s="107"/>
      <c r="AL44" s="435"/>
      <c r="AM44" s="435"/>
      <c r="AN44" s="435"/>
      <c r="AO44" s="435"/>
      <c r="AP44" s="435"/>
      <c r="AQ44" s="435"/>
      <c r="AR44" s="435"/>
      <c r="AS44" s="435"/>
      <c r="AT44" s="435"/>
      <c r="AU44" s="435"/>
      <c r="AV44" s="435"/>
      <c r="AW44" s="435"/>
      <c r="AX44" s="435"/>
      <c r="AY44" s="435"/>
      <c r="AZ44" s="435"/>
      <c r="BA44" s="435"/>
      <c r="BB44" s="435"/>
      <c r="BC44" s="435"/>
      <c r="BD44" s="435"/>
      <c r="BE44" s="435"/>
      <c r="BF44" s="435"/>
      <c r="BG44" s="435"/>
      <c r="BH44" s="435"/>
      <c r="BI44" s="435"/>
    </row>
    <row r="45" spans="1:61" ht="15.75" customHeight="1" x14ac:dyDescent="0.3">
      <c r="A45" s="330"/>
      <c r="B45" s="331"/>
      <c r="C45" s="262" t="s">
        <v>25</v>
      </c>
      <c r="D45" s="262"/>
      <c r="E45" s="262"/>
      <c r="F45" s="262"/>
      <c r="G45" s="262"/>
      <c r="H45" s="416">
        <f>'Пр.2 к пп2'!G326</f>
        <v>5527654</v>
      </c>
      <c r="I45" s="416"/>
      <c r="J45" s="416"/>
      <c r="K45" s="416">
        <v>0</v>
      </c>
      <c r="L45" s="416"/>
      <c r="M45" s="416"/>
      <c r="N45" s="416">
        <f>'Пр.2 к пп2'!I326</f>
        <v>982440.6</v>
      </c>
      <c r="O45" s="416"/>
      <c r="P45" s="416">
        <v>0</v>
      </c>
      <c r="Q45" s="416"/>
      <c r="R45" s="416">
        <f>'Пр.2 к пп2'!K326</f>
        <v>264654</v>
      </c>
      <c r="S45" s="416"/>
      <c r="T45" s="416">
        <v>0</v>
      </c>
      <c r="U45" s="416"/>
      <c r="V45" s="416">
        <f>'Пр.2 к пп2'!M326</f>
        <v>4121659.4</v>
      </c>
      <c r="W45" s="416"/>
      <c r="X45" s="416"/>
      <c r="Y45" s="416">
        <v>0</v>
      </c>
      <c r="Z45" s="416"/>
      <c r="AA45" s="416"/>
      <c r="AB45" s="416">
        <f>'Пр.2 к пп2'!O326</f>
        <v>158900</v>
      </c>
      <c r="AC45" s="416"/>
      <c r="AD45" s="416">
        <v>0</v>
      </c>
      <c r="AE45" s="416"/>
      <c r="AF45" s="12"/>
      <c r="AG45" s="107"/>
      <c r="AH45" s="107"/>
      <c r="AI45" s="107"/>
      <c r="AJ45" s="107"/>
      <c r="AK45" s="107"/>
      <c r="AL45" s="435"/>
      <c r="AM45" s="435"/>
      <c r="AN45" s="435"/>
      <c r="AO45" s="435"/>
      <c r="AP45" s="435"/>
      <c r="AQ45" s="435"/>
      <c r="AR45" s="435"/>
      <c r="AS45" s="435"/>
      <c r="AT45" s="435"/>
      <c r="AU45" s="435"/>
      <c r="AV45" s="435"/>
      <c r="AW45" s="435"/>
      <c r="AX45" s="435"/>
      <c r="AY45" s="435"/>
      <c r="AZ45" s="435"/>
      <c r="BA45" s="435"/>
      <c r="BB45" s="435"/>
      <c r="BC45" s="435"/>
      <c r="BD45" s="435"/>
      <c r="BE45" s="435"/>
      <c r="BF45" s="435"/>
      <c r="BG45" s="435"/>
      <c r="BH45" s="435"/>
      <c r="BI45" s="435"/>
    </row>
    <row r="46" spans="1:61" ht="15.75" customHeight="1" x14ac:dyDescent="0.3">
      <c r="A46" s="330"/>
      <c r="B46" s="331"/>
      <c r="C46" s="262" t="s">
        <v>26</v>
      </c>
      <c r="D46" s="262"/>
      <c r="E46" s="262"/>
      <c r="F46" s="262"/>
      <c r="G46" s="262"/>
      <c r="H46" s="416">
        <f>'Пр.2 к пп2'!G327</f>
        <v>5452654</v>
      </c>
      <c r="I46" s="416"/>
      <c r="J46" s="416"/>
      <c r="K46" s="416">
        <v>0</v>
      </c>
      <c r="L46" s="416"/>
      <c r="M46" s="416"/>
      <c r="N46" s="416">
        <f>'Пр.2 к пп2'!I327</f>
        <v>982440.6</v>
      </c>
      <c r="O46" s="416"/>
      <c r="P46" s="416">
        <v>0</v>
      </c>
      <c r="Q46" s="416"/>
      <c r="R46" s="416">
        <f>'Пр.2 к пп2'!K327</f>
        <v>264654</v>
      </c>
      <c r="S46" s="416"/>
      <c r="T46" s="416">
        <v>0</v>
      </c>
      <c r="U46" s="416"/>
      <c r="V46" s="416">
        <f>'Пр.2 к пп2'!M327</f>
        <v>4046659.4</v>
      </c>
      <c r="W46" s="416"/>
      <c r="X46" s="416"/>
      <c r="Y46" s="416">
        <v>0</v>
      </c>
      <c r="Z46" s="416"/>
      <c r="AA46" s="416"/>
      <c r="AB46" s="416">
        <f>'Пр.2 к пп2'!O327</f>
        <v>158900</v>
      </c>
      <c r="AC46" s="416"/>
      <c r="AD46" s="416">
        <v>0</v>
      </c>
      <c r="AE46" s="416"/>
      <c r="AF46" s="12"/>
      <c r="AG46" s="107"/>
      <c r="AH46" s="107"/>
      <c r="AI46" s="107"/>
      <c r="AJ46" s="107"/>
      <c r="AK46" s="107"/>
      <c r="AL46" s="435"/>
      <c r="AM46" s="435"/>
      <c r="AN46" s="435"/>
      <c r="AO46" s="435"/>
      <c r="AP46" s="435"/>
      <c r="AQ46" s="435"/>
      <c r="AR46" s="435"/>
      <c r="AS46" s="435"/>
      <c r="AT46" s="435"/>
      <c r="AU46" s="435"/>
      <c r="AV46" s="435"/>
      <c r="AW46" s="435"/>
      <c r="AX46" s="435"/>
      <c r="AY46" s="435"/>
      <c r="AZ46" s="435"/>
      <c r="BA46" s="435"/>
      <c r="BB46" s="435"/>
      <c r="BC46" s="435"/>
      <c r="BD46" s="435"/>
      <c r="BE46" s="435"/>
      <c r="BF46" s="435"/>
      <c r="BG46" s="435"/>
      <c r="BH46" s="435"/>
      <c r="BI46" s="435"/>
    </row>
    <row r="47" spans="1:61" ht="15.75" customHeight="1" x14ac:dyDescent="0.3">
      <c r="A47" s="330"/>
      <c r="B47" s="331"/>
      <c r="C47" s="262" t="s">
        <v>41</v>
      </c>
      <c r="D47" s="262"/>
      <c r="E47" s="262"/>
      <c r="F47" s="262"/>
      <c r="G47" s="262"/>
      <c r="H47" s="416">
        <f>'Пр.2 к пп2'!G328</f>
        <v>5452654</v>
      </c>
      <c r="I47" s="416"/>
      <c r="J47" s="416"/>
      <c r="K47" s="416">
        <v>0</v>
      </c>
      <c r="L47" s="416"/>
      <c r="M47" s="416"/>
      <c r="N47" s="416">
        <f>'Пр.2 к пп2'!I328</f>
        <v>982440.6</v>
      </c>
      <c r="O47" s="416"/>
      <c r="P47" s="416">
        <v>0</v>
      </c>
      <c r="Q47" s="416"/>
      <c r="R47" s="416">
        <f>'Пр.2 к пп2'!K328</f>
        <v>264654</v>
      </c>
      <c r="S47" s="416"/>
      <c r="T47" s="416">
        <v>0</v>
      </c>
      <c r="U47" s="416"/>
      <c r="V47" s="416">
        <f>'Пр.2 к пп2'!M328</f>
        <v>4046659.4</v>
      </c>
      <c r="W47" s="416"/>
      <c r="X47" s="416"/>
      <c r="Y47" s="416">
        <v>0</v>
      </c>
      <c r="Z47" s="416"/>
      <c r="AA47" s="416"/>
      <c r="AB47" s="416">
        <f>'Пр.2 к пп2'!O328</f>
        <v>158900</v>
      </c>
      <c r="AC47" s="416"/>
      <c r="AD47" s="416">
        <v>0</v>
      </c>
      <c r="AE47" s="416"/>
      <c r="AF47" s="12"/>
      <c r="AG47" s="107"/>
      <c r="AH47" s="107"/>
      <c r="AI47" s="107"/>
      <c r="AJ47" s="107"/>
      <c r="AK47" s="107"/>
      <c r="AL47" s="435"/>
      <c r="AM47" s="435"/>
      <c r="AN47" s="435"/>
      <c r="AO47" s="435"/>
      <c r="AP47" s="435"/>
      <c r="AQ47" s="435"/>
      <c r="AR47" s="435"/>
      <c r="AS47" s="435"/>
      <c r="AT47" s="435"/>
      <c r="AU47" s="435"/>
      <c r="AV47" s="435"/>
      <c r="AW47" s="435"/>
      <c r="AX47" s="435"/>
      <c r="AY47" s="435"/>
      <c r="AZ47" s="435"/>
      <c r="BA47" s="435"/>
      <c r="BB47" s="435"/>
      <c r="BC47" s="435"/>
      <c r="BD47" s="435"/>
      <c r="BE47" s="435"/>
      <c r="BF47" s="435"/>
      <c r="BG47" s="435"/>
      <c r="BH47" s="435"/>
      <c r="BI47" s="435"/>
    </row>
    <row r="48" spans="1:61" ht="15.75" customHeight="1" x14ac:dyDescent="0.3">
      <c r="A48" s="330"/>
      <c r="B48" s="331"/>
      <c r="C48" s="262" t="s">
        <v>28</v>
      </c>
      <c r="D48" s="262"/>
      <c r="E48" s="262"/>
      <c r="F48" s="262"/>
      <c r="G48" s="262"/>
      <c r="H48" s="416">
        <f>'Пр.2 к пп2'!G329</f>
        <v>5188000</v>
      </c>
      <c r="I48" s="416"/>
      <c r="J48" s="416"/>
      <c r="K48" s="416">
        <v>0</v>
      </c>
      <c r="L48" s="416"/>
      <c r="M48" s="416"/>
      <c r="N48" s="416">
        <f>'Пр.2 к пп2'!I329</f>
        <v>982440.6</v>
      </c>
      <c r="O48" s="416"/>
      <c r="P48" s="416">
        <v>0</v>
      </c>
      <c r="Q48" s="416"/>
      <c r="R48" s="416">
        <f>'Пр.2 к пп2'!K329</f>
        <v>0</v>
      </c>
      <c r="S48" s="416"/>
      <c r="T48" s="416">
        <v>0</v>
      </c>
      <c r="U48" s="416"/>
      <c r="V48" s="416">
        <f>'Пр.2 к пп2'!M329</f>
        <v>4046659.4</v>
      </c>
      <c r="W48" s="416"/>
      <c r="X48" s="416"/>
      <c r="Y48" s="416">
        <v>0</v>
      </c>
      <c r="Z48" s="416"/>
      <c r="AA48" s="416"/>
      <c r="AB48" s="416">
        <f>'Пр.2 к пп2'!O329</f>
        <v>158900</v>
      </c>
      <c r="AC48" s="416"/>
      <c r="AD48" s="416">
        <v>0</v>
      </c>
      <c r="AE48" s="416"/>
      <c r="AG48" s="107"/>
      <c r="AH48" s="107"/>
      <c r="AI48" s="107"/>
      <c r="AJ48" s="107"/>
      <c r="AK48" s="107"/>
      <c r="AL48" s="435"/>
      <c r="AM48" s="435"/>
      <c r="AN48" s="435"/>
      <c r="AO48" s="435"/>
      <c r="AP48" s="435"/>
      <c r="AQ48" s="435"/>
      <c r="AR48" s="435"/>
      <c r="AS48" s="435"/>
      <c r="AT48" s="435"/>
      <c r="AU48" s="435"/>
      <c r="AV48" s="435"/>
      <c r="AW48" s="435"/>
      <c r="AX48" s="435"/>
      <c r="AY48" s="435"/>
      <c r="AZ48" s="435"/>
      <c r="BA48" s="435"/>
      <c r="BB48" s="435"/>
      <c r="BC48" s="435"/>
      <c r="BD48" s="435"/>
      <c r="BE48" s="435"/>
      <c r="BF48" s="435"/>
      <c r="BG48" s="435"/>
      <c r="BH48" s="435"/>
      <c r="BI48" s="435"/>
    </row>
    <row r="49" spans="1:61" ht="15.75" customHeight="1" x14ac:dyDescent="0.3">
      <c r="A49" s="332"/>
      <c r="B49" s="333"/>
      <c r="C49" s="262" t="s">
        <v>42</v>
      </c>
      <c r="D49" s="262"/>
      <c r="E49" s="262"/>
      <c r="F49" s="262"/>
      <c r="G49" s="262"/>
      <c r="H49" s="416">
        <f>SUM(H42:J48)</f>
        <v>38753720.200000003</v>
      </c>
      <c r="I49" s="416"/>
      <c r="J49" s="416"/>
      <c r="K49" s="416">
        <v>0</v>
      </c>
      <c r="L49" s="416"/>
      <c r="M49" s="416"/>
      <c r="N49" s="416">
        <f>SUM(N42:O48)</f>
        <v>7431950.2999999989</v>
      </c>
      <c r="O49" s="416"/>
      <c r="P49" s="416">
        <v>0</v>
      </c>
      <c r="Q49" s="416"/>
      <c r="R49" s="416">
        <f>SUM(R42:S48)</f>
        <v>1679596.9</v>
      </c>
      <c r="S49" s="416"/>
      <c r="T49" s="416">
        <v>0</v>
      </c>
      <c r="U49" s="416"/>
      <c r="V49" s="416">
        <f>SUM(V42:X48)</f>
        <v>28529872.999999996</v>
      </c>
      <c r="W49" s="416"/>
      <c r="X49" s="416"/>
      <c r="Y49" s="416">
        <v>0</v>
      </c>
      <c r="Z49" s="416">
        <v>1112300</v>
      </c>
      <c r="AA49" s="416"/>
      <c r="AB49" s="416">
        <f>SUM(AB42:AC48)</f>
        <v>1112300</v>
      </c>
      <c r="AC49" s="416">
        <v>0</v>
      </c>
      <c r="AD49" s="416">
        <v>0</v>
      </c>
      <c r="AE49" s="416">
        <v>0</v>
      </c>
      <c r="AG49" s="107"/>
      <c r="AH49" s="107"/>
      <c r="AI49" s="107"/>
      <c r="AJ49" s="107"/>
      <c r="AK49" s="107"/>
      <c r="AL49" s="435"/>
      <c r="AM49" s="435"/>
      <c r="AN49" s="435"/>
      <c r="AO49" s="435"/>
      <c r="AP49" s="435"/>
      <c r="AQ49" s="435"/>
      <c r="AR49" s="435"/>
      <c r="AS49" s="435"/>
      <c r="AT49" s="435"/>
      <c r="AU49" s="435"/>
      <c r="AV49" s="435"/>
      <c r="AW49" s="435"/>
      <c r="AX49" s="435"/>
      <c r="AY49" s="435"/>
      <c r="AZ49" s="435"/>
      <c r="BA49" s="435"/>
      <c r="BB49" s="435"/>
      <c r="BC49" s="435"/>
      <c r="BD49" s="435"/>
      <c r="BE49" s="435"/>
      <c r="BF49" s="435"/>
      <c r="BG49" s="435"/>
      <c r="BH49" s="435"/>
      <c r="BI49" s="435"/>
    </row>
    <row r="50" spans="1:61" ht="15.6" x14ac:dyDescent="0.3">
      <c r="A50" s="287" t="s">
        <v>150</v>
      </c>
      <c r="B50" s="317"/>
      <c r="C50" s="319" t="s">
        <v>308</v>
      </c>
      <c r="D50" s="319"/>
      <c r="E50" s="319"/>
      <c r="F50" s="319"/>
      <c r="G50" s="319"/>
      <c r="H50" s="319"/>
      <c r="I50" s="319"/>
      <c r="J50" s="319"/>
      <c r="K50" s="319"/>
      <c r="L50" s="319"/>
      <c r="M50" s="319"/>
      <c r="N50" s="319"/>
      <c r="O50" s="319"/>
      <c r="P50" s="319"/>
      <c r="Q50" s="319"/>
      <c r="R50" s="319"/>
      <c r="S50" s="319"/>
      <c r="T50" s="319"/>
      <c r="U50" s="319"/>
      <c r="V50" s="319"/>
      <c r="W50" s="319"/>
      <c r="X50" s="319"/>
      <c r="Y50" s="319"/>
      <c r="Z50" s="319"/>
      <c r="AA50" s="319"/>
      <c r="AB50" s="319"/>
      <c r="AC50" s="319"/>
      <c r="AD50" s="319"/>
      <c r="AE50" s="319"/>
    </row>
    <row r="51" spans="1:61" ht="37.5" customHeight="1" x14ac:dyDescent="0.3">
      <c r="A51" s="321" t="s">
        <v>152</v>
      </c>
      <c r="B51" s="322"/>
      <c r="C51" s="285" t="s">
        <v>254</v>
      </c>
      <c r="D51" s="285"/>
      <c r="E51" s="285"/>
      <c r="F51" s="285"/>
      <c r="G51" s="285"/>
      <c r="H51" s="285"/>
      <c r="I51" s="285"/>
      <c r="J51" s="285"/>
      <c r="K51" s="285"/>
      <c r="L51" s="285"/>
      <c r="M51" s="285"/>
      <c r="N51" s="285"/>
      <c r="O51" s="285"/>
      <c r="P51" s="285"/>
      <c r="Q51" s="285"/>
      <c r="R51" s="285"/>
      <c r="S51" s="285"/>
      <c r="T51" s="285"/>
      <c r="U51" s="285"/>
      <c r="V51" s="285"/>
      <c r="W51" s="285"/>
      <c r="X51" s="285"/>
      <c r="Y51" s="285"/>
      <c r="Z51" s="285"/>
      <c r="AA51" s="285"/>
      <c r="AB51" s="285"/>
      <c r="AC51" s="285"/>
      <c r="AD51" s="285"/>
      <c r="AE51" s="285"/>
    </row>
    <row r="52" spans="1:61" ht="15.6" x14ac:dyDescent="0.3">
      <c r="A52" s="330"/>
      <c r="B52" s="293"/>
      <c r="C52" s="274" t="s">
        <v>255</v>
      </c>
      <c r="D52" s="274"/>
      <c r="E52" s="274"/>
      <c r="F52" s="274"/>
      <c r="G52" s="274"/>
      <c r="H52" s="274"/>
      <c r="I52" s="274"/>
      <c r="J52" s="274"/>
      <c r="K52" s="274"/>
      <c r="L52" s="274"/>
      <c r="M52" s="274"/>
      <c r="N52" s="274"/>
      <c r="O52" s="274"/>
      <c r="P52" s="274"/>
      <c r="Q52" s="274"/>
      <c r="R52" s="274"/>
      <c r="S52" s="274"/>
      <c r="T52" s="274"/>
      <c r="U52" s="274"/>
      <c r="V52" s="274"/>
      <c r="W52" s="274"/>
      <c r="X52" s="274"/>
      <c r="Y52" s="274"/>
      <c r="Z52" s="274"/>
      <c r="AA52" s="274"/>
      <c r="AB52" s="274"/>
      <c r="AC52" s="274"/>
      <c r="AD52" s="274"/>
      <c r="AE52" s="274"/>
    </row>
    <row r="53" spans="1:61" ht="15.6" x14ac:dyDescent="0.3">
      <c r="A53" s="330"/>
      <c r="B53" s="293"/>
      <c r="C53" s="274" t="s">
        <v>256</v>
      </c>
      <c r="D53" s="274"/>
      <c r="E53" s="274"/>
      <c r="F53" s="274"/>
      <c r="G53" s="274"/>
      <c r="H53" s="274"/>
      <c r="I53" s="274"/>
      <c r="J53" s="274"/>
      <c r="K53" s="274"/>
      <c r="L53" s="274"/>
      <c r="M53" s="274"/>
      <c r="N53" s="274"/>
      <c r="O53" s="274"/>
      <c r="P53" s="274"/>
      <c r="Q53" s="274"/>
      <c r="R53" s="274"/>
      <c r="S53" s="274"/>
      <c r="T53" s="274"/>
      <c r="U53" s="274"/>
      <c r="V53" s="274"/>
      <c r="W53" s="274"/>
      <c r="X53" s="274"/>
      <c r="Y53" s="274"/>
      <c r="Z53" s="274"/>
      <c r="AA53" s="274"/>
      <c r="AB53" s="274"/>
      <c r="AC53" s="274"/>
      <c r="AD53" s="274"/>
      <c r="AE53" s="274"/>
    </row>
    <row r="54" spans="1:61" ht="37.5" customHeight="1" x14ac:dyDescent="0.3">
      <c r="A54" s="332"/>
      <c r="B54" s="442"/>
      <c r="C54" s="299" t="s">
        <v>229</v>
      </c>
      <c r="D54" s="299"/>
      <c r="E54" s="299"/>
      <c r="F54" s="299"/>
      <c r="G54" s="299"/>
      <c r="H54" s="299"/>
      <c r="I54" s="299"/>
      <c r="J54" s="299"/>
      <c r="K54" s="299"/>
      <c r="L54" s="299"/>
      <c r="M54" s="299"/>
      <c r="N54" s="299"/>
      <c r="O54" s="299"/>
      <c r="P54" s="299"/>
      <c r="Q54" s="299"/>
      <c r="R54" s="299"/>
      <c r="S54" s="299"/>
      <c r="T54" s="299"/>
      <c r="U54" s="299"/>
      <c r="V54" s="299"/>
      <c r="W54" s="299"/>
      <c r="X54" s="299"/>
      <c r="Y54" s="299"/>
      <c r="Z54" s="299"/>
      <c r="AA54" s="299"/>
      <c r="AB54" s="299"/>
      <c r="AC54" s="299"/>
      <c r="AD54" s="299"/>
      <c r="AE54" s="299"/>
    </row>
    <row r="55" spans="1:61" ht="54" customHeight="1" x14ac:dyDescent="0.3">
      <c r="A55" s="287" t="s">
        <v>153</v>
      </c>
      <c r="B55" s="317"/>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row>
    <row r="56" spans="1:61" ht="31.5" customHeight="1" x14ac:dyDescent="0.3">
      <c r="A56" s="287" t="s">
        <v>154</v>
      </c>
      <c r="B56" s="317"/>
      <c r="C56" s="274" t="s">
        <v>7</v>
      </c>
      <c r="D56" s="274"/>
      <c r="E56" s="274"/>
      <c r="F56" s="274"/>
      <c r="G56" s="274"/>
      <c r="H56" s="274"/>
      <c r="I56" s="274"/>
      <c r="J56" s="274"/>
      <c r="K56" s="274"/>
      <c r="L56" s="274"/>
      <c r="M56" s="274"/>
      <c r="N56" s="274"/>
      <c r="O56" s="274"/>
      <c r="P56" s="274"/>
      <c r="Q56" s="274"/>
      <c r="R56" s="274"/>
      <c r="S56" s="274"/>
      <c r="T56" s="274"/>
      <c r="U56" s="274"/>
      <c r="V56" s="274"/>
      <c r="W56" s="274"/>
      <c r="X56" s="274"/>
      <c r="Y56" s="274"/>
      <c r="Z56" s="274"/>
      <c r="AA56" s="274"/>
      <c r="AB56" s="274"/>
      <c r="AC56" s="274"/>
      <c r="AD56" s="274"/>
      <c r="AE56" s="274"/>
    </row>
    <row r="57" spans="1:61" ht="48.75" customHeight="1" x14ac:dyDescent="0.3">
      <c r="A57" s="287" t="s">
        <v>155</v>
      </c>
      <c r="B57" s="317"/>
      <c r="C57" s="274" t="s">
        <v>7</v>
      </c>
      <c r="D57" s="274"/>
      <c r="E57" s="274"/>
      <c r="F57" s="274"/>
      <c r="G57" s="274"/>
      <c r="H57" s="274"/>
      <c r="I57" s="274"/>
      <c r="J57" s="274"/>
      <c r="K57" s="274"/>
      <c r="L57" s="274"/>
      <c r="M57" s="274"/>
      <c r="N57" s="274"/>
      <c r="O57" s="274"/>
      <c r="P57" s="274"/>
      <c r="Q57" s="274"/>
      <c r="R57" s="274"/>
      <c r="S57" s="274"/>
      <c r="T57" s="274"/>
      <c r="U57" s="274"/>
      <c r="V57" s="274"/>
      <c r="W57" s="274"/>
      <c r="X57" s="274"/>
      <c r="Y57" s="274"/>
      <c r="Z57" s="274"/>
      <c r="AA57" s="274"/>
      <c r="AB57" s="274"/>
      <c r="AC57" s="274"/>
      <c r="AD57" s="274"/>
      <c r="AE57" s="274"/>
    </row>
    <row r="58" spans="1:61" ht="15.6" x14ac:dyDescent="0.3">
      <c r="A58" s="298" t="s">
        <v>678</v>
      </c>
      <c r="B58" s="298"/>
      <c r="C58" s="298"/>
      <c r="D58" s="298"/>
      <c r="E58" s="298"/>
      <c r="F58" s="298"/>
      <c r="G58" s="298"/>
      <c r="H58" s="298"/>
      <c r="I58" s="298"/>
      <c r="J58" s="298"/>
      <c r="K58" s="298"/>
      <c r="L58" s="298"/>
      <c r="M58" s="298"/>
      <c r="N58" s="298"/>
      <c r="O58" s="298"/>
      <c r="P58" s="298"/>
      <c r="Q58" s="298"/>
      <c r="R58" s="298"/>
      <c r="S58" s="298"/>
      <c r="T58" s="298"/>
      <c r="U58" s="298"/>
      <c r="V58" s="298"/>
      <c r="W58" s="298"/>
      <c r="X58" s="298"/>
      <c r="Y58" s="298"/>
      <c r="Z58" s="298"/>
      <c r="AA58" s="298"/>
      <c r="AB58" s="298"/>
      <c r="AC58" s="298"/>
      <c r="AD58" s="298"/>
      <c r="AE58" s="298"/>
    </row>
    <row r="59" spans="1:61" ht="15.6" x14ac:dyDescent="0.3">
      <c r="A59" s="139"/>
      <c r="B59" s="139"/>
      <c r="C59" s="139"/>
      <c r="D59" s="139"/>
      <c r="E59" s="139"/>
      <c r="F59" s="139"/>
      <c r="G59" s="139"/>
      <c r="H59" s="139"/>
      <c r="I59" s="139"/>
      <c r="J59" s="139"/>
      <c r="K59" s="139"/>
      <c r="L59" s="139"/>
      <c r="M59" s="139"/>
      <c r="N59" s="139"/>
      <c r="O59" s="139"/>
      <c r="P59" s="139"/>
      <c r="Q59" s="139"/>
      <c r="R59" s="139"/>
      <c r="S59" s="139"/>
      <c r="T59" s="139"/>
      <c r="U59" s="139"/>
      <c r="V59" s="139"/>
      <c r="W59" s="139"/>
      <c r="X59" s="139"/>
      <c r="Y59" s="139"/>
      <c r="Z59" s="139"/>
      <c r="AA59" s="139"/>
      <c r="AB59" s="139"/>
      <c r="AC59" s="139"/>
      <c r="AD59" s="139"/>
      <c r="AE59" s="139"/>
    </row>
    <row r="60" spans="1:61" ht="405" customHeight="1" x14ac:dyDescent="0.3">
      <c r="A60" s="298" t="s">
        <v>735</v>
      </c>
      <c r="B60" s="298"/>
      <c r="C60" s="298"/>
      <c r="D60" s="298"/>
      <c r="E60" s="298"/>
      <c r="F60" s="298"/>
      <c r="G60" s="298"/>
      <c r="H60" s="298"/>
      <c r="I60" s="298"/>
      <c r="J60" s="298"/>
      <c r="K60" s="298"/>
      <c r="L60" s="298"/>
      <c r="M60" s="298"/>
      <c r="N60" s="298"/>
      <c r="O60" s="298"/>
      <c r="P60" s="298"/>
      <c r="Q60" s="298"/>
      <c r="R60" s="298"/>
      <c r="S60" s="298"/>
      <c r="T60" s="298"/>
      <c r="U60" s="298"/>
      <c r="V60" s="298"/>
      <c r="W60" s="298"/>
      <c r="X60" s="298"/>
      <c r="Y60" s="298"/>
      <c r="Z60" s="298"/>
      <c r="AA60" s="298"/>
      <c r="AB60" s="298"/>
      <c r="AC60" s="298"/>
      <c r="AD60" s="298"/>
      <c r="AE60" s="298"/>
    </row>
    <row r="61" spans="1:61" ht="24.75" customHeight="1" x14ac:dyDescent="0.3">
      <c r="A61" s="298"/>
      <c r="B61" s="298"/>
      <c r="C61" s="298"/>
      <c r="D61" s="298"/>
      <c r="E61" s="298"/>
      <c r="F61" s="298"/>
      <c r="G61" s="298"/>
      <c r="H61" s="298"/>
      <c r="I61" s="298"/>
      <c r="J61" s="298"/>
      <c r="K61" s="298"/>
      <c r="L61" s="298"/>
      <c r="M61" s="298"/>
      <c r="N61" s="298"/>
      <c r="O61" s="298"/>
      <c r="P61" s="298"/>
      <c r="Q61" s="298"/>
      <c r="R61" s="298"/>
      <c r="S61" s="298"/>
      <c r="T61" s="298"/>
      <c r="U61" s="298"/>
      <c r="V61" s="298"/>
      <c r="W61" s="298"/>
      <c r="X61" s="298"/>
      <c r="Y61" s="298"/>
      <c r="Z61" s="298"/>
      <c r="AA61" s="298"/>
      <c r="AB61" s="298"/>
      <c r="AC61" s="298"/>
      <c r="AD61" s="298"/>
      <c r="AE61" s="298"/>
    </row>
    <row r="62" spans="1:61" ht="15.6" x14ac:dyDescent="0.3">
      <c r="A62" s="443" t="s">
        <v>230</v>
      </c>
      <c r="B62" s="443"/>
      <c r="C62" s="443"/>
      <c r="D62" s="443"/>
      <c r="E62" s="443"/>
      <c r="F62" s="443"/>
      <c r="G62" s="443"/>
      <c r="H62" s="443"/>
      <c r="I62" s="443"/>
      <c r="J62" s="443"/>
      <c r="K62" s="443"/>
      <c r="L62" s="443"/>
      <c r="M62" s="443"/>
      <c r="N62" s="443"/>
      <c r="O62" s="443"/>
      <c r="P62" s="443"/>
      <c r="Q62" s="443"/>
      <c r="R62" s="443"/>
      <c r="S62" s="443"/>
      <c r="T62" s="443"/>
      <c r="U62" s="443"/>
      <c r="V62" s="443"/>
      <c r="W62" s="443"/>
      <c r="X62" s="443"/>
      <c r="Y62" s="443"/>
      <c r="Z62" s="443"/>
      <c r="AA62" s="443"/>
      <c r="AB62" s="443"/>
      <c r="AC62" s="443"/>
      <c r="AD62" s="443"/>
      <c r="AE62" s="443"/>
    </row>
    <row r="63" spans="1:61" ht="15.75" customHeight="1" x14ac:dyDescent="0.3">
      <c r="B63" s="299"/>
      <c r="C63" s="299"/>
      <c r="D63" s="299"/>
      <c r="E63" s="299"/>
      <c r="F63" s="299"/>
      <c r="G63" s="299"/>
      <c r="H63" s="299"/>
      <c r="I63" s="299"/>
      <c r="J63" s="299"/>
      <c r="K63" s="284" t="s">
        <v>62</v>
      </c>
      <c r="L63" s="284"/>
      <c r="M63" s="284"/>
      <c r="N63" s="284"/>
      <c r="O63" s="284" t="s">
        <v>63</v>
      </c>
      <c r="P63" s="284"/>
      <c r="Q63" s="284"/>
      <c r="R63" s="284"/>
      <c r="S63" s="284" t="s">
        <v>64</v>
      </c>
      <c r="T63" s="284"/>
      <c r="U63" s="284"/>
      <c r="V63" s="284"/>
      <c r="W63" s="284" t="s">
        <v>65</v>
      </c>
      <c r="X63" s="284"/>
      <c r="Y63" s="284"/>
      <c r="Z63" s="284"/>
      <c r="AA63" s="284" t="s">
        <v>66</v>
      </c>
      <c r="AB63" s="284"/>
      <c r="AC63" s="284"/>
      <c r="AD63" s="284"/>
      <c r="AE63" s="43"/>
    </row>
    <row r="64" spans="1:61" ht="29.25" customHeight="1" x14ac:dyDescent="0.3">
      <c r="B64" s="299" t="s">
        <v>231</v>
      </c>
      <c r="C64" s="299"/>
      <c r="D64" s="299"/>
      <c r="E64" s="299"/>
      <c r="F64" s="299"/>
      <c r="G64" s="299"/>
      <c r="H64" s="299"/>
      <c r="I64" s="299"/>
      <c r="J64" s="299"/>
      <c r="K64" s="287">
        <v>72</v>
      </c>
      <c r="L64" s="316"/>
      <c r="M64" s="316"/>
      <c r="N64" s="317"/>
      <c r="O64" s="284">
        <v>71</v>
      </c>
      <c r="P64" s="284"/>
      <c r="Q64" s="284"/>
      <c r="R64" s="284"/>
      <c r="S64" s="284">
        <v>71</v>
      </c>
      <c r="T64" s="284"/>
      <c r="U64" s="284"/>
      <c r="V64" s="284"/>
      <c r="W64" s="284">
        <v>71</v>
      </c>
      <c r="X64" s="284"/>
      <c r="Y64" s="284"/>
      <c r="Z64" s="284"/>
      <c r="AA64" s="284">
        <v>71</v>
      </c>
      <c r="AB64" s="284"/>
      <c r="AC64" s="284"/>
      <c r="AD64" s="284"/>
      <c r="AE64" s="140"/>
    </row>
    <row r="65" spans="1:31" ht="15.6" x14ac:dyDescent="0.3">
      <c r="B65" s="299" t="s">
        <v>232</v>
      </c>
      <c r="C65" s="299"/>
      <c r="D65" s="299"/>
      <c r="E65" s="299"/>
      <c r="F65" s="299"/>
      <c r="G65" s="299"/>
      <c r="H65" s="299"/>
      <c r="I65" s="299"/>
      <c r="J65" s="299"/>
      <c r="K65" s="287">
        <v>68</v>
      </c>
      <c r="L65" s="316"/>
      <c r="M65" s="316"/>
      <c r="N65" s="317"/>
      <c r="O65" s="284">
        <v>67</v>
      </c>
      <c r="P65" s="284"/>
      <c r="Q65" s="284"/>
      <c r="R65" s="284"/>
      <c r="S65" s="284">
        <v>67</v>
      </c>
      <c r="T65" s="284"/>
      <c r="U65" s="284"/>
      <c r="V65" s="284"/>
      <c r="W65" s="284">
        <v>67</v>
      </c>
      <c r="X65" s="284"/>
      <c r="Y65" s="284"/>
      <c r="Z65" s="284"/>
      <c r="AA65" s="284">
        <v>67</v>
      </c>
      <c r="AB65" s="284"/>
      <c r="AC65" s="284"/>
      <c r="AD65" s="284"/>
      <c r="AE65" s="43"/>
    </row>
    <row r="66" spans="1:31" ht="28.5" customHeight="1" x14ac:dyDescent="0.3">
      <c r="B66" s="299" t="s">
        <v>233</v>
      </c>
      <c r="C66" s="299"/>
      <c r="D66" s="299"/>
      <c r="E66" s="299"/>
      <c r="F66" s="299"/>
      <c r="G66" s="299"/>
      <c r="H66" s="299"/>
      <c r="I66" s="299"/>
      <c r="J66" s="299"/>
      <c r="K66" s="287">
        <v>59806</v>
      </c>
      <c r="L66" s="316"/>
      <c r="M66" s="316"/>
      <c r="N66" s="317"/>
      <c r="O66" s="284">
        <v>61613</v>
      </c>
      <c r="P66" s="284"/>
      <c r="Q66" s="284"/>
      <c r="R66" s="284"/>
      <c r="S66" s="284">
        <v>62584</v>
      </c>
      <c r="T66" s="284"/>
      <c r="U66" s="284"/>
      <c r="V66" s="284"/>
      <c r="W66" s="284">
        <v>63214</v>
      </c>
      <c r="X66" s="284"/>
      <c r="Y66" s="284"/>
      <c r="Z66" s="284"/>
      <c r="AA66" s="284">
        <v>64285</v>
      </c>
      <c r="AB66" s="284"/>
      <c r="AC66" s="284"/>
      <c r="AD66" s="284"/>
      <c r="AE66" s="43"/>
    </row>
    <row r="67" spans="1:31" ht="32.25" customHeight="1" x14ac:dyDescent="0.3">
      <c r="B67" s="299" t="s">
        <v>234</v>
      </c>
      <c r="C67" s="299"/>
      <c r="D67" s="299"/>
      <c r="E67" s="299"/>
      <c r="F67" s="299"/>
      <c r="G67" s="299"/>
      <c r="H67" s="299"/>
      <c r="I67" s="299"/>
      <c r="J67" s="299"/>
      <c r="K67" s="287">
        <v>59279</v>
      </c>
      <c r="L67" s="316"/>
      <c r="M67" s="316"/>
      <c r="N67" s="317"/>
      <c r="O67" s="284">
        <v>61071</v>
      </c>
      <c r="P67" s="284"/>
      <c r="Q67" s="284"/>
      <c r="R67" s="284"/>
      <c r="S67" s="284">
        <v>61260</v>
      </c>
      <c r="T67" s="284"/>
      <c r="U67" s="284"/>
      <c r="V67" s="284"/>
      <c r="W67" s="284">
        <v>62569</v>
      </c>
      <c r="X67" s="284"/>
      <c r="Y67" s="284"/>
      <c r="Z67" s="284"/>
      <c r="AA67" s="284">
        <v>63691</v>
      </c>
      <c r="AB67" s="284"/>
      <c r="AC67" s="284"/>
      <c r="AD67" s="284"/>
      <c r="AE67" s="43"/>
    </row>
    <row r="68" spans="1:31" ht="30.75" customHeight="1" x14ac:dyDescent="0.3">
      <c r="B68" s="299" t="s">
        <v>235</v>
      </c>
      <c r="C68" s="299"/>
      <c r="D68" s="299"/>
      <c r="E68" s="299"/>
      <c r="F68" s="299"/>
      <c r="G68" s="299"/>
      <c r="H68" s="299"/>
      <c r="I68" s="299"/>
      <c r="J68" s="299"/>
      <c r="K68" s="287">
        <v>57.3</v>
      </c>
      <c r="L68" s="316"/>
      <c r="M68" s="316"/>
      <c r="N68" s="317"/>
      <c r="O68" s="284">
        <v>56.8</v>
      </c>
      <c r="P68" s="284"/>
      <c r="Q68" s="284"/>
      <c r="R68" s="284"/>
      <c r="S68" s="284">
        <v>57.2</v>
      </c>
      <c r="T68" s="284"/>
      <c r="U68" s="284"/>
      <c r="V68" s="284"/>
      <c r="W68" s="284">
        <v>55.4</v>
      </c>
      <c r="X68" s="284"/>
      <c r="Y68" s="284"/>
      <c r="Z68" s="284"/>
      <c r="AA68" s="284">
        <v>55</v>
      </c>
      <c r="AB68" s="284"/>
      <c r="AC68" s="284"/>
      <c r="AD68" s="284"/>
      <c r="AE68" s="43"/>
    </row>
    <row r="69" spans="1:31" ht="33" customHeight="1" x14ac:dyDescent="0.3">
      <c r="B69" s="299" t="s">
        <v>236</v>
      </c>
      <c r="C69" s="299"/>
      <c r="D69" s="299"/>
      <c r="E69" s="299"/>
      <c r="F69" s="299"/>
      <c r="G69" s="299"/>
      <c r="H69" s="299"/>
      <c r="I69" s="299"/>
      <c r="J69" s="299"/>
      <c r="K69" s="287">
        <v>56.9</v>
      </c>
      <c r="L69" s="316"/>
      <c r="M69" s="316"/>
      <c r="N69" s="317"/>
      <c r="O69" s="284">
        <v>56.9</v>
      </c>
      <c r="P69" s="284"/>
      <c r="Q69" s="284"/>
      <c r="R69" s="284"/>
      <c r="S69" s="284">
        <v>56.8</v>
      </c>
      <c r="T69" s="284"/>
      <c r="U69" s="284"/>
      <c r="V69" s="284"/>
      <c r="W69" s="284">
        <v>54.8</v>
      </c>
      <c r="X69" s="284"/>
      <c r="Y69" s="284"/>
      <c r="Z69" s="284"/>
      <c r="AA69" s="284">
        <v>54.2</v>
      </c>
      <c r="AB69" s="284"/>
      <c r="AC69" s="284"/>
      <c r="AD69" s="284"/>
      <c r="AE69" s="43"/>
    </row>
    <row r="70" spans="1:31" ht="15.6" x14ac:dyDescent="0.3">
      <c r="B70" s="299" t="s">
        <v>237</v>
      </c>
      <c r="C70" s="299"/>
      <c r="D70" s="299"/>
      <c r="E70" s="299"/>
      <c r="F70" s="299"/>
      <c r="G70" s="299"/>
      <c r="H70" s="299"/>
      <c r="I70" s="299"/>
      <c r="J70" s="299"/>
      <c r="K70" s="287">
        <v>57.7</v>
      </c>
      <c r="L70" s="316"/>
      <c r="M70" s="316"/>
      <c r="N70" s="317"/>
      <c r="O70" s="284">
        <v>53.5</v>
      </c>
      <c r="P70" s="284"/>
      <c r="Q70" s="284"/>
      <c r="R70" s="284"/>
      <c r="S70" s="284">
        <v>68.2</v>
      </c>
      <c r="T70" s="284"/>
      <c r="U70" s="284"/>
      <c r="V70" s="284"/>
      <c r="W70" s="284">
        <v>71.2</v>
      </c>
      <c r="X70" s="284"/>
      <c r="Y70" s="284"/>
      <c r="Z70" s="284"/>
      <c r="AA70" s="284">
        <v>75</v>
      </c>
      <c r="AB70" s="284"/>
      <c r="AC70" s="284"/>
      <c r="AD70" s="284"/>
      <c r="AE70" s="43"/>
    </row>
    <row r="71" spans="1:31" ht="54.75" customHeight="1" x14ac:dyDescent="0.3">
      <c r="B71" s="299" t="s">
        <v>238</v>
      </c>
      <c r="C71" s="299"/>
      <c r="D71" s="299"/>
      <c r="E71" s="299"/>
      <c r="F71" s="299"/>
      <c r="G71" s="299"/>
      <c r="H71" s="299"/>
      <c r="I71" s="299"/>
      <c r="J71" s="299"/>
      <c r="K71" s="287">
        <v>99.6</v>
      </c>
      <c r="L71" s="316"/>
      <c r="M71" s="316"/>
      <c r="N71" s="317"/>
      <c r="O71" s="284">
        <v>99.7</v>
      </c>
      <c r="P71" s="284"/>
      <c r="Q71" s="284"/>
      <c r="R71" s="284"/>
      <c r="S71" s="284">
        <v>100</v>
      </c>
      <c r="T71" s="284"/>
      <c r="U71" s="284"/>
      <c r="V71" s="284"/>
      <c r="W71" s="284">
        <v>99.5</v>
      </c>
      <c r="X71" s="284"/>
      <c r="Y71" s="284"/>
      <c r="Z71" s="284"/>
      <c r="AA71" s="284">
        <v>99</v>
      </c>
      <c r="AB71" s="284"/>
      <c r="AC71" s="284"/>
      <c r="AD71" s="284"/>
      <c r="AE71" s="43"/>
    </row>
    <row r="72" spans="1:31" ht="51" customHeight="1" x14ac:dyDescent="0.3">
      <c r="B72" s="299" t="s">
        <v>398</v>
      </c>
      <c r="C72" s="299"/>
      <c r="D72" s="299"/>
      <c r="E72" s="299"/>
      <c r="F72" s="299"/>
      <c r="G72" s="299"/>
      <c r="H72" s="299"/>
      <c r="I72" s="299"/>
      <c r="J72" s="299"/>
      <c r="K72" s="287">
        <v>30</v>
      </c>
      <c r="L72" s="316"/>
      <c r="M72" s="316"/>
      <c r="N72" s="317"/>
      <c r="O72" s="287">
        <v>29</v>
      </c>
      <c r="P72" s="316"/>
      <c r="Q72" s="316"/>
      <c r="R72" s="317"/>
      <c r="S72" s="287">
        <v>27</v>
      </c>
      <c r="T72" s="316"/>
      <c r="U72" s="316"/>
      <c r="V72" s="317"/>
      <c r="W72" s="287">
        <v>45</v>
      </c>
      <c r="X72" s="316"/>
      <c r="Y72" s="316"/>
      <c r="Z72" s="317"/>
      <c r="AA72" s="287">
        <v>43</v>
      </c>
      <c r="AB72" s="316"/>
      <c r="AC72" s="316"/>
      <c r="AD72" s="317"/>
      <c r="AE72" s="43"/>
    </row>
    <row r="73" spans="1:31" ht="33" customHeight="1" x14ac:dyDescent="0.3">
      <c r="B73" s="299" t="s">
        <v>239</v>
      </c>
      <c r="C73" s="299"/>
      <c r="D73" s="299"/>
      <c r="E73" s="299"/>
      <c r="F73" s="299"/>
      <c r="G73" s="299"/>
      <c r="H73" s="299"/>
      <c r="I73" s="299"/>
      <c r="J73" s="299"/>
      <c r="K73" s="287">
        <v>0</v>
      </c>
      <c r="L73" s="316"/>
      <c r="M73" s="316"/>
      <c r="N73" s="317"/>
      <c r="O73" s="287">
        <v>1</v>
      </c>
      <c r="P73" s="316"/>
      <c r="Q73" s="316"/>
      <c r="R73" s="317"/>
      <c r="S73" s="287">
        <v>0</v>
      </c>
      <c r="T73" s="316"/>
      <c r="U73" s="316"/>
      <c r="V73" s="317"/>
      <c r="W73" s="287">
        <v>0</v>
      </c>
      <c r="X73" s="316"/>
      <c r="Y73" s="316"/>
      <c r="Z73" s="317"/>
      <c r="AA73" s="287">
        <v>0</v>
      </c>
      <c r="AB73" s="316"/>
      <c r="AC73" s="316"/>
      <c r="AD73" s="317"/>
      <c r="AE73" s="43"/>
    </row>
    <row r="74" spans="1:31" ht="15.6" x14ac:dyDescent="0.3">
      <c r="B74" s="297"/>
      <c r="C74" s="297"/>
      <c r="D74" s="297"/>
      <c r="E74" s="297"/>
      <c r="F74" s="297"/>
      <c r="G74" s="297"/>
      <c r="H74" s="297"/>
      <c r="I74" s="297"/>
      <c r="J74" s="297"/>
      <c r="K74" s="293"/>
      <c r="L74" s="293"/>
      <c r="M74" s="293"/>
      <c r="N74" s="293"/>
      <c r="O74" s="293"/>
      <c r="P74" s="293"/>
      <c r="Q74" s="293"/>
      <c r="R74" s="293"/>
      <c r="S74" s="293"/>
      <c r="T74" s="293"/>
      <c r="U74" s="293"/>
      <c r="V74" s="293"/>
      <c r="W74" s="293"/>
      <c r="X74" s="293"/>
      <c r="Y74" s="293"/>
      <c r="Z74" s="293"/>
      <c r="AA74" s="293"/>
      <c r="AB74" s="293"/>
      <c r="AC74" s="293"/>
      <c r="AD74" s="293"/>
      <c r="AE74" s="43"/>
    </row>
    <row r="75" spans="1:31" ht="322.5" customHeight="1" x14ac:dyDescent="0.3">
      <c r="A75" s="306" t="s">
        <v>744</v>
      </c>
      <c r="B75" s="306"/>
      <c r="C75" s="306"/>
      <c r="D75" s="306"/>
      <c r="E75" s="306"/>
      <c r="F75" s="306"/>
      <c r="G75" s="306"/>
      <c r="H75" s="306"/>
      <c r="I75" s="306"/>
      <c r="J75" s="306"/>
      <c r="K75" s="306"/>
      <c r="L75" s="306"/>
      <c r="M75" s="306"/>
      <c r="N75" s="306"/>
      <c r="O75" s="306"/>
      <c r="P75" s="306"/>
      <c r="Q75" s="306"/>
      <c r="R75" s="306"/>
      <c r="S75" s="306"/>
      <c r="T75" s="306"/>
      <c r="U75" s="306"/>
      <c r="V75" s="306"/>
      <c r="W75" s="306"/>
      <c r="X75" s="306"/>
      <c r="Y75" s="306"/>
      <c r="Z75" s="306"/>
      <c r="AA75" s="306"/>
      <c r="AB75" s="306"/>
      <c r="AC75" s="306"/>
      <c r="AD75" s="306"/>
      <c r="AE75" s="59"/>
    </row>
    <row r="76" spans="1:31" ht="344.25" customHeight="1" x14ac:dyDescent="0.3">
      <c r="A76" s="306" t="s">
        <v>731</v>
      </c>
      <c r="B76" s="306"/>
      <c r="C76" s="306"/>
      <c r="D76" s="306"/>
      <c r="E76" s="306"/>
      <c r="F76" s="306"/>
      <c r="G76" s="306"/>
      <c r="H76" s="306"/>
      <c r="I76" s="306"/>
      <c r="J76" s="306"/>
      <c r="K76" s="306"/>
      <c r="L76" s="306"/>
      <c r="M76" s="306"/>
      <c r="N76" s="306"/>
      <c r="O76" s="306"/>
      <c r="P76" s="306"/>
      <c r="Q76" s="306"/>
      <c r="R76" s="306"/>
      <c r="S76" s="306"/>
      <c r="T76" s="306"/>
      <c r="U76" s="306"/>
      <c r="V76" s="306"/>
      <c r="W76" s="306"/>
      <c r="X76" s="306"/>
      <c r="Y76" s="306"/>
      <c r="Z76" s="306"/>
      <c r="AA76" s="306"/>
      <c r="AB76" s="306"/>
      <c r="AC76" s="306"/>
      <c r="AD76" s="306"/>
      <c r="AE76" s="59"/>
    </row>
    <row r="77" spans="1:31" ht="387" customHeight="1" x14ac:dyDescent="0.3">
      <c r="A77" s="288" t="s">
        <v>732</v>
      </c>
      <c r="B77" s="288"/>
      <c r="C77" s="288"/>
      <c r="D77" s="288"/>
      <c r="E77" s="288"/>
      <c r="F77" s="288"/>
      <c r="G77" s="288"/>
      <c r="H77" s="288"/>
      <c r="I77" s="288"/>
      <c r="J77" s="288"/>
      <c r="K77" s="288"/>
      <c r="L77" s="288"/>
      <c r="M77" s="288"/>
      <c r="N77" s="288"/>
      <c r="O77" s="288"/>
      <c r="P77" s="288"/>
      <c r="Q77" s="288"/>
      <c r="R77" s="288"/>
      <c r="S77" s="288"/>
      <c r="T77" s="288"/>
      <c r="U77" s="288"/>
      <c r="V77" s="288"/>
      <c r="W77" s="288"/>
      <c r="X77" s="288"/>
      <c r="Y77" s="288"/>
      <c r="Z77" s="288"/>
      <c r="AA77" s="288"/>
      <c r="AB77" s="288"/>
      <c r="AC77" s="288"/>
      <c r="AD77" s="288"/>
    </row>
    <row r="78" spans="1:31" ht="69" customHeight="1" x14ac:dyDescent="0.3">
      <c r="A78" s="444" t="s">
        <v>733</v>
      </c>
      <c r="B78" s="444"/>
      <c r="C78" s="444"/>
      <c r="D78" s="444"/>
      <c r="E78" s="444"/>
      <c r="F78" s="444"/>
      <c r="G78" s="444"/>
      <c r="H78" s="444"/>
      <c r="I78" s="444"/>
      <c r="J78" s="444"/>
      <c r="K78" s="444"/>
      <c r="L78" s="444"/>
      <c r="M78" s="444"/>
      <c r="N78" s="444"/>
      <c r="O78" s="444"/>
      <c r="P78" s="444"/>
      <c r="Q78" s="444"/>
      <c r="R78" s="444"/>
      <c r="S78" s="444"/>
      <c r="T78" s="444"/>
      <c r="U78" s="444"/>
      <c r="V78" s="444"/>
      <c r="W78" s="444"/>
      <c r="X78" s="444"/>
      <c r="Y78" s="444"/>
      <c r="Z78" s="444"/>
      <c r="AA78" s="444"/>
      <c r="AB78" s="444"/>
      <c r="AC78" s="444"/>
      <c r="AD78" s="444"/>
    </row>
    <row r="79" spans="1:31" ht="59.25" customHeight="1" x14ac:dyDescent="0.3">
      <c r="A79" s="445" t="s">
        <v>784</v>
      </c>
      <c r="B79" s="446"/>
      <c r="C79" s="446"/>
      <c r="D79" s="446"/>
      <c r="E79" s="446"/>
      <c r="F79" s="446"/>
      <c r="G79" s="446"/>
      <c r="H79" s="446"/>
      <c r="I79" s="446"/>
      <c r="J79" s="446"/>
      <c r="K79" s="446"/>
      <c r="L79" s="446"/>
      <c r="M79" s="446"/>
      <c r="N79" s="446"/>
      <c r="O79" s="446"/>
      <c r="P79" s="446"/>
      <c r="Q79" s="446"/>
      <c r="R79" s="446"/>
      <c r="S79" s="446"/>
      <c r="T79" s="446"/>
      <c r="U79" s="446"/>
      <c r="V79" s="446"/>
      <c r="W79" s="446"/>
      <c r="X79" s="446"/>
      <c r="Y79" s="446"/>
      <c r="Z79" s="446"/>
      <c r="AA79" s="447"/>
      <c r="AB79" s="447"/>
      <c r="AC79" s="447"/>
      <c r="AD79" s="447"/>
    </row>
    <row r="80" spans="1:31" ht="36.75" customHeight="1" x14ac:dyDescent="0.3">
      <c r="A80" s="141"/>
      <c r="B80" s="284" t="s">
        <v>783</v>
      </c>
      <c r="C80" s="284"/>
      <c r="D80" s="284"/>
      <c r="E80" s="284"/>
      <c r="F80" s="284"/>
      <c r="G80" s="284"/>
      <c r="H80" s="284"/>
      <c r="I80" s="284"/>
      <c r="J80" s="284"/>
      <c r="K80" s="284"/>
      <c r="L80" s="284"/>
      <c r="M80" s="284"/>
      <c r="N80" s="284"/>
      <c r="O80" s="284"/>
      <c r="P80" s="284"/>
      <c r="Q80" s="284"/>
      <c r="R80" s="284"/>
      <c r="S80" s="284"/>
      <c r="T80" s="284"/>
      <c r="U80" s="284"/>
      <c r="V80" s="284"/>
      <c r="W80" s="284"/>
      <c r="X80" s="284"/>
      <c r="Y80" s="284"/>
      <c r="Z80" s="284"/>
      <c r="AA80" s="142"/>
      <c r="AB80" s="143"/>
      <c r="AC80" s="143"/>
      <c r="AD80" s="143"/>
    </row>
    <row r="81" spans="1:30" ht="104.25" customHeight="1" x14ac:dyDescent="0.3">
      <c r="A81" s="141"/>
      <c r="B81" s="262" t="s">
        <v>717</v>
      </c>
      <c r="C81" s="284" t="s">
        <v>779</v>
      </c>
      <c r="D81" s="284"/>
      <c r="E81" s="284"/>
      <c r="F81" s="284" t="s">
        <v>780</v>
      </c>
      <c r="G81" s="284"/>
      <c r="H81" s="284"/>
      <c r="I81" s="284" t="s">
        <v>736</v>
      </c>
      <c r="J81" s="284"/>
      <c r="K81" s="284"/>
      <c r="L81" s="284" t="s">
        <v>719</v>
      </c>
      <c r="M81" s="284"/>
      <c r="N81" s="284"/>
      <c r="O81" s="284" t="s">
        <v>720</v>
      </c>
      <c r="P81" s="284"/>
      <c r="Q81" s="284"/>
      <c r="R81" s="284" t="s">
        <v>761</v>
      </c>
      <c r="S81" s="284"/>
      <c r="T81" s="284"/>
      <c r="U81" s="284" t="s">
        <v>721</v>
      </c>
      <c r="V81" s="284"/>
      <c r="W81" s="284"/>
      <c r="X81" s="284" t="s">
        <v>722</v>
      </c>
      <c r="Y81" s="284"/>
      <c r="Z81" s="284"/>
      <c r="AA81" s="142"/>
      <c r="AB81" s="143"/>
      <c r="AC81" s="143"/>
      <c r="AD81" s="143"/>
    </row>
    <row r="82" spans="1:30" ht="27.75" customHeight="1" x14ac:dyDescent="0.3">
      <c r="A82" s="144"/>
      <c r="B82" s="262"/>
      <c r="C82" s="106">
        <v>2020</v>
      </c>
      <c r="D82" s="106">
        <v>2021</v>
      </c>
      <c r="E82" s="106">
        <v>2022</v>
      </c>
      <c r="F82" s="106">
        <v>2020</v>
      </c>
      <c r="G82" s="106">
        <v>2021</v>
      </c>
      <c r="H82" s="106">
        <v>2022</v>
      </c>
      <c r="I82" s="106">
        <v>2020</v>
      </c>
      <c r="J82" s="106">
        <v>2021</v>
      </c>
      <c r="K82" s="106">
        <v>2022</v>
      </c>
      <c r="L82" s="106">
        <v>2020</v>
      </c>
      <c r="M82" s="106">
        <v>2021</v>
      </c>
      <c r="N82" s="106">
        <v>2022</v>
      </c>
      <c r="O82" s="106">
        <v>2020</v>
      </c>
      <c r="P82" s="106">
        <v>2021</v>
      </c>
      <c r="Q82" s="106">
        <v>2022</v>
      </c>
      <c r="R82" s="106">
        <v>2020</v>
      </c>
      <c r="S82" s="106">
        <v>2021</v>
      </c>
      <c r="T82" s="106">
        <v>2022</v>
      </c>
      <c r="U82" s="106">
        <v>2020</v>
      </c>
      <c r="V82" s="106">
        <v>2021</v>
      </c>
      <c r="W82" s="106">
        <v>2022</v>
      </c>
      <c r="X82" s="106">
        <v>2020</v>
      </c>
      <c r="Y82" s="106">
        <v>2021</v>
      </c>
      <c r="Z82" s="106">
        <v>2022</v>
      </c>
      <c r="AA82" s="142"/>
      <c r="AB82" s="143"/>
      <c r="AC82" s="143"/>
      <c r="AD82" s="143"/>
    </row>
    <row r="83" spans="1:30" ht="75.75" customHeight="1" x14ac:dyDescent="0.3">
      <c r="A83" s="145"/>
      <c r="B83" s="146" t="s">
        <v>424</v>
      </c>
      <c r="C83" s="106" t="s">
        <v>71</v>
      </c>
      <c r="D83" s="106" t="s">
        <v>71</v>
      </c>
      <c r="E83" s="106" t="s">
        <v>71</v>
      </c>
      <c r="F83" s="106" t="s">
        <v>71</v>
      </c>
      <c r="G83" s="106" t="s">
        <v>71</v>
      </c>
      <c r="H83" s="106" t="s">
        <v>71</v>
      </c>
      <c r="I83" s="106" t="s">
        <v>71</v>
      </c>
      <c r="J83" s="106" t="s">
        <v>71</v>
      </c>
      <c r="K83" s="106" t="s">
        <v>71</v>
      </c>
      <c r="L83" s="106" t="s">
        <v>71</v>
      </c>
      <c r="M83" s="106" t="s">
        <v>71</v>
      </c>
      <c r="N83" s="106" t="s">
        <v>71</v>
      </c>
      <c r="O83" s="106">
        <v>118524</v>
      </c>
      <c r="P83" s="106">
        <v>123048</v>
      </c>
      <c r="Q83" s="106" t="s">
        <v>71</v>
      </c>
      <c r="R83" s="106" t="s">
        <v>71</v>
      </c>
      <c r="S83" s="106" t="s">
        <v>71</v>
      </c>
      <c r="T83" s="106" t="s">
        <v>71</v>
      </c>
      <c r="U83" s="106">
        <v>124915</v>
      </c>
      <c r="V83" s="106">
        <v>127509</v>
      </c>
      <c r="W83" s="106">
        <v>132400</v>
      </c>
      <c r="X83" s="106" t="s">
        <v>71</v>
      </c>
      <c r="Y83" s="106" t="s">
        <v>71</v>
      </c>
      <c r="Z83" s="106" t="s">
        <v>71</v>
      </c>
      <c r="AA83" s="142"/>
      <c r="AB83" s="143"/>
      <c r="AC83" s="143"/>
      <c r="AD83" s="143"/>
    </row>
    <row r="84" spans="1:30" ht="111" customHeight="1" x14ac:dyDescent="0.3">
      <c r="A84" s="141"/>
      <c r="B84" s="146" t="s">
        <v>605</v>
      </c>
      <c r="C84" s="106" t="s">
        <v>71</v>
      </c>
      <c r="D84" s="106" t="s">
        <v>71</v>
      </c>
      <c r="E84" s="106" t="s">
        <v>71</v>
      </c>
      <c r="F84" s="106" t="s">
        <v>71</v>
      </c>
      <c r="G84" s="106" t="s">
        <v>71</v>
      </c>
      <c r="H84" s="106" t="s">
        <v>71</v>
      </c>
      <c r="I84" s="106" t="s">
        <v>71</v>
      </c>
      <c r="J84" s="106" t="s">
        <v>71</v>
      </c>
      <c r="K84" s="106" t="s">
        <v>71</v>
      </c>
      <c r="L84" s="106" t="s">
        <v>71</v>
      </c>
      <c r="M84" s="106" t="s">
        <v>71</v>
      </c>
      <c r="N84" s="106" t="s">
        <v>71</v>
      </c>
      <c r="O84" s="106" t="s">
        <v>71</v>
      </c>
      <c r="P84" s="106" t="s">
        <v>71</v>
      </c>
      <c r="Q84" s="106" t="s">
        <v>71</v>
      </c>
      <c r="R84" s="106" t="s">
        <v>71</v>
      </c>
      <c r="S84" s="106" t="s">
        <v>71</v>
      </c>
      <c r="T84" s="106" t="s">
        <v>71</v>
      </c>
      <c r="U84" s="106" t="s">
        <v>71</v>
      </c>
      <c r="V84" s="106" t="s">
        <v>71</v>
      </c>
      <c r="W84" s="106" t="s">
        <v>71</v>
      </c>
      <c r="X84" s="106" t="s">
        <v>71</v>
      </c>
      <c r="Y84" s="106" t="s">
        <v>71</v>
      </c>
      <c r="Z84" s="106" t="s">
        <v>71</v>
      </c>
      <c r="AA84" s="142"/>
      <c r="AB84" s="143"/>
      <c r="AC84" s="143"/>
      <c r="AD84" s="143"/>
    </row>
    <row r="85" spans="1:30" ht="81.75" customHeight="1" x14ac:dyDescent="0.3">
      <c r="A85" s="141"/>
      <c r="B85" s="146" t="s">
        <v>397</v>
      </c>
      <c r="C85" s="65" t="s">
        <v>628</v>
      </c>
      <c r="D85" s="65" t="s">
        <v>628</v>
      </c>
      <c r="E85" s="65" t="s">
        <v>628</v>
      </c>
      <c r="F85" s="106" t="s">
        <v>71</v>
      </c>
      <c r="G85" s="106" t="s">
        <v>71</v>
      </c>
      <c r="H85" s="106" t="s">
        <v>71</v>
      </c>
      <c r="I85" s="106" t="s">
        <v>71</v>
      </c>
      <c r="J85" s="106" t="s">
        <v>71</v>
      </c>
      <c r="K85" s="106" t="s">
        <v>71</v>
      </c>
      <c r="L85" s="106" t="s">
        <v>71</v>
      </c>
      <c r="M85" s="106" t="s">
        <v>71</v>
      </c>
      <c r="N85" s="106" t="s">
        <v>71</v>
      </c>
      <c r="O85" s="106">
        <v>98.9</v>
      </c>
      <c r="P85" s="106" t="s">
        <v>737</v>
      </c>
      <c r="Q85" s="106" t="s">
        <v>737</v>
      </c>
      <c r="R85" s="106" t="s">
        <v>71</v>
      </c>
      <c r="S85" s="106" t="s">
        <v>71</v>
      </c>
      <c r="T85" s="106" t="s">
        <v>71</v>
      </c>
      <c r="U85" s="106">
        <v>98.2</v>
      </c>
      <c r="V85" s="106">
        <v>98.2</v>
      </c>
      <c r="W85" s="106" t="s">
        <v>738</v>
      </c>
      <c r="X85" s="106" t="s">
        <v>71</v>
      </c>
      <c r="Y85" s="106" t="s">
        <v>71</v>
      </c>
      <c r="Z85" s="106" t="s">
        <v>71</v>
      </c>
      <c r="AA85" s="142"/>
      <c r="AB85" s="143"/>
      <c r="AC85" s="143"/>
      <c r="AD85" s="143"/>
    </row>
    <row r="86" spans="1:30" ht="71.25" customHeight="1" x14ac:dyDescent="0.3">
      <c r="A86" s="144"/>
      <c r="B86" s="146" t="s">
        <v>68</v>
      </c>
      <c r="C86" s="106" t="s">
        <v>71</v>
      </c>
      <c r="D86" s="106" t="s">
        <v>71</v>
      </c>
      <c r="E86" s="106" t="s">
        <v>71</v>
      </c>
      <c r="F86" s="106" t="s">
        <v>71</v>
      </c>
      <c r="G86" s="106" t="s">
        <v>71</v>
      </c>
      <c r="H86" s="106" t="s">
        <v>71</v>
      </c>
      <c r="I86" s="106" t="s">
        <v>71</v>
      </c>
      <c r="J86" s="106" t="s">
        <v>71</v>
      </c>
      <c r="K86" s="106" t="s">
        <v>71</v>
      </c>
      <c r="L86" s="106" t="s">
        <v>71</v>
      </c>
      <c r="M86" s="106" t="s">
        <v>71</v>
      </c>
      <c r="N86" s="106" t="s">
        <v>71</v>
      </c>
      <c r="O86" s="106" t="s">
        <v>71</v>
      </c>
      <c r="P86" s="106" t="s">
        <v>71</v>
      </c>
      <c r="Q86" s="106" t="s">
        <v>71</v>
      </c>
      <c r="R86" s="106" t="s">
        <v>71</v>
      </c>
      <c r="S86" s="106" t="s">
        <v>71</v>
      </c>
      <c r="T86" s="106" t="s">
        <v>71</v>
      </c>
      <c r="U86" s="106" t="s">
        <v>71</v>
      </c>
      <c r="V86" s="106" t="s">
        <v>71</v>
      </c>
      <c r="W86" s="106" t="s">
        <v>71</v>
      </c>
      <c r="X86" s="106" t="s">
        <v>71</v>
      </c>
      <c r="Y86" s="106" t="s">
        <v>71</v>
      </c>
      <c r="Z86" s="106" t="s">
        <v>71</v>
      </c>
      <c r="AA86" s="142"/>
      <c r="AB86" s="143"/>
      <c r="AC86" s="143"/>
      <c r="AD86" s="143"/>
    </row>
    <row r="87" spans="1:30" ht="69" customHeight="1" x14ac:dyDescent="0.3">
      <c r="A87" s="145"/>
      <c r="B87" s="92" t="s">
        <v>384</v>
      </c>
      <c r="C87" s="65" t="s">
        <v>739</v>
      </c>
      <c r="D87" s="65" t="s">
        <v>739</v>
      </c>
      <c r="E87" s="65" t="s">
        <v>739</v>
      </c>
      <c r="F87" s="65" t="s">
        <v>739</v>
      </c>
      <c r="G87" s="65" t="s">
        <v>739</v>
      </c>
      <c r="H87" s="65" t="s">
        <v>739</v>
      </c>
      <c r="I87" s="106" t="s">
        <v>71</v>
      </c>
      <c r="J87" s="106" t="s">
        <v>71</v>
      </c>
      <c r="K87" s="106" t="s">
        <v>71</v>
      </c>
      <c r="L87" s="106" t="s">
        <v>71</v>
      </c>
      <c r="M87" s="106" t="s">
        <v>71</v>
      </c>
      <c r="N87" s="106" t="s">
        <v>71</v>
      </c>
      <c r="O87" s="106">
        <v>53</v>
      </c>
      <c r="P87" s="106">
        <v>46</v>
      </c>
      <c r="Q87" s="106" t="s">
        <v>71</v>
      </c>
      <c r="R87" s="106" t="s">
        <v>71</v>
      </c>
      <c r="S87" s="106" t="s">
        <v>71</v>
      </c>
      <c r="T87" s="106" t="s">
        <v>71</v>
      </c>
      <c r="U87" s="106" t="s">
        <v>71</v>
      </c>
      <c r="V87" s="106" t="s">
        <v>71</v>
      </c>
      <c r="W87" s="106" t="s">
        <v>71</v>
      </c>
      <c r="X87" s="106" t="s">
        <v>71</v>
      </c>
      <c r="Y87" s="106" t="s">
        <v>71</v>
      </c>
      <c r="Z87" s="106" t="s">
        <v>71</v>
      </c>
      <c r="AA87" s="142"/>
      <c r="AB87" s="143"/>
      <c r="AC87" s="143"/>
      <c r="AD87" s="143"/>
    </row>
    <row r="88" spans="1:30" ht="55.5" customHeight="1" x14ac:dyDescent="0.3">
      <c r="A88" s="141"/>
      <c r="B88" s="92" t="s">
        <v>383</v>
      </c>
      <c r="C88" s="65" t="s">
        <v>740</v>
      </c>
      <c r="D88" s="65" t="s">
        <v>740</v>
      </c>
      <c r="E88" s="65" t="s">
        <v>740</v>
      </c>
      <c r="F88" s="106" t="s">
        <v>71</v>
      </c>
      <c r="G88" s="106" t="s">
        <v>71</v>
      </c>
      <c r="H88" s="106" t="s">
        <v>71</v>
      </c>
      <c r="I88" s="106" t="s">
        <v>71</v>
      </c>
      <c r="J88" s="106" t="s">
        <v>71</v>
      </c>
      <c r="K88" s="106" t="s">
        <v>71</v>
      </c>
      <c r="L88" s="106" t="s">
        <v>71</v>
      </c>
      <c r="M88" s="106" t="s">
        <v>71</v>
      </c>
      <c r="N88" s="106" t="s">
        <v>71</v>
      </c>
      <c r="O88" s="106" t="s">
        <v>71</v>
      </c>
      <c r="P88" s="106" t="s">
        <v>71</v>
      </c>
      <c r="Q88" s="106" t="s">
        <v>71</v>
      </c>
      <c r="R88" s="106" t="s">
        <v>71</v>
      </c>
      <c r="S88" s="106" t="s">
        <v>71</v>
      </c>
      <c r="T88" s="106" t="s">
        <v>71</v>
      </c>
      <c r="U88" s="106" t="s">
        <v>71</v>
      </c>
      <c r="V88" s="106" t="s">
        <v>71</v>
      </c>
      <c r="W88" s="106" t="s">
        <v>71</v>
      </c>
      <c r="X88" s="106" t="s">
        <v>71</v>
      </c>
      <c r="Y88" s="106" t="s">
        <v>71</v>
      </c>
      <c r="Z88" s="106" t="s">
        <v>71</v>
      </c>
      <c r="AA88" s="142"/>
      <c r="AB88" s="143"/>
      <c r="AC88" s="143"/>
      <c r="AD88" s="143"/>
    </row>
    <row r="89" spans="1:30" ht="54.75" customHeight="1" x14ac:dyDescent="0.3">
      <c r="A89" s="141"/>
      <c r="B89" s="92" t="s">
        <v>407</v>
      </c>
      <c r="C89" s="167">
        <v>67</v>
      </c>
      <c r="D89" s="106" t="s">
        <v>71</v>
      </c>
      <c r="E89" s="106" t="s">
        <v>71</v>
      </c>
      <c r="F89" s="106" t="s">
        <v>71</v>
      </c>
      <c r="G89" s="106" t="s">
        <v>71</v>
      </c>
      <c r="H89" s="106" t="s">
        <v>71</v>
      </c>
      <c r="I89" s="106" t="s">
        <v>71</v>
      </c>
      <c r="J89" s="106" t="s">
        <v>71</v>
      </c>
      <c r="K89" s="106" t="s">
        <v>71</v>
      </c>
      <c r="L89" s="106" t="s">
        <v>71</v>
      </c>
      <c r="M89" s="106" t="s">
        <v>71</v>
      </c>
      <c r="N89" s="106" t="s">
        <v>71</v>
      </c>
      <c r="O89" s="106" t="s">
        <v>71</v>
      </c>
      <c r="P89" s="106" t="s">
        <v>71</v>
      </c>
      <c r="Q89" s="106" t="s">
        <v>71</v>
      </c>
      <c r="R89" s="106">
        <v>62</v>
      </c>
      <c r="S89" s="106">
        <v>57</v>
      </c>
      <c r="T89" s="106">
        <v>62</v>
      </c>
      <c r="U89" s="106" t="s">
        <v>71</v>
      </c>
      <c r="V89" s="106" t="s">
        <v>71</v>
      </c>
      <c r="W89" s="106" t="s">
        <v>71</v>
      </c>
      <c r="X89" s="106">
        <v>68.8</v>
      </c>
      <c r="Y89" s="106" t="s">
        <v>741</v>
      </c>
      <c r="Z89" s="106" t="s">
        <v>741</v>
      </c>
      <c r="AA89" s="142"/>
      <c r="AB89" s="143"/>
      <c r="AC89" s="143"/>
      <c r="AD89" s="143"/>
    </row>
    <row r="90" spans="1:30" ht="83.25" customHeight="1" x14ac:dyDescent="0.3">
      <c r="A90" s="141"/>
      <c r="B90" s="92" t="s">
        <v>425</v>
      </c>
      <c r="C90" s="106" t="s">
        <v>71</v>
      </c>
      <c r="D90" s="106" t="s">
        <v>71</v>
      </c>
      <c r="E90" s="106" t="s">
        <v>71</v>
      </c>
      <c r="F90" s="106" t="s">
        <v>71</v>
      </c>
      <c r="G90" s="106" t="s">
        <v>71</v>
      </c>
      <c r="H90" s="106" t="s">
        <v>71</v>
      </c>
      <c r="I90" s="106" t="s">
        <v>71</v>
      </c>
      <c r="J90" s="106" t="s">
        <v>71</v>
      </c>
      <c r="K90" s="106" t="s">
        <v>71</v>
      </c>
      <c r="L90" s="106" t="s">
        <v>71</v>
      </c>
      <c r="M90" s="106" t="s">
        <v>71</v>
      </c>
      <c r="N90" s="106" t="s">
        <v>71</v>
      </c>
      <c r="O90" s="106" t="s">
        <v>71</v>
      </c>
      <c r="P90" s="106" t="s">
        <v>71</v>
      </c>
      <c r="Q90" s="106" t="s">
        <v>71</v>
      </c>
      <c r="R90" s="106" t="s">
        <v>71</v>
      </c>
      <c r="S90" s="106" t="s">
        <v>71</v>
      </c>
      <c r="T90" s="106" t="s">
        <v>71</v>
      </c>
      <c r="U90" s="106" t="s">
        <v>71</v>
      </c>
      <c r="V90" s="106" t="s">
        <v>71</v>
      </c>
      <c r="W90" s="106" t="s">
        <v>71</v>
      </c>
      <c r="X90" s="106" t="s">
        <v>71</v>
      </c>
      <c r="Y90" s="106" t="s">
        <v>71</v>
      </c>
      <c r="Z90" s="106" t="s">
        <v>71</v>
      </c>
      <c r="AA90" s="142"/>
      <c r="AB90" s="143"/>
      <c r="AC90" s="143"/>
      <c r="AD90" s="143"/>
    </row>
    <row r="91" spans="1:30" ht="155.25" customHeight="1" x14ac:dyDescent="0.3">
      <c r="A91" s="144"/>
      <c r="B91" s="92" t="s">
        <v>606</v>
      </c>
      <c r="C91" s="106">
        <v>100</v>
      </c>
      <c r="D91" s="106">
        <v>100</v>
      </c>
      <c r="E91" s="106">
        <v>100</v>
      </c>
      <c r="F91" s="106" t="s">
        <v>71</v>
      </c>
      <c r="G91" s="106" t="s">
        <v>71</v>
      </c>
      <c r="H91" s="106" t="s">
        <v>71</v>
      </c>
      <c r="I91" s="106" t="s">
        <v>71</v>
      </c>
      <c r="J91" s="106" t="s">
        <v>71</v>
      </c>
      <c r="K91" s="168" t="s">
        <v>71</v>
      </c>
      <c r="L91" s="106" t="s">
        <v>71</v>
      </c>
      <c r="M91" s="106" t="s">
        <v>71</v>
      </c>
      <c r="N91" s="106" t="s">
        <v>71</v>
      </c>
      <c r="O91" s="106" t="s">
        <v>71</v>
      </c>
      <c r="P91" s="106" t="s">
        <v>71</v>
      </c>
      <c r="Q91" s="106" t="s">
        <v>71</v>
      </c>
      <c r="R91" s="106" t="s">
        <v>71</v>
      </c>
      <c r="S91" s="106" t="s">
        <v>71</v>
      </c>
      <c r="T91" s="106" t="s">
        <v>71</v>
      </c>
      <c r="U91" s="106" t="s">
        <v>71</v>
      </c>
      <c r="V91" s="106" t="s">
        <v>71</v>
      </c>
      <c r="W91" s="106" t="s">
        <v>71</v>
      </c>
      <c r="X91" s="106" t="s">
        <v>71</v>
      </c>
      <c r="Y91" s="106" t="s">
        <v>71</v>
      </c>
      <c r="Z91" s="106" t="s">
        <v>71</v>
      </c>
      <c r="AA91" s="142"/>
      <c r="AB91" s="143"/>
      <c r="AC91" s="143"/>
      <c r="AD91" s="143"/>
    </row>
    <row r="92" spans="1:30" ht="160.5" customHeight="1" x14ac:dyDescent="0.3">
      <c r="A92" s="145"/>
      <c r="B92" s="92" t="s">
        <v>579</v>
      </c>
      <c r="C92" s="106">
        <v>100</v>
      </c>
      <c r="D92" s="106">
        <v>100</v>
      </c>
      <c r="E92" s="106">
        <v>100</v>
      </c>
      <c r="F92" s="106" t="s">
        <v>71</v>
      </c>
      <c r="G92" s="106" t="s">
        <v>71</v>
      </c>
      <c r="H92" s="106" t="s">
        <v>71</v>
      </c>
      <c r="I92" s="106" t="s">
        <v>71</v>
      </c>
      <c r="J92" s="106" t="s">
        <v>71</v>
      </c>
      <c r="K92" s="106" t="s">
        <v>71</v>
      </c>
      <c r="L92" s="106">
        <v>100</v>
      </c>
      <c r="M92" s="106">
        <v>100</v>
      </c>
      <c r="N92" s="106">
        <v>100</v>
      </c>
      <c r="O92" s="106">
        <v>100</v>
      </c>
      <c r="P92" s="106">
        <v>100</v>
      </c>
      <c r="Q92" s="106">
        <v>100</v>
      </c>
      <c r="R92" s="106" t="s">
        <v>71</v>
      </c>
      <c r="S92" s="106" t="s">
        <v>71</v>
      </c>
      <c r="T92" s="106" t="s">
        <v>71</v>
      </c>
      <c r="U92" s="106">
        <v>100</v>
      </c>
      <c r="V92" s="106">
        <v>100</v>
      </c>
      <c r="W92" s="106">
        <v>100</v>
      </c>
      <c r="X92" s="106">
        <v>100</v>
      </c>
      <c r="Y92" s="106">
        <v>100</v>
      </c>
      <c r="Z92" s="106">
        <v>100</v>
      </c>
      <c r="AA92" s="142"/>
      <c r="AB92" s="143"/>
      <c r="AC92" s="143"/>
      <c r="AD92" s="143"/>
    </row>
    <row r="93" spans="1:30" ht="85.5" customHeight="1" x14ac:dyDescent="0.3">
      <c r="A93" s="141"/>
      <c r="B93" s="92" t="s">
        <v>426</v>
      </c>
      <c r="C93" s="106" t="s">
        <v>71</v>
      </c>
      <c r="D93" s="106" t="s">
        <v>71</v>
      </c>
      <c r="E93" s="106" t="s">
        <v>71</v>
      </c>
      <c r="F93" s="106" t="s">
        <v>71</v>
      </c>
      <c r="G93" s="106" t="s">
        <v>71</v>
      </c>
      <c r="H93" s="106" t="s">
        <v>71</v>
      </c>
      <c r="I93" s="106" t="s">
        <v>71</v>
      </c>
      <c r="J93" s="106" t="s">
        <v>71</v>
      </c>
      <c r="K93" s="106" t="s">
        <v>71</v>
      </c>
      <c r="L93" s="106" t="s">
        <v>71</v>
      </c>
      <c r="M93" s="106" t="s">
        <v>71</v>
      </c>
      <c r="N93" s="106" t="s">
        <v>71</v>
      </c>
      <c r="O93" s="106" t="s">
        <v>71</v>
      </c>
      <c r="P93" s="106" t="s">
        <v>71</v>
      </c>
      <c r="Q93" s="106" t="s">
        <v>71</v>
      </c>
      <c r="R93" s="106" t="s">
        <v>71</v>
      </c>
      <c r="S93" s="106" t="s">
        <v>71</v>
      </c>
      <c r="T93" s="106" t="s">
        <v>71</v>
      </c>
      <c r="U93" s="106" t="s">
        <v>71</v>
      </c>
      <c r="V93" s="106" t="s">
        <v>71</v>
      </c>
      <c r="W93" s="106" t="s">
        <v>71</v>
      </c>
      <c r="X93" s="106" t="s">
        <v>71</v>
      </c>
      <c r="Y93" s="106" t="s">
        <v>71</v>
      </c>
      <c r="Z93" s="106" t="s">
        <v>71</v>
      </c>
      <c r="AA93" s="142"/>
      <c r="AB93" s="143"/>
      <c r="AC93" s="143"/>
      <c r="AD93" s="143"/>
    </row>
    <row r="94" spans="1:30" ht="67.5" customHeight="1" x14ac:dyDescent="0.3">
      <c r="A94" s="141"/>
      <c r="B94" s="92" t="s">
        <v>477</v>
      </c>
      <c r="C94" s="106" t="s">
        <v>71</v>
      </c>
      <c r="D94" s="106" t="s">
        <v>71</v>
      </c>
      <c r="E94" s="106" t="s">
        <v>71</v>
      </c>
      <c r="F94" s="106" t="s">
        <v>71</v>
      </c>
      <c r="G94" s="106" t="s">
        <v>71</v>
      </c>
      <c r="H94" s="106" t="s">
        <v>71</v>
      </c>
      <c r="I94" s="106" t="s">
        <v>71</v>
      </c>
      <c r="J94" s="106" t="s">
        <v>71</v>
      </c>
      <c r="K94" s="106" t="s">
        <v>71</v>
      </c>
      <c r="L94" s="106" t="s">
        <v>71</v>
      </c>
      <c r="M94" s="106" t="s">
        <v>71</v>
      </c>
      <c r="N94" s="106" t="s">
        <v>71</v>
      </c>
      <c r="O94" s="106" t="s">
        <v>71</v>
      </c>
      <c r="P94" s="106" t="s">
        <v>71</v>
      </c>
      <c r="Q94" s="106" t="s">
        <v>71</v>
      </c>
      <c r="R94" s="106" t="s">
        <v>71</v>
      </c>
      <c r="S94" s="106" t="s">
        <v>71</v>
      </c>
      <c r="T94" s="106" t="s">
        <v>71</v>
      </c>
      <c r="U94" s="106" t="s">
        <v>71</v>
      </c>
      <c r="V94" s="106" t="s">
        <v>71</v>
      </c>
      <c r="W94" s="106" t="s">
        <v>71</v>
      </c>
      <c r="X94" s="106" t="s">
        <v>71</v>
      </c>
      <c r="Y94" s="106" t="s">
        <v>71</v>
      </c>
      <c r="Z94" s="106" t="s">
        <v>71</v>
      </c>
      <c r="AA94" s="142"/>
      <c r="AB94" s="143"/>
      <c r="AC94" s="143"/>
      <c r="AD94" s="143"/>
    </row>
    <row r="95" spans="1:30" ht="82.5" customHeight="1" x14ac:dyDescent="0.3">
      <c r="A95" s="144"/>
      <c r="B95" s="92" t="s">
        <v>478</v>
      </c>
      <c r="C95" s="106" t="s">
        <v>71</v>
      </c>
      <c r="D95" s="106" t="s">
        <v>71</v>
      </c>
      <c r="E95" s="106" t="s">
        <v>71</v>
      </c>
      <c r="F95" s="106" t="s">
        <v>71</v>
      </c>
      <c r="G95" s="106" t="s">
        <v>71</v>
      </c>
      <c r="H95" s="106" t="s">
        <v>71</v>
      </c>
      <c r="I95" s="106" t="s">
        <v>71</v>
      </c>
      <c r="J95" s="106" t="s">
        <v>71</v>
      </c>
      <c r="K95" s="106" t="s">
        <v>71</v>
      </c>
      <c r="L95" s="106" t="s">
        <v>71</v>
      </c>
      <c r="M95" s="106" t="s">
        <v>71</v>
      </c>
      <c r="N95" s="106" t="s">
        <v>71</v>
      </c>
      <c r="O95" s="106" t="s">
        <v>71</v>
      </c>
      <c r="P95" s="106" t="s">
        <v>71</v>
      </c>
      <c r="Q95" s="106" t="s">
        <v>71</v>
      </c>
      <c r="R95" s="106" t="s">
        <v>71</v>
      </c>
      <c r="S95" s="106" t="s">
        <v>71</v>
      </c>
      <c r="T95" s="106" t="s">
        <v>71</v>
      </c>
      <c r="U95" s="106" t="s">
        <v>71</v>
      </c>
      <c r="V95" s="106" t="s">
        <v>71</v>
      </c>
      <c r="W95" s="106" t="s">
        <v>71</v>
      </c>
      <c r="X95" s="106" t="s">
        <v>71</v>
      </c>
      <c r="Y95" s="106" t="s">
        <v>71</v>
      </c>
      <c r="Z95" s="106" t="s">
        <v>71</v>
      </c>
      <c r="AA95" s="142"/>
      <c r="AB95" s="143"/>
      <c r="AC95" s="143"/>
      <c r="AD95" s="143"/>
    </row>
    <row r="96" spans="1:30" ht="57.75" customHeight="1" x14ac:dyDescent="0.3">
      <c r="A96" s="145"/>
      <c r="B96" s="92" t="s">
        <v>427</v>
      </c>
      <c r="C96" s="106" t="s">
        <v>71</v>
      </c>
      <c r="D96" s="106" t="s">
        <v>71</v>
      </c>
      <c r="E96" s="106" t="s">
        <v>71</v>
      </c>
      <c r="F96" s="106" t="s">
        <v>71</v>
      </c>
      <c r="G96" s="106" t="s">
        <v>71</v>
      </c>
      <c r="H96" s="106" t="s">
        <v>71</v>
      </c>
      <c r="I96" s="106" t="s">
        <v>71</v>
      </c>
      <c r="J96" s="106" t="s">
        <v>71</v>
      </c>
      <c r="K96" s="106" t="s">
        <v>71</v>
      </c>
      <c r="L96" s="106" t="s">
        <v>71</v>
      </c>
      <c r="M96" s="106" t="s">
        <v>71</v>
      </c>
      <c r="N96" s="106" t="s">
        <v>71</v>
      </c>
      <c r="O96" s="106" t="s">
        <v>71</v>
      </c>
      <c r="P96" s="106" t="s">
        <v>71</v>
      </c>
      <c r="Q96" s="106" t="s">
        <v>71</v>
      </c>
      <c r="R96" s="106" t="s">
        <v>71</v>
      </c>
      <c r="S96" s="106" t="s">
        <v>71</v>
      </c>
      <c r="T96" s="106" t="s">
        <v>71</v>
      </c>
      <c r="U96" s="106" t="s">
        <v>71</v>
      </c>
      <c r="V96" s="106" t="s">
        <v>71</v>
      </c>
      <c r="W96" s="106" t="s">
        <v>71</v>
      </c>
      <c r="X96" s="106" t="s">
        <v>71</v>
      </c>
      <c r="Y96" s="106" t="s">
        <v>71</v>
      </c>
      <c r="Z96" s="106" t="s">
        <v>71</v>
      </c>
      <c r="AA96" s="142"/>
      <c r="AB96" s="143"/>
      <c r="AC96" s="143"/>
      <c r="AD96" s="143"/>
    </row>
    <row r="97" spans="1:30" ht="125.25" customHeight="1" x14ac:dyDescent="0.3">
      <c r="A97" s="141"/>
      <c r="B97" s="92" t="s">
        <v>534</v>
      </c>
      <c r="C97" s="106">
        <v>5109</v>
      </c>
      <c r="D97" s="106">
        <v>4361</v>
      </c>
      <c r="E97" s="106">
        <v>3853</v>
      </c>
      <c r="F97" s="106" t="s">
        <v>71</v>
      </c>
      <c r="G97" s="106" t="s">
        <v>71</v>
      </c>
      <c r="H97" s="106" t="s">
        <v>71</v>
      </c>
      <c r="I97" s="106" t="s">
        <v>71</v>
      </c>
      <c r="J97" s="106" t="s">
        <v>71</v>
      </c>
      <c r="K97" s="106" t="s">
        <v>71</v>
      </c>
      <c r="L97" s="106" t="s">
        <v>71</v>
      </c>
      <c r="M97" s="106" t="s">
        <v>71</v>
      </c>
      <c r="N97" s="106" t="s">
        <v>71</v>
      </c>
      <c r="O97" s="106" t="s">
        <v>71</v>
      </c>
      <c r="P97" s="106" t="s">
        <v>71</v>
      </c>
      <c r="Q97" s="106" t="s">
        <v>71</v>
      </c>
      <c r="R97" s="106" t="s">
        <v>71</v>
      </c>
      <c r="S97" s="106" t="s">
        <v>71</v>
      </c>
      <c r="T97" s="106" t="s">
        <v>71</v>
      </c>
      <c r="U97" s="106" t="s">
        <v>71</v>
      </c>
      <c r="V97" s="106" t="s">
        <v>71</v>
      </c>
      <c r="W97" s="106" t="s">
        <v>71</v>
      </c>
      <c r="X97" s="106" t="s">
        <v>71</v>
      </c>
      <c r="Y97" s="106" t="s">
        <v>71</v>
      </c>
      <c r="Z97" s="106" t="s">
        <v>71</v>
      </c>
      <c r="AA97" s="142"/>
      <c r="AB97" s="143"/>
      <c r="AC97" s="143"/>
      <c r="AD97" s="143"/>
    </row>
    <row r="98" spans="1:30" ht="54" customHeight="1" x14ac:dyDescent="0.3">
      <c r="A98" s="147"/>
      <c r="B98" s="92" t="s">
        <v>580</v>
      </c>
      <c r="C98" s="106" t="s">
        <v>71</v>
      </c>
      <c r="D98" s="106" t="s">
        <v>71</v>
      </c>
      <c r="E98" s="106" t="s">
        <v>71</v>
      </c>
      <c r="F98" s="106" t="s">
        <v>71</v>
      </c>
      <c r="G98" s="106" t="s">
        <v>71</v>
      </c>
      <c r="H98" s="106" t="s">
        <v>71</v>
      </c>
      <c r="I98" s="106" t="s">
        <v>71</v>
      </c>
      <c r="J98" s="106" t="s">
        <v>71</v>
      </c>
      <c r="K98" s="106" t="s">
        <v>71</v>
      </c>
      <c r="L98" s="106" t="s">
        <v>71</v>
      </c>
      <c r="M98" s="106" t="s">
        <v>71</v>
      </c>
      <c r="N98" s="106" t="s">
        <v>71</v>
      </c>
      <c r="O98" s="106" t="s">
        <v>71</v>
      </c>
      <c r="P98" s="106" t="s">
        <v>71</v>
      </c>
      <c r="Q98" s="106" t="s">
        <v>71</v>
      </c>
      <c r="R98" s="106" t="s">
        <v>71</v>
      </c>
      <c r="S98" s="106" t="s">
        <v>71</v>
      </c>
      <c r="T98" s="106" t="s">
        <v>71</v>
      </c>
      <c r="U98" s="106" t="s">
        <v>71</v>
      </c>
      <c r="V98" s="106" t="s">
        <v>71</v>
      </c>
      <c r="W98" s="106" t="s">
        <v>71</v>
      </c>
      <c r="X98" s="106" t="s">
        <v>71</v>
      </c>
      <c r="Y98" s="106" t="s">
        <v>71</v>
      </c>
      <c r="Z98" s="106" t="s">
        <v>71</v>
      </c>
      <c r="AA98" s="142"/>
      <c r="AB98" s="143"/>
      <c r="AC98" s="143"/>
      <c r="AD98" s="143"/>
    </row>
    <row r="99" spans="1:30" ht="71.25" customHeight="1" x14ac:dyDescent="0.3">
      <c r="A99" s="145"/>
      <c r="B99" s="92" t="s">
        <v>767</v>
      </c>
      <c r="C99" s="106" t="s">
        <v>71</v>
      </c>
      <c r="D99" s="106" t="s">
        <v>71</v>
      </c>
      <c r="E99" s="106" t="s">
        <v>71</v>
      </c>
      <c r="F99" s="106" t="s">
        <v>71</v>
      </c>
      <c r="G99" s="106" t="s">
        <v>71</v>
      </c>
      <c r="H99" s="106" t="s">
        <v>71</v>
      </c>
      <c r="I99" s="106" t="s">
        <v>71</v>
      </c>
      <c r="J99" s="106" t="s">
        <v>71</v>
      </c>
      <c r="K99" s="106" t="s">
        <v>71</v>
      </c>
      <c r="L99" s="106" t="s">
        <v>71</v>
      </c>
      <c r="M99" s="106" t="s">
        <v>71</v>
      </c>
      <c r="N99" s="106" t="s">
        <v>71</v>
      </c>
      <c r="O99" s="106" t="s">
        <v>71</v>
      </c>
      <c r="P99" s="106" t="s">
        <v>71</v>
      </c>
      <c r="Q99" s="106" t="s">
        <v>71</v>
      </c>
      <c r="R99" s="106" t="s">
        <v>71</v>
      </c>
      <c r="S99" s="106" t="s">
        <v>71</v>
      </c>
      <c r="T99" s="106" t="s">
        <v>71</v>
      </c>
      <c r="U99" s="106" t="s">
        <v>71</v>
      </c>
      <c r="V99" s="106" t="s">
        <v>71</v>
      </c>
      <c r="W99" s="106" t="s">
        <v>71</v>
      </c>
      <c r="X99" s="106" t="s">
        <v>71</v>
      </c>
      <c r="Y99" s="106" t="s">
        <v>71</v>
      </c>
      <c r="Z99" s="106" t="s">
        <v>71</v>
      </c>
      <c r="AA99" s="142"/>
      <c r="AB99" s="143"/>
      <c r="AC99" s="143"/>
      <c r="AD99" s="143"/>
    </row>
    <row r="100" spans="1:30" ht="111" customHeight="1" x14ac:dyDescent="0.3">
      <c r="A100" s="145"/>
      <c r="B100" s="92" t="s">
        <v>581</v>
      </c>
      <c r="C100" s="106" t="s">
        <v>71</v>
      </c>
      <c r="D100" s="106" t="s">
        <v>71</v>
      </c>
      <c r="E100" s="106" t="s">
        <v>71</v>
      </c>
      <c r="F100" s="106" t="s">
        <v>71</v>
      </c>
      <c r="G100" s="106" t="s">
        <v>71</v>
      </c>
      <c r="H100" s="106" t="s">
        <v>71</v>
      </c>
      <c r="I100" s="106" t="s">
        <v>71</v>
      </c>
      <c r="J100" s="106" t="s">
        <v>71</v>
      </c>
      <c r="K100" s="106" t="s">
        <v>71</v>
      </c>
      <c r="L100" s="106" t="s">
        <v>71</v>
      </c>
      <c r="M100" s="106" t="s">
        <v>71</v>
      </c>
      <c r="N100" s="106" t="s">
        <v>71</v>
      </c>
      <c r="O100" s="106" t="s">
        <v>71</v>
      </c>
      <c r="P100" s="106" t="s">
        <v>71</v>
      </c>
      <c r="Q100" s="106" t="s">
        <v>71</v>
      </c>
      <c r="R100" s="106" t="s">
        <v>71</v>
      </c>
      <c r="S100" s="106" t="s">
        <v>71</v>
      </c>
      <c r="T100" s="106" t="s">
        <v>71</v>
      </c>
      <c r="U100" s="106" t="s">
        <v>71</v>
      </c>
      <c r="V100" s="106" t="s">
        <v>71</v>
      </c>
      <c r="W100" s="106" t="s">
        <v>71</v>
      </c>
      <c r="X100" s="106" t="s">
        <v>71</v>
      </c>
      <c r="Y100" s="106" t="s">
        <v>71</v>
      </c>
      <c r="Z100" s="106" t="s">
        <v>71</v>
      </c>
      <c r="AA100" s="142"/>
      <c r="AB100" s="143"/>
      <c r="AC100" s="143"/>
      <c r="AD100" s="143"/>
    </row>
    <row r="101" spans="1:30" ht="65.25" customHeight="1" x14ac:dyDescent="0.3">
      <c r="A101" s="141"/>
      <c r="B101" s="92" t="s">
        <v>742</v>
      </c>
      <c r="C101" s="106" t="s">
        <v>71</v>
      </c>
      <c r="D101" s="106" t="s">
        <v>71</v>
      </c>
      <c r="E101" s="106" t="s">
        <v>71</v>
      </c>
      <c r="F101" s="106">
        <v>91</v>
      </c>
      <c r="G101" s="106">
        <v>158</v>
      </c>
      <c r="H101" s="106">
        <v>209</v>
      </c>
      <c r="I101" s="106" t="s">
        <v>71</v>
      </c>
      <c r="J101" s="106" t="s">
        <v>71</v>
      </c>
      <c r="K101" s="106" t="s">
        <v>71</v>
      </c>
      <c r="L101" s="106" t="s">
        <v>71</v>
      </c>
      <c r="M101" s="106" t="s">
        <v>71</v>
      </c>
      <c r="N101" s="106" t="s">
        <v>71</v>
      </c>
      <c r="O101" s="106" t="s">
        <v>71</v>
      </c>
      <c r="P101" s="106" t="s">
        <v>71</v>
      </c>
      <c r="Q101" s="106" t="s">
        <v>71</v>
      </c>
      <c r="R101" s="106" t="s">
        <v>71</v>
      </c>
      <c r="S101" s="106" t="s">
        <v>71</v>
      </c>
      <c r="T101" s="106" t="s">
        <v>71</v>
      </c>
      <c r="U101" s="106" t="s">
        <v>71</v>
      </c>
      <c r="V101" s="106" t="s">
        <v>71</v>
      </c>
      <c r="W101" s="106" t="s">
        <v>71</v>
      </c>
      <c r="X101" s="106" t="s">
        <v>71</v>
      </c>
      <c r="Y101" s="106" t="s">
        <v>71</v>
      </c>
      <c r="Z101" s="106" t="s">
        <v>71</v>
      </c>
      <c r="AA101" s="142"/>
      <c r="AB101" s="143"/>
      <c r="AC101" s="143"/>
      <c r="AD101" s="143"/>
    </row>
    <row r="102" spans="1:30" ht="109.5" customHeight="1" x14ac:dyDescent="0.3">
      <c r="A102" s="141"/>
      <c r="B102" s="92" t="s">
        <v>428</v>
      </c>
      <c r="C102" s="106" t="s">
        <v>71</v>
      </c>
      <c r="D102" s="106" t="s">
        <v>71</v>
      </c>
      <c r="E102" s="106" t="s">
        <v>71</v>
      </c>
      <c r="F102" s="106" t="s">
        <v>71</v>
      </c>
      <c r="G102" s="106" t="s">
        <v>71</v>
      </c>
      <c r="H102" s="106" t="s">
        <v>71</v>
      </c>
      <c r="I102" s="106" t="s">
        <v>71</v>
      </c>
      <c r="J102" s="106" t="s">
        <v>71</v>
      </c>
      <c r="K102" s="106" t="s">
        <v>71</v>
      </c>
      <c r="L102" s="106" t="s">
        <v>71</v>
      </c>
      <c r="M102" s="106" t="s">
        <v>71</v>
      </c>
      <c r="N102" s="106" t="s">
        <v>71</v>
      </c>
      <c r="O102" s="106" t="s">
        <v>71</v>
      </c>
      <c r="P102" s="106" t="s">
        <v>71</v>
      </c>
      <c r="Q102" s="106" t="s">
        <v>71</v>
      </c>
      <c r="R102" s="106" t="s">
        <v>71</v>
      </c>
      <c r="S102" s="106" t="s">
        <v>71</v>
      </c>
      <c r="T102" s="106" t="s">
        <v>71</v>
      </c>
      <c r="U102" s="106" t="s">
        <v>71</v>
      </c>
      <c r="V102" s="106" t="s">
        <v>71</v>
      </c>
      <c r="W102" s="106" t="s">
        <v>71</v>
      </c>
      <c r="X102" s="106" t="s">
        <v>71</v>
      </c>
      <c r="Y102" s="106" t="s">
        <v>71</v>
      </c>
      <c r="Z102" s="106" t="s">
        <v>71</v>
      </c>
      <c r="AA102" s="142"/>
      <c r="AB102" s="143"/>
      <c r="AC102" s="143"/>
      <c r="AD102" s="143"/>
    </row>
    <row r="103" spans="1:30" ht="33.75" customHeight="1" x14ac:dyDescent="0.3">
      <c r="A103" s="147"/>
      <c r="B103" s="92" t="s">
        <v>483</v>
      </c>
      <c r="C103" s="106" t="s">
        <v>71</v>
      </c>
      <c r="D103" s="106" t="s">
        <v>71</v>
      </c>
      <c r="E103" s="106" t="s">
        <v>71</v>
      </c>
      <c r="F103" s="106" t="s">
        <v>71</v>
      </c>
      <c r="G103" s="106" t="s">
        <v>71</v>
      </c>
      <c r="H103" s="106" t="s">
        <v>71</v>
      </c>
      <c r="I103" s="106" t="s">
        <v>71</v>
      </c>
      <c r="J103" s="106" t="s">
        <v>71</v>
      </c>
      <c r="K103" s="106" t="s">
        <v>71</v>
      </c>
      <c r="L103" s="106" t="s">
        <v>71</v>
      </c>
      <c r="M103" s="106" t="s">
        <v>71</v>
      </c>
      <c r="N103" s="106" t="s">
        <v>71</v>
      </c>
      <c r="O103" s="106" t="s">
        <v>71</v>
      </c>
      <c r="P103" s="106" t="s">
        <v>71</v>
      </c>
      <c r="Q103" s="106" t="s">
        <v>71</v>
      </c>
      <c r="R103" s="106" t="s">
        <v>71</v>
      </c>
      <c r="S103" s="106" t="s">
        <v>71</v>
      </c>
      <c r="T103" s="106" t="s">
        <v>71</v>
      </c>
      <c r="U103" s="106" t="s">
        <v>71</v>
      </c>
      <c r="V103" s="106" t="s">
        <v>71</v>
      </c>
      <c r="W103" s="106" t="s">
        <v>71</v>
      </c>
      <c r="X103" s="106" t="s">
        <v>71</v>
      </c>
      <c r="Y103" s="106" t="s">
        <v>71</v>
      </c>
      <c r="Z103" s="106" t="s">
        <v>71</v>
      </c>
      <c r="AA103" s="142"/>
      <c r="AB103" s="143"/>
      <c r="AC103" s="143"/>
      <c r="AD103" s="143"/>
    </row>
    <row r="104" spans="1:30" ht="68.25" customHeight="1" x14ac:dyDescent="0.3">
      <c r="A104" s="147"/>
      <c r="B104" s="92" t="s">
        <v>484</v>
      </c>
      <c r="C104" s="106" t="s">
        <v>71</v>
      </c>
      <c r="D104" s="106" t="s">
        <v>71</v>
      </c>
      <c r="E104" s="106" t="s">
        <v>71</v>
      </c>
      <c r="F104" s="106" t="s">
        <v>71</v>
      </c>
      <c r="G104" s="106" t="s">
        <v>71</v>
      </c>
      <c r="H104" s="106" t="s">
        <v>71</v>
      </c>
      <c r="I104" s="106" t="s">
        <v>71</v>
      </c>
      <c r="J104" s="106" t="s">
        <v>71</v>
      </c>
      <c r="K104" s="106" t="s">
        <v>71</v>
      </c>
      <c r="L104" s="106" t="s">
        <v>71</v>
      </c>
      <c r="M104" s="106" t="s">
        <v>71</v>
      </c>
      <c r="N104" s="106" t="s">
        <v>71</v>
      </c>
      <c r="O104" s="106" t="s">
        <v>71</v>
      </c>
      <c r="P104" s="106" t="s">
        <v>71</v>
      </c>
      <c r="Q104" s="106" t="s">
        <v>71</v>
      </c>
      <c r="R104" s="106" t="s">
        <v>71</v>
      </c>
      <c r="S104" s="106" t="s">
        <v>71</v>
      </c>
      <c r="T104" s="106" t="s">
        <v>71</v>
      </c>
      <c r="U104" s="106" t="s">
        <v>71</v>
      </c>
      <c r="V104" s="106" t="s">
        <v>71</v>
      </c>
      <c r="W104" s="106" t="s">
        <v>71</v>
      </c>
      <c r="X104" s="106" t="s">
        <v>71</v>
      </c>
      <c r="Y104" s="106" t="s">
        <v>71</v>
      </c>
      <c r="Z104" s="106" t="s">
        <v>71</v>
      </c>
      <c r="AA104" s="142"/>
      <c r="AB104" s="143"/>
      <c r="AC104" s="143"/>
      <c r="AD104" s="143"/>
    </row>
    <row r="105" spans="1:30" ht="102" customHeight="1" x14ac:dyDescent="0.3">
      <c r="A105" s="144"/>
      <c r="B105" s="92" t="s">
        <v>577</v>
      </c>
      <c r="C105" s="106" t="s">
        <v>71</v>
      </c>
      <c r="D105" s="106" t="s">
        <v>71</v>
      </c>
      <c r="E105" s="106" t="s">
        <v>71</v>
      </c>
      <c r="F105" s="106" t="s">
        <v>71</v>
      </c>
      <c r="G105" s="106" t="s">
        <v>71</v>
      </c>
      <c r="H105" s="106" t="s">
        <v>71</v>
      </c>
      <c r="I105" s="106" t="s">
        <v>71</v>
      </c>
      <c r="J105" s="106" t="s">
        <v>71</v>
      </c>
      <c r="K105" s="106" t="s">
        <v>71</v>
      </c>
      <c r="L105" s="106" t="s">
        <v>71</v>
      </c>
      <c r="M105" s="106" t="s">
        <v>71</v>
      </c>
      <c r="N105" s="106" t="s">
        <v>71</v>
      </c>
      <c r="O105" s="106" t="s">
        <v>71</v>
      </c>
      <c r="P105" s="106" t="s">
        <v>71</v>
      </c>
      <c r="Q105" s="106" t="s">
        <v>71</v>
      </c>
      <c r="R105" s="106" t="s">
        <v>71</v>
      </c>
      <c r="S105" s="106" t="s">
        <v>71</v>
      </c>
      <c r="T105" s="106" t="s">
        <v>71</v>
      </c>
      <c r="U105" s="106" t="s">
        <v>71</v>
      </c>
      <c r="V105" s="106" t="s">
        <v>71</v>
      </c>
      <c r="W105" s="106" t="s">
        <v>71</v>
      </c>
      <c r="X105" s="106" t="s">
        <v>71</v>
      </c>
      <c r="Y105" s="106" t="s">
        <v>71</v>
      </c>
      <c r="Z105" s="106" t="s">
        <v>71</v>
      </c>
      <c r="AA105" s="142"/>
      <c r="AB105" s="143"/>
      <c r="AC105" s="143"/>
      <c r="AD105" s="143"/>
    </row>
    <row r="106" spans="1:30" ht="112.5" customHeight="1" x14ac:dyDescent="0.3">
      <c r="A106" s="141"/>
      <c r="B106" s="92" t="s">
        <v>599</v>
      </c>
      <c r="C106" s="106" t="s">
        <v>71</v>
      </c>
      <c r="D106" s="106" t="s">
        <v>71</v>
      </c>
      <c r="E106" s="106" t="s">
        <v>71</v>
      </c>
      <c r="F106" s="106" t="s">
        <v>71</v>
      </c>
      <c r="G106" s="106" t="s">
        <v>71</v>
      </c>
      <c r="H106" s="106" t="s">
        <v>71</v>
      </c>
      <c r="I106" s="106" t="s">
        <v>71</v>
      </c>
      <c r="J106" s="106" t="s">
        <v>71</v>
      </c>
      <c r="K106" s="106" t="s">
        <v>71</v>
      </c>
      <c r="L106" s="106" t="s">
        <v>71</v>
      </c>
      <c r="M106" s="106" t="s">
        <v>71</v>
      </c>
      <c r="N106" s="106" t="s">
        <v>71</v>
      </c>
      <c r="O106" s="106" t="s">
        <v>71</v>
      </c>
      <c r="P106" s="106" t="s">
        <v>71</v>
      </c>
      <c r="Q106" s="106" t="s">
        <v>71</v>
      </c>
      <c r="R106" s="106" t="s">
        <v>71</v>
      </c>
      <c r="S106" s="106" t="s">
        <v>71</v>
      </c>
      <c r="T106" s="106" t="s">
        <v>71</v>
      </c>
      <c r="U106" s="106" t="s">
        <v>71</v>
      </c>
      <c r="V106" s="106" t="s">
        <v>71</v>
      </c>
      <c r="W106" s="106" t="s">
        <v>71</v>
      </c>
      <c r="X106" s="106" t="s">
        <v>71</v>
      </c>
      <c r="Y106" s="106" t="s">
        <v>71</v>
      </c>
      <c r="Z106" s="106" t="s">
        <v>71</v>
      </c>
      <c r="AA106" s="142"/>
      <c r="AB106" s="143"/>
      <c r="AC106" s="143"/>
      <c r="AD106" s="143"/>
    </row>
    <row r="107" spans="1:30" ht="63" customHeight="1" x14ac:dyDescent="0.3">
      <c r="A107" s="141"/>
      <c r="B107" s="92" t="s">
        <v>600</v>
      </c>
      <c r="C107" s="106" t="s">
        <v>71</v>
      </c>
      <c r="D107" s="106" t="s">
        <v>71</v>
      </c>
      <c r="E107" s="106" t="s">
        <v>71</v>
      </c>
      <c r="F107" s="106">
        <v>1</v>
      </c>
      <c r="G107" s="106">
        <v>1</v>
      </c>
      <c r="H107" s="106">
        <v>0</v>
      </c>
      <c r="I107" s="106" t="s">
        <v>71</v>
      </c>
      <c r="J107" s="106" t="s">
        <v>71</v>
      </c>
      <c r="K107" s="106" t="s">
        <v>71</v>
      </c>
      <c r="L107" s="106" t="s">
        <v>71</v>
      </c>
      <c r="M107" s="106" t="s">
        <v>71</v>
      </c>
      <c r="N107" s="106" t="s">
        <v>71</v>
      </c>
      <c r="O107" s="106" t="s">
        <v>71</v>
      </c>
      <c r="P107" s="106" t="s">
        <v>71</v>
      </c>
      <c r="Q107" s="106" t="s">
        <v>71</v>
      </c>
      <c r="R107" s="106" t="s">
        <v>71</v>
      </c>
      <c r="S107" s="106" t="s">
        <v>71</v>
      </c>
      <c r="T107" s="106" t="s">
        <v>71</v>
      </c>
      <c r="U107" s="106" t="s">
        <v>71</v>
      </c>
      <c r="V107" s="106" t="s">
        <v>71</v>
      </c>
      <c r="W107" s="106" t="s">
        <v>71</v>
      </c>
      <c r="X107" s="106" t="s">
        <v>71</v>
      </c>
      <c r="Y107" s="106" t="s">
        <v>71</v>
      </c>
      <c r="Z107" s="106" t="s">
        <v>71</v>
      </c>
      <c r="AA107" s="142"/>
      <c r="AB107" s="143"/>
      <c r="AC107" s="143"/>
      <c r="AD107" s="143"/>
    </row>
    <row r="108" spans="1:30" ht="114.75" customHeight="1" x14ac:dyDescent="0.3">
      <c r="A108" s="141"/>
      <c r="B108" s="92" t="s">
        <v>578</v>
      </c>
      <c r="C108" s="106" t="s">
        <v>71</v>
      </c>
      <c r="D108" s="106" t="s">
        <v>71</v>
      </c>
      <c r="E108" s="106" t="s">
        <v>71</v>
      </c>
      <c r="F108" s="106" t="s">
        <v>71</v>
      </c>
      <c r="G108" s="106" t="s">
        <v>71</v>
      </c>
      <c r="H108" s="106" t="s">
        <v>71</v>
      </c>
      <c r="I108" s="106" t="s">
        <v>71</v>
      </c>
      <c r="J108" s="106" t="s">
        <v>71</v>
      </c>
      <c r="K108" s="106" t="s">
        <v>71</v>
      </c>
      <c r="L108" s="106" t="s">
        <v>71</v>
      </c>
      <c r="M108" s="106" t="s">
        <v>71</v>
      </c>
      <c r="N108" s="106" t="s">
        <v>71</v>
      </c>
      <c r="O108" s="106" t="s">
        <v>71</v>
      </c>
      <c r="P108" s="106" t="s">
        <v>71</v>
      </c>
      <c r="Q108" s="106" t="s">
        <v>71</v>
      </c>
      <c r="R108" s="106" t="s">
        <v>71</v>
      </c>
      <c r="S108" s="106" t="s">
        <v>71</v>
      </c>
      <c r="T108" s="106" t="s">
        <v>71</v>
      </c>
      <c r="U108" s="106" t="s">
        <v>71</v>
      </c>
      <c r="V108" s="106" t="s">
        <v>71</v>
      </c>
      <c r="W108" s="106" t="s">
        <v>71</v>
      </c>
      <c r="X108" s="106" t="s">
        <v>71</v>
      </c>
      <c r="Y108" s="106" t="s">
        <v>71</v>
      </c>
      <c r="Z108" s="106" t="s">
        <v>71</v>
      </c>
      <c r="AA108" s="142"/>
      <c r="AB108" s="143"/>
      <c r="AC108" s="143"/>
      <c r="AD108" s="143"/>
    </row>
    <row r="109" spans="1:30" ht="111" customHeight="1" x14ac:dyDescent="0.3">
      <c r="A109" s="144"/>
      <c r="B109" s="92" t="s">
        <v>768</v>
      </c>
      <c r="C109" s="106" t="s">
        <v>71</v>
      </c>
      <c r="D109" s="106" t="s">
        <v>71</v>
      </c>
      <c r="E109" s="106" t="s">
        <v>71</v>
      </c>
      <c r="F109" s="106"/>
      <c r="G109" s="106"/>
      <c r="H109" s="106">
        <v>121</v>
      </c>
      <c r="I109" s="106" t="s">
        <v>71</v>
      </c>
      <c r="J109" s="106" t="s">
        <v>71</v>
      </c>
      <c r="K109" s="106" t="s">
        <v>71</v>
      </c>
      <c r="L109" s="106" t="s">
        <v>71</v>
      </c>
      <c r="M109" s="106" t="s">
        <v>71</v>
      </c>
      <c r="N109" s="106" t="s">
        <v>71</v>
      </c>
      <c r="O109" s="106" t="s">
        <v>71</v>
      </c>
      <c r="P109" s="106" t="s">
        <v>71</v>
      </c>
      <c r="Q109" s="106" t="s">
        <v>71</v>
      </c>
      <c r="R109" s="106" t="s">
        <v>71</v>
      </c>
      <c r="S109" s="106" t="s">
        <v>71</v>
      </c>
      <c r="T109" s="106" t="s">
        <v>71</v>
      </c>
      <c r="U109" s="106" t="s">
        <v>71</v>
      </c>
      <c r="V109" s="106" t="s">
        <v>71</v>
      </c>
      <c r="W109" s="106" t="s">
        <v>71</v>
      </c>
      <c r="X109" s="106" t="s">
        <v>71</v>
      </c>
      <c r="Y109" s="106" t="s">
        <v>71</v>
      </c>
      <c r="Z109" s="106" t="s">
        <v>71</v>
      </c>
      <c r="AA109" s="142"/>
      <c r="AB109" s="143"/>
      <c r="AC109" s="143"/>
      <c r="AD109" s="143"/>
    </row>
    <row r="110" spans="1:30" ht="11.25" customHeight="1" x14ac:dyDescent="0.3">
      <c r="A110" s="148"/>
      <c r="B110" s="149"/>
      <c r="C110" s="149"/>
      <c r="D110" s="149"/>
      <c r="E110" s="149"/>
      <c r="F110" s="149"/>
      <c r="G110" s="149"/>
      <c r="H110" s="149"/>
      <c r="I110" s="149"/>
      <c r="J110" s="149"/>
      <c r="K110" s="149"/>
      <c r="L110" s="149"/>
      <c r="M110" s="149"/>
      <c r="N110" s="149"/>
      <c r="O110" s="149"/>
      <c r="P110" s="149"/>
      <c r="Q110" s="149"/>
      <c r="R110" s="149"/>
      <c r="S110" s="149"/>
      <c r="T110" s="149"/>
      <c r="U110" s="149"/>
      <c r="V110" s="149"/>
      <c r="W110" s="149"/>
      <c r="X110" s="149"/>
      <c r="Y110" s="149"/>
      <c r="Z110" s="149"/>
      <c r="AA110" s="148"/>
      <c r="AB110" s="148"/>
      <c r="AC110" s="148"/>
      <c r="AD110" s="148"/>
    </row>
    <row r="111" spans="1:30" ht="15.6" x14ac:dyDescent="0.3">
      <c r="A111" s="453" t="s">
        <v>157</v>
      </c>
      <c r="B111" s="454"/>
      <c r="C111" s="454"/>
      <c r="D111" s="454"/>
      <c r="E111" s="454"/>
      <c r="F111" s="454"/>
      <c r="G111" s="454"/>
      <c r="H111" s="454"/>
      <c r="I111" s="454"/>
      <c r="J111" s="454"/>
      <c r="K111" s="454"/>
      <c r="L111" s="454"/>
      <c r="M111" s="454"/>
      <c r="N111" s="454"/>
      <c r="O111" s="454"/>
      <c r="P111" s="454"/>
      <c r="Q111" s="454"/>
      <c r="R111" s="454"/>
      <c r="S111" s="454"/>
      <c r="T111" s="454"/>
      <c r="U111" s="454"/>
      <c r="V111" s="454"/>
      <c r="W111" s="454"/>
      <c r="X111" s="454"/>
      <c r="Y111" s="454"/>
      <c r="Z111" s="454"/>
      <c r="AA111" s="454"/>
      <c r="AB111" s="454"/>
      <c r="AC111" s="454"/>
      <c r="AD111" s="454"/>
    </row>
    <row r="112" spans="1:30" ht="15.75" customHeight="1" x14ac:dyDescent="0.3">
      <c r="A112" s="311" t="s">
        <v>743</v>
      </c>
      <c r="B112" s="312"/>
      <c r="C112" s="312"/>
      <c r="D112" s="312"/>
      <c r="E112" s="312"/>
      <c r="F112" s="312"/>
      <c r="G112" s="312"/>
      <c r="H112" s="312"/>
      <c r="I112" s="312"/>
      <c r="J112" s="312"/>
      <c r="K112" s="312"/>
      <c r="L112" s="312"/>
      <c r="M112" s="312"/>
      <c r="N112" s="312"/>
      <c r="O112" s="312"/>
      <c r="P112" s="312"/>
      <c r="Q112" s="312"/>
      <c r="R112" s="312"/>
      <c r="S112" s="312"/>
      <c r="T112" s="312"/>
      <c r="U112" s="312"/>
      <c r="V112" s="312"/>
      <c r="W112" s="312"/>
      <c r="X112" s="312"/>
      <c r="Y112" s="312"/>
      <c r="Z112" s="312"/>
      <c r="AA112" s="312"/>
      <c r="AB112" s="312"/>
      <c r="AC112" s="312"/>
      <c r="AD112" s="312"/>
    </row>
    <row r="113" spans="1:33" ht="15.6" x14ac:dyDescent="0.3">
      <c r="A113" s="457" t="s">
        <v>158</v>
      </c>
      <c r="B113" s="458"/>
      <c r="C113" s="458"/>
      <c r="D113" s="458"/>
      <c r="E113" s="458"/>
      <c r="F113" s="458"/>
      <c r="G113" s="458"/>
      <c r="H113" s="458"/>
      <c r="I113" s="458"/>
      <c r="J113" s="458"/>
      <c r="K113" s="458"/>
      <c r="L113" s="458"/>
      <c r="M113" s="458"/>
      <c r="N113" s="458"/>
      <c r="O113" s="458"/>
      <c r="P113" s="458"/>
      <c r="Q113" s="458"/>
      <c r="R113" s="458"/>
      <c r="S113" s="458"/>
      <c r="T113" s="458"/>
      <c r="U113" s="458"/>
      <c r="V113" s="458"/>
      <c r="W113" s="458"/>
      <c r="X113" s="458"/>
      <c r="Y113" s="458"/>
      <c r="Z113" s="458"/>
      <c r="AA113" s="458"/>
      <c r="AB113" s="458"/>
      <c r="AC113" s="458"/>
      <c r="AD113" s="458"/>
    </row>
    <row r="114" spans="1:33" ht="150.75" customHeight="1" x14ac:dyDescent="0.3">
      <c r="A114" s="459" t="s">
        <v>587</v>
      </c>
      <c r="B114" s="460"/>
      <c r="C114" s="460"/>
      <c r="D114" s="460"/>
      <c r="E114" s="460"/>
      <c r="F114" s="460"/>
      <c r="G114" s="460"/>
      <c r="H114" s="460"/>
      <c r="I114" s="460"/>
      <c r="J114" s="460"/>
      <c r="K114" s="460"/>
      <c r="L114" s="460"/>
      <c r="M114" s="460"/>
      <c r="N114" s="460"/>
      <c r="O114" s="460"/>
      <c r="P114" s="460"/>
      <c r="Q114" s="460"/>
      <c r="R114" s="460"/>
      <c r="S114" s="460"/>
      <c r="T114" s="460"/>
      <c r="U114" s="460"/>
      <c r="V114" s="460"/>
      <c r="W114" s="460"/>
      <c r="X114" s="460"/>
      <c r="Y114" s="460"/>
      <c r="Z114" s="460"/>
      <c r="AA114" s="460"/>
      <c r="AB114" s="460"/>
      <c r="AC114" s="460"/>
      <c r="AD114" s="460"/>
    </row>
    <row r="115" spans="1:33" ht="361.5" customHeight="1" x14ac:dyDescent="0.3">
      <c r="A115" s="461"/>
      <c r="B115" s="462"/>
      <c r="C115" s="462"/>
      <c r="D115" s="462"/>
      <c r="E115" s="462"/>
      <c r="F115" s="462"/>
      <c r="G115" s="462"/>
      <c r="H115" s="462"/>
      <c r="I115" s="462"/>
      <c r="J115" s="462"/>
      <c r="K115" s="462"/>
      <c r="L115" s="462"/>
      <c r="M115" s="462"/>
      <c r="N115" s="462"/>
      <c r="O115" s="462"/>
      <c r="P115" s="462"/>
      <c r="Q115" s="462"/>
      <c r="R115" s="462"/>
      <c r="S115" s="462"/>
      <c r="T115" s="462"/>
      <c r="U115" s="462"/>
      <c r="V115" s="462"/>
      <c r="W115" s="462"/>
      <c r="X115" s="462"/>
      <c r="Y115" s="462"/>
      <c r="Z115" s="462"/>
      <c r="AA115" s="462"/>
      <c r="AB115" s="462"/>
      <c r="AC115" s="462"/>
      <c r="AD115" s="462"/>
    </row>
    <row r="116" spans="1:33" ht="256.5" customHeight="1" x14ac:dyDescent="0.3">
      <c r="A116" s="463" t="s">
        <v>734</v>
      </c>
      <c r="B116" s="463"/>
      <c r="C116" s="463"/>
      <c r="D116" s="463"/>
      <c r="E116" s="463"/>
      <c r="F116" s="463"/>
      <c r="G116" s="463"/>
      <c r="H116" s="463"/>
      <c r="I116" s="463"/>
      <c r="J116" s="463"/>
      <c r="K116" s="463"/>
      <c r="L116" s="463"/>
      <c r="M116" s="463"/>
      <c r="N116" s="463"/>
      <c r="O116" s="463"/>
      <c r="P116" s="463"/>
      <c r="Q116" s="463"/>
      <c r="R116" s="463"/>
      <c r="S116" s="463"/>
      <c r="T116" s="463"/>
      <c r="U116" s="463"/>
      <c r="V116" s="463"/>
      <c r="W116" s="463"/>
      <c r="X116" s="463"/>
      <c r="Y116" s="463"/>
      <c r="Z116" s="463"/>
      <c r="AA116" s="463"/>
      <c r="AB116" s="463"/>
      <c r="AC116" s="463"/>
      <c r="AD116" s="463"/>
      <c r="AE116" s="150"/>
    </row>
    <row r="118" spans="1:33" ht="15.6" x14ac:dyDescent="0.3">
      <c r="A118" s="298" t="s">
        <v>159</v>
      </c>
      <c r="B118" s="298"/>
      <c r="C118" s="298"/>
      <c r="D118" s="298"/>
      <c r="E118" s="298"/>
      <c r="F118" s="298"/>
      <c r="G118" s="298"/>
      <c r="H118" s="298"/>
      <c r="I118" s="298"/>
      <c r="J118" s="298"/>
      <c r="K118" s="298"/>
      <c r="L118" s="298"/>
      <c r="M118" s="298"/>
      <c r="N118" s="298"/>
      <c r="O118" s="298"/>
      <c r="P118" s="298"/>
      <c r="Q118" s="298"/>
      <c r="R118" s="298"/>
      <c r="S118" s="298"/>
      <c r="T118" s="298"/>
      <c r="U118" s="298"/>
      <c r="V118" s="298"/>
      <c r="W118" s="298"/>
      <c r="X118" s="298"/>
      <c r="Y118" s="298"/>
      <c r="Z118" s="298"/>
      <c r="AA118" s="298"/>
      <c r="AB118" s="298"/>
      <c r="AC118" s="298"/>
      <c r="AD118" s="298"/>
      <c r="AE118" s="298"/>
    </row>
    <row r="119" spans="1:33" ht="33" customHeight="1" x14ac:dyDescent="0.3">
      <c r="A119" s="285" t="s">
        <v>160</v>
      </c>
      <c r="B119" s="284" t="s">
        <v>161</v>
      </c>
      <c r="C119" s="284"/>
      <c r="D119" s="285" t="s">
        <v>162</v>
      </c>
      <c r="E119" s="300"/>
      <c r="F119" s="300"/>
      <c r="G119" s="300"/>
      <c r="H119" s="300"/>
      <c r="I119" s="300"/>
      <c r="J119" s="300"/>
      <c r="K119" s="300"/>
      <c r="L119" s="285" t="s">
        <v>163</v>
      </c>
      <c r="M119" s="455"/>
      <c r="N119" s="455"/>
      <c r="O119" s="455"/>
      <c r="P119" s="455"/>
      <c r="Q119" s="455"/>
      <c r="R119" s="456"/>
      <c r="S119" s="284" t="s">
        <v>164</v>
      </c>
      <c r="T119" s="284"/>
      <c r="U119" s="284"/>
      <c r="V119" s="284"/>
      <c r="W119" s="284"/>
      <c r="X119" s="300"/>
      <c r="Y119" s="300"/>
      <c r="Z119" s="95"/>
      <c r="AA119" s="95"/>
      <c r="AB119" s="95"/>
      <c r="AC119" s="95"/>
      <c r="AD119" s="95"/>
      <c r="AE119" s="95"/>
      <c r="AF119" s="151"/>
      <c r="AG119" s="151"/>
    </row>
    <row r="120" spans="1:33" ht="71.25" customHeight="1" x14ac:dyDescent="0.3">
      <c r="A120" s="285"/>
      <c r="B120" s="284"/>
      <c r="C120" s="284"/>
      <c r="D120" s="40" t="s">
        <v>165</v>
      </c>
      <c r="E120" s="96" t="s">
        <v>22</v>
      </c>
      <c r="F120" s="96" t="s">
        <v>23</v>
      </c>
      <c r="G120" s="96" t="s">
        <v>24</v>
      </c>
      <c r="H120" s="96" t="s">
        <v>25</v>
      </c>
      <c r="I120" s="96" t="s">
        <v>26</v>
      </c>
      <c r="J120" s="96" t="s">
        <v>41</v>
      </c>
      <c r="K120" s="96" t="s">
        <v>28</v>
      </c>
      <c r="L120" s="96" t="s">
        <v>22</v>
      </c>
      <c r="M120" s="96" t="s">
        <v>23</v>
      </c>
      <c r="N120" s="96" t="s">
        <v>24</v>
      </c>
      <c r="O120" s="96" t="s">
        <v>25</v>
      </c>
      <c r="P120" s="96" t="s">
        <v>26</v>
      </c>
      <c r="Q120" s="96" t="s">
        <v>41</v>
      </c>
      <c r="R120" s="152" t="s">
        <v>28</v>
      </c>
      <c r="S120" s="96" t="s">
        <v>22</v>
      </c>
      <c r="T120" s="96" t="s">
        <v>23</v>
      </c>
      <c r="U120" s="96" t="s">
        <v>24</v>
      </c>
      <c r="V120" s="96" t="s">
        <v>25</v>
      </c>
      <c r="W120" s="96" t="s">
        <v>26</v>
      </c>
      <c r="X120" s="96" t="s">
        <v>41</v>
      </c>
      <c r="Y120" s="96" t="s">
        <v>28</v>
      </c>
      <c r="Z120" s="95"/>
      <c r="AA120" s="95"/>
      <c r="AB120" s="95"/>
      <c r="AC120" s="95"/>
      <c r="AD120" s="95"/>
      <c r="AE120" s="95"/>
    </row>
    <row r="121" spans="1:33" ht="15.6" x14ac:dyDescent="0.3">
      <c r="A121" s="98">
        <v>1</v>
      </c>
      <c r="B121" s="304" t="s">
        <v>689</v>
      </c>
      <c r="C121" s="450"/>
      <c r="D121" s="450"/>
      <c r="E121" s="450"/>
      <c r="F121" s="450"/>
      <c r="G121" s="450"/>
      <c r="H121" s="450"/>
      <c r="I121" s="450"/>
      <c r="J121" s="450"/>
      <c r="K121" s="450"/>
      <c r="L121" s="450"/>
      <c r="M121" s="450"/>
      <c r="N121" s="450"/>
      <c r="O121" s="450"/>
      <c r="P121" s="450"/>
      <c r="Q121" s="450"/>
      <c r="R121" s="450"/>
      <c r="S121" s="450"/>
      <c r="T121" s="450"/>
      <c r="U121" s="450"/>
      <c r="V121" s="450"/>
      <c r="W121" s="450"/>
      <c r="X121" s="450"/>
      <c r="Y121" s="305"/>
      <c r="Z121" s="95"/>
      <c r="AA121" s="95"/>
      <c r="AB121" s="95"/>
      <c r="AC121" s="95"/>
      <c r="AD121" s="95"/>
      <c r="AE121" s="95"/>
    </row>
    <row r="122" spans="1:33" ht="252" customHeight="1" x14ac:dyDescent="0.3">
      <c r="A122" s="98" t="s">
        <v>83</v>
      </c>
      <c r="B122" s="299" t="s">
        <v>686</v>
      </c>
      <c r="C122" s="299"/>
      <c r="D122" s="40" t="s">
        <v>240</v>
      </c>
      <c r="E122" s="153">
        <f>'Пр.1 к пп2'!G12</f>
        <v>64500</v>
      </c>
      <c r="F122" s="153">
        <f>'Пр.1 к пп2'!I12</f>
        <v>65500</v>
      </c>
      <c r="G122" s="153">
        <f>'Пр.1 к пп2'!K12</f>
        <v>66500</v>
      </c>
      <c r="H122" s="153">
        <f>'Пр.1 к пп2'!M12</f>
        <v>67500</v>
      </c>
      <c r="I122" s="153">
        <f>'Пр.1 к пп2'!O12</f>
        <v>68500</v>
      </c>
      <c r="J122" s="153">
        <f>'Пр.1 к пп2'!Q12</f>
        <v>69500</v>
      </c>
      <c r="K122" s="153">
        <f>'Пр.1 к пп2'!S12</f>
        <v>70500</v>
      </c>
      <c r="L122" s="154">
        <v>65.062145929339479</v>
      </c>
      <c r="M122" s="154">
        <v>70.044538577912249</v>
      </c>
      <c r="N122" s="154">
        <v>69.000655737704918</v>
      </c>
      <c r="O122" s="154">
        <v>67.987430249632894</v>
      </c>
      <c r="P122" s="155">
        <v>67.00353111432706</v>
      </c>
      <c r="Q122" s="155">
        <v>66.047703281027111</v>
      </c>
      <c r="R122" s="156">
        <v>65.118762306610407</v>
      </c>
      <c r="S122" s="155">
        <f>'Пр.2 к пп2'!$G54</f>
        <v>4235545.7</v>
      </c>
      <c r="T122" s="155">
        <f>'Пр.2 к пп2'!$G55</f>
        <v>4629944</v>
      </c>
      <c r="U122" s="155">
        <f>'Пр.2 к пп2'!$G56</f>
        <v>4629944</v>
      </c>
      <c r="V122" s="155">
        <f>'Пр.2 к пп2'!$G57</f>
        <v>4629944</v>
      </c>
      <c r="W122" s="155">
        <f>'Пр.2 к пп2'!$G58</f>
        <v>4629944</v>
      </c>
      <c r="X122" s="155">
        <f>'Пр.2 к пп2'!$G59</f>
        <v>4629944</v>
      </c>
      <c r="Y122" s="155">
        <f>'Пр.2 к пп2'!$G60</f>
        <v>4629944</v>
      </c>
      <c r="Z122" s="95"/>
      <c r="AA122" s="95"/>
      <c r="AB122" s="95"/>
      <c r="AC122" s="95"/>
      <c r="AD122" s="95"/>
      <c r="AE122" s="95"/>
    </row>
    <row r="123" spans="1:33" ht="87" customHeight="1" x14ac:dyDescent="0.3">
      <c r="A123" s="98" t="s">
        <v>85</v>
      </c>
      <c r="B123" s="299" t="s">
        <v>241</v>
      </c>
      <c r="C123" s="299"/>
      <c r="D123" s="40" t="s">
        <v>242</v>
      </c>
      <c r="E123" s="40">
        <v>251</v>
      </c>
      <c r="F123" s="40">
        <v>210</v>
      </c>
      <c r="G123" s="40">
        <v>210</v>
      </c>
      <c r="H123" s="40">
        <v>210</v>
      </c>
      <c r="I123" s="40">
        <v>210</v>
      </c>
      <c r="J123" s="40">
        <v>210</v>
      </c>
      <c r="K123" s="40">
        <v>210</v>
      </c>
      <c r="L123" s="154">
        <f>S123/E123</f>
        <v>58.015936254980083</v>
      </c>
      <c r="M123" s="154">
        <f t="shared" ref="M123:R124" si="0">T123/F123</f>
        <v>57.738095238095241</v>
      </c>
      <c r="N123" s="154">
        <f t="shared" si="0"/>
        <v>57.738095238095241</v>
      </c>
      <c r="O123" s="154">
        <f t="shared" si="0"/>
        <v>57.738095238095241</v>
      </c>
      <c r="P123" s="154">
        <f t="shared" si="0"/>
        <v>57.738095238095241</v>
      </c>
      <c r="Q123" s="154">
        <f t="shared" si="0"/>
        <v>57.738095238095241</v>
      </c>
      <c r="R123" s="154">
        <f t="shared" si="0"/>
        <v>57.738095238095241</v>
      </c>
      <c r="S123" s="155">
        <f>'Пр.2 к пп2'!$G70</f>
        <v>14562</v>
      </c>
      <c r="T123" s="155">
        <f>'Пр.2 к пп2'!$G71</f>
        <v>12125</v>
      </c>
      <c r="U123" s="155">
        <f>'Пр.2 к пп2'!$G72</f>
        <v>12125</v>
      </c>
      <c r="V123" s="155">
        <f>'Пр.2 к пп2'!$G73</f>
        <v>12125</v>
      </c>
      <c r="W123" s="155">
        <f>'Пр.2 к пп2'!$G74</f>
        <v>12125</v>
      </c>
      <c r="X123" s="155">
        <f>'Пр.2 к пп2'!$G75</f>
        <v>12125</v>
      </c>
      <c r="Y123" s="155">
        <f>'Пр.2 к пп2'!$G76</f>
        <v>12125</v>
      </c>
      <c r="Z123" s="95"/>
      <c r="AA123" s="95"/>
      <c r="AB123" s="95"/>
      <c r="AC123" s="95"/>
      <c r="AD123" s="95"/>
      <c r="AE123" s="95"/>
    </row>
    <row r="124" spans="1:33" ht="51" customHeight="1" x14ac:dyDescent="0.3">
      <c r="A124" s="98" t="s">
        <v>87</v>
      </c>
      <c r="B124" s="299" t="s">
        <v>243</v>
      </c>
      <c r="C124" s="299"/>
      <c r="D124" s="40" t="s">
        <v>169</v>
      </c>
      <c r="E124" s="40">
        <v>2</v>
      </c>
      <c r="F124" s="40">
        <v>2</v>
      </c>
      <c r="G124" s="40">
        <v>2</v>
      </c>
      <c r="H124" s="40">
        <v>2</v>
      </c>
      <c r="I124" s="40">
        <v>2</v>
      </c>
      <c r="J124" s="40">
        <v>2</v>
      </c>
      <c r="K124" s="40">
        <v>2</v>
      </c>
      <c r="L124" s="154">
        <f>S124/E124</f>
        <v>676.2</v>
      </c>
      <c r="M124" s="154">
        <f t="shared" si="0"/>
        <v>676.2</v>
      </c>
      <c r="N124" s="154">
        <f t="shared" si="0"/>
        <v>676.2</v>
      </c>
      <c r="O124" s="154">
        <f t="shared" si="0"/>
        <v>676.2</v>
      </c>
      <c r="P124" s="154">
        <f t="shared" si="0"/>
        <v>676.2</v>
      </c>
      <c r="Q124" s="154">
        <f t="shared" si="0"/>
        <v>676.2</v>
      </c>
      <c r="R124" s="154">
        <f t="shared" si="0"/>
        <v>676.2</v>
      </c>
      <c r="S124" s="155">
        <f>'Пр.2 к пп2'!$G78</f>
        <v>1352.4</v>
      </c>
      <c r="T124" s="155">
        <f>'Пр.2 к пп2'!$G79</f>
        <v>1352.4</v>
      </c>
      <c r="U124" s="155">
        <f>'Пр.2 к пп2'!$G80</f>
        <v>1352.4</v>
      </c>
      <c r="V124" s="155">
        <f>'Пр.2 к пп2'!$G81</f>
        <v>1352.4</v>
      </c>
      <c r="W124" s="155">
        <f>'Пр.2 к пп2'!$G82</f>
        <v>1352.4</v>
      </c>
      <c r="X124" s="155">
        <f>'Пр.2 к пп2'!$G83</f>
        <v>1352.4</v>
      </c>
      <c r="Y124" s="155">
        <f>'Пр.2 к пп2'!$G84</f>
        <v>1352.4</v>
      </c>
      <c r="Z124" s="95"/>
      <c r="AA124" s="95"/>
      <c r="AB124" s="95"/>
      <c r="AC124" s="95"/>
      <c r="AD124" s="95"/>
      <c r="AE124" s="95"/>
    </row>
    <row r="125" spans="1:33" ht="15.6" x14ac:dyDescent="0.3">
      <c r="A125" s="98">
        <v>2</v>
      </c>
      <c r="B125" s="265" t="s">
        <v>694</v>
      </c>
      <c r="C125" s="451"/>
      <c r="D125" s="451"/>
      <c r="E125" s="451"/>
      <c r="F125" s="451"/>
      <c r="G125" s="451"/>
      <c r="H125" s="451"/>
      <c r="I125" s="451"/>
      <c r="J125" s="451"/>
      <c r="K125" s="451"/>
      <c r="L125" s="451"/>
      <c r="M125" s="451"/>
      <c r="N125" s="451"/>
      <c r="O125" s="451"/>
      <c r="P125" s="451"/>
      <c r="Q125" s="451"/>
      <c r="R125" s="451"/>
      <c r="S125" s="451"/>
      <c r="T125" s="451"/>
      <c r="U125" s="451"/>
      <c r="V125" s="451"/>
      <c r="W125" s="451"/>
      <c r="X125" s="451"/>
      <c r="Y125" s="452"/>
      <c r="Z125" s="95"/>
      <c r="AA125" s="95"/>
      <c r="AB125" s="95"/>
      <c r="AC125" s="95"/>
      <c r="AD125" s="95"/>
      <c r="AE125" s="95"/>
    </row>
    <row r="126" spans="1:33" ht="70.5" customHeight="1" x14ac:dyDescent="0.3">
      <c r="A126" s="98" t="s">
        <v>170</v>
      </c>
      <c r="B126" s="299" t="s">
        <v>769</v>
      </c>
      <c r="C126" s="299"/>
      <c r="D126" s="40" t="s">
        <v>169</v>
      </c>
      <c r="E126" s="40">
        <f>'Пр.1 к пп2'!G23</f>
        <v>11</v>
      </c>
      <c r="F126" s="40">
        <f>'Пр.1 к пп2'!I23</f>
        <v>10</v>
      </c>
      <c r="G126" s="40">
        <f>'Пр.1 к пп2'!K23</f>
        <v>0</v>
      </c>
      <c r="H126" s="40">
        <f>'Пр.1 к пп2'!M23</f>
        <v>0</v>
      </c>
      <c r="I126" s="40">
        <f>'Пр.1 к пп2'!O23</f>
        <v>0</v>
      </c>
      <c r="J126" s="153">
        <f>'Пр.1 к пп2'!Q23</f>
        <v>0</v>
      </c>
      <c r="K126" s="40">
        <f>'Пр.1 к пп2'!S23</f>
        <v>0</v>
      </c>
      <c r="L126" s="157">
        <f>S126/E126</f>
        <v>27533.127272727274</v>
      </c>
      <c r="M126" s="157">
        <f>T126/F126</f>
        <v>30286.440000000002</v>
      </c>
      <c r="N126" s="42"/>
      <c r="O126" s="42"/>
      <c r="P126" s="42"/>
      <c r="Q126" s="42"/>
      <c r="R126" s="158"/>
      <c r="S126" s="42">
        <f>'Пр.2 к пп2'!$G111</f>
        <v>302864.40000000002</v>
      </c>
      <c r="T126" s="42">
        <f>'Пр.2 к пп2'!$G112</f>
        <v>302864.40000000002</v>
      </c>
      <c r="U126" s="42">
        <f>'Пр.2 к пп2'!$G113</f>
        <v>0</v>
      </c>
      <c r="V126" s="42">
        <f>'Пр.2 к пп2'!$G114</f>
        <v>0</v>
      </c>
      <c r="W126" s="42">
        <f>'Пр.2 к пп2'!$G115</f>
        <v>0</v>
      </c>
      <c r="X126" s="42">
        <f>'Пр.2 к пп2'!$G116</f>
        <v>0</v>
      </c>
      <c r="Y126" s="42">
        <f>'Пр.2 к пп2'!$G117</f>
        <v>0</v>
      </c>
      <c r="Z126" s="95"/>
      <c r="AA126" s="95"/>
      <c r="AB126" s="95"/>
      <c r="AC126" s="95"/>
      <c r="AD126" s="95"/>
      <c r="AE126" s="95"/>
    </row>
    <row r="127" spans="1:33" ht="70.5" customHeight="1" x14ac:dyDescent="0.3">
      <c r="A127" s="98" t="s">
        <v>172</v>
      </c>
      <c r="B127" s="304" t="s">
        <v>531</v>
      </c>
      <c r="C127" s="305"/>
      <c r="D127" s="40" t="s">
        <v>169</v>
      </c>
      <c r="E127" s="40">
        <f>'Пр.1 к пп2'!G24</f>
        <v>6</v>
      </c>
      <c r="F127" s="40">
        <f>'Пр.1 к пп2'!I24</f>
        <v>6</v>
      </c>
      <c r="G127" s="40">
        <f>'Пр.1 к пп2'!K24</f>
        <v>0</v>
      </c>
      <c r="H127" s="40">
        <f>'Пр.1 к пп2'!M24</f>
        <v>0</v>
      </c>
      <c r="I127" s="40">
        <f>'Пр.1 к пп2'!O24</f>
        <v>0</v>
      </c>
      <c r="J127" s="153">
        <f>'Пр.1 к пп2'!Q24</f>
        <v>0</v>
      </c>
      <c r="K127" s="40">
        <f>'Пр.1 к пп2'!S24</f>
        <v>0</v>
      </c>
      <c r="L127" s="157">
        <f>S127/E127</f>
        <v>2333.3333333333335</v>
      </c>
      <c r="M127" s="157">
        <f>T127/F127</f>
        <v>2333.3333333333335</v>
      </c>
      <c r="N127" s="42"/>
      <c r="O127" s="42"/>
      <c r="P127" s="42"/>
      <c r="Q127" s="42"/>
      <c r="R127" s="158"/>
      <c r="S127" s="42">
        <f>'Пр.2 к пп2'!$I119</f>
        <v>14000</v>
      </c>
      <c r="T127" s="42">
        <f>'Пр.2 к пп2'!$I120</f>
        <v>14000</v>
      </c>
      <c r="U127" s="42">
        <f>'Пр.2 к пп2'!$I121</f>
        <v>0</v>
      </c>
      <c r="V127" s="42">
        <f>'Пр.2 к пп2'!$I122</f>
        <v>0</v>
      </c>
      <c r="W127" s="42">
        <f>'Пр.2 к пп2'!$I123</f>
        <v>0</v>
      </c>
      <c r="X127" s="42">
        <f>'Пр.2 к пп2'!$I124</f>
        <v>0</v>
      </c>
      <c r="Y127" s="42">
        <f>'Пр.2 к пп2'!$I125</f>
        <v>0</v>
      </c>
      <c r="Z127" s="95"/>
      <c r="AA127" s="95"/>
      <c r="AB127" s="95"/>
      <c r="AC127" s="95"/>
      <c r="AD127" s="95"/>
      <c r="AE127" s="95"/>
    </row>
    <row r="128" spans="1:33" ht="277.5" customHeight="1" x14ac:dyDescent="0.3">
      <c r="A128" s="98" t="s">
        <v>173</v>
      </c>
      <c r="B128" s="299" t="s">
        <v>610</v>
      </c>
      <c r="C128" s="299"/>
      <c r="D128" s="40" t="s">
        <v>244</v>
      </c>
      <c r="E128" s="40">
        <v>131</v>
      </c>
      <c r="F128" s="40">
        <v>131</v>
      </c>
      <c r="G128" s="40">
        <v>131</v>
      </c>
      <c r="H128" s="40">
        <v>131</v>
      </c>
      <c r="I128" s="40">
        <v>131</v>
      </c>
      <c r="J128" s="40">
        <v>131</v>
      </c>
      <c r="K128" s="40">
        <v>131</v>
      </c>
      <c r="L128" s="157">
        <f t="shared" ref="L128:L132" si="1">S128/E128</f>
        <v>53.954961832061073</v>
      </c>
      <c r="M128" s="40">
        <v>53.9</v>
      </c>
      <c r="N128" s="40">
        <v>53.9</v>
      </c>
      <c r="O128" s="40">
        <v>53.9</v>
      </c>
      <c r="P128" s="157">
        <v>53.9</v>
      </c>
      <c r="Q128" s="157">
        <v>53.9</v>
      </c>
      <c r="R128" s="159">
        <v>53.9</v>
      </c>
      <c r="S128" s="157">
        <f>'Пр.2 к пп2'!$G127</f>
        <v>7068.1</v>
      </c>
      <c r="T128" s="157">
        <f>'Пр.2 к пп2'!$G128</f>
        <v>7068.1</v>
      </c>
      <c r="U128" s="157">
        <f>'Пр.2 к пп2'!$G129</f>
        <v>7068.1</v>
      </c>
      <c r="V128" s="157">
        <f>'Пр.2 к пп2'!$G130</f>
        <v>7068.1</v>
      </c>
      <c r="W128" s="157">
        <f>'Пр.2 к пп2'!$G131</f>
        <v>7068.1</v>
      </c>
      <c r="X128" s="157">
        <f>'Пр.2 к пп2'!$G132</f>
        <v>7068.1</v>
      </c>
      <c r="Y128" s="157">
        <f>'Пр.2 к пп2'!$G133</f>
        <v>7068.1</v>
      </c>
      <c r="Z128" s="95"/>
      <c r="AA128" s="95"/>
      <c r="AB128" s="95"/>
      <c r="AC128" s="95"/>
      <c r="AD128" s="95"/>
      <c r="AE128" s="95"/>
    </row>
    <row r="129" spans="1:31" ht="213.75" customHeight="1" x14ac:dyDescent="0.3">
      <c r="A129" s="98" t="s">
        <v>175</v>
      </c>
      <c r="B129" s="299" t="s">
        <v>245</v>
      </c>
      <c r="C129" s="299"/>
      <c r="D129" s="40" t="s">
        <v>169</v>
      </c>
      <c r="E129" s="40">
        <f>'Пр.1 к пп2'!G25</f>
        <v>10</v>
      </c>
      <c r="F129" s="40">
        <f>'Пр.1 к пп2'!I25</f>
        <v>10</v>
      </c>
      <c r="G129" s="40">
        <f>'Пр.1 к пп2'!K25</f>
        <v>10</v>
      </c>
      <c r="H129" s="40">
        <f>'Пр.1 к пп2'!M25</f>
        <v>10</v>
      </c>
      <c r="I129" s="40">
        <f>'Пр.1 к пп2'!O25</f>
        <v>10</v>
      </c>
      <c r="J129" s="40">
        <f>'Пр.1 к пп2'!Q25</f>
        <v>10</v>
      </c>
      <c r="K129" s="40">
        <f>'Пр.1 к пп2'!S25</f>
        <v>10</v>
      </c>
      <c r="L129" s="157">
        <f t="shared" si="1"/>
        <v>1130</v>
      </c>
      <c r="M129" s="157">
        <f t="shared" ref="M129:R130" si="2">T129/F129</f>
        <v>925</v>
      </c>
      <c r="N129" s="157">
        <f t="shared" si="2"/>
        <v>925</v>
      </c>
      <c r="O129" s="157">
        <f t="shared" si="2"/>
        <v>925</v>
      </c>
      <c r="P129" s="157">
        <f t="shared" si="2"/>
        <v>925</v>
      </c>
      <c r="Q129" s="157">
        <f t="shared" si="2"/>
        <v>925</v>
      </c>
      <c r="R129" s="157">
        <f t="shared" si="2"/>
        <v>925</v>
      </c>
      <c r="S129" s="42">
        <f>'Пр.2 к пп2'!$G135</f>
        <v>11300</v>
      </c>
      <c r="T129" s="42">
        <f>'Пр.2 к пп2'!$G136</f>
        <v>9250</v>
      </c>
      <c r="U129" s="42">
        <f>'Пр.2 к пп2'!$G137</f>
        <v>9250</v>
      </c>
      <c r="V129" s="42">
        <f>'Пр.2 к пп2'!$G138</f>
        <v>9250</v>
      </c>
      <c r="W129" s="42">
        <f>'Пр.2 к пп2'!$G139</f>
        <v>9250</v>
      </c>
      <c r="X129" s="42">
        <f>'Пр.2 к пп2'!$G140</f>
        <v>9250</v>
      </c>
      <c r="Y129" s="42">
        <f>'Пр.2 к пп2'!$G141</f>
        <v>9250</v>
      </c>
      <c r="Z129" s="95"/>
      <c r="AA129" s="95"/>
      <c r="AB129" s="95"/>
      <c r="AC129" s="95"/>
      <c r="AD129" s="95"/>
      <c r="AE129" s="95"/>
    </row>
    <row r="130" spans="1:31" ht="160.5" customHeight="1" x14ac:dyDescent="0.3">
      <c r="A130" s="98" t="s">
        <v>176</v>
      </c>
      <c r="B130" s="299" t="s">
        <v>565</v>
      </c>
      <c r="C130" s="299"/>
      <c r="D130" s="40" t="s">
        <v>240</v>
      </c>
      <c r="E130" s="40">
        <v>171</v>
      </c>
      <c r="F130" s="40">
        <v>171</v>
      </c>
      <c r="G130" s="40">
        <v>171</v>
      </c>
      <c r="H130" s="40">
        <v>171</v>
      </c>
      <c r="I130" s="40">
        <v>171</v>
      </c>
      <c r="J130" s="40">
        <v>171</v>
      </c>
      <c r="K130" s="40">
        <v>171</v>
      </c>
      <c r="L130" s="157">
        <f>S130/E130</f>
        <v>74.558479532163744</v>
      </c>
      <c r="M130" s="157">
        <f t="shared" si="2"/>
        <v>74.414035087719299</v>
      </c>
      <c r="N130" s="157">
        <f t="shared" si="2"/>
        <v>74.414035087719299</v>
      </c>
      <c r="O130" s="157">
        <f t="shared" si="2"/>
        <v>74.414035087719299</v>
      </c>
      <c r="P130" s="157">
        <f t="shared" si="2"/>
        <v>74.414035087719299</v>
      </c>
      <c r="Q130" s="157">
        <f t="shared" si="2"/>
        <v>74.414035087719299</v>
      </c>
      <c r="R130" s="157">
        <f t="shared" si="2"/>
        <v>74.414035087719299</v>
      </c>
      <c r="S130" s="42">
        <f>'Пр.2 к пп2'!G143</f>
        <v>12749.5</v>
      </c>
      <c r="T130" s="42">
        <f>'Пр.2 к пп2'!G144</f>
        <v>12724.8</v>
      </c>
      <c r="U130" s="42">
        <f>'Пр.2 к пп2'!G145</f>
        <v>12724.8</v>
      </c>
      <c r="V130" s="42">
        <f>'Пр.2 к пп2'!G146</f>
        <v>12724.8</v>
      </c>
      <c r="W130" s="42">
        <f>'Пр.2 к пп2'!G147</f>
        <v>12724.8</v>
      </c>
      <c r="X130" s="42">
        <f>'Пр.2 к пп2'!G148</f>
        <v>12724.8</v>
      </c>
      <c r="Y130" s="42">
        <f>'Пр.2 к пп2'!G149</f>
        <v>12724.8</v>
      </c>
      <c r="Z130" s="160"/>
      <c r="AA130" s="95"/>
      <c r="AB130" s="95"/>
      <c r="AC130" s="95"/>
      <c r="AD130" s="95"/>
      <c r="AE130" s="95"/>
    </row>
    <row r="131" spans="1:31" ht="132.75" customHeight="1" x14ac:dyDescent="0.3">
      <c r="A131" s="98" t="s">
        <v>479</v>
      </c>
      <c r="B131" s="299" t="s">
        <v>533</v>
      </c>
      <c r="C131" s="299"/>
      <c r="D131" s="40" t="s">
        <v>240</v>
      </c>
      <c r="E131" s="40" t="str">
        <f>'Пр.1 к пп2'!G26</f>
        <v>не менее 5736</v>
      </c>
      <c r="F131" s="40" t="str">
        <f>'Пр.1 к пп2'!I26</f>
        <v>не менее 5736</v>
      </c>
      <c r="G131" s="40" t="str">
        <f>'Пр.1 к пп2'!K26</f>
        <v>не менее 5736</v>
      </c>
      <c r="H131" s="40" t="str">
        <f>'Пр.1 к пп2'!M26</f>
        <v>не менее 5736</v>
      </c>
      <c r="I131" s="40" t="str">
        <f>'Пр.1 к пп2'!O26</f>
        <v>не менее 5736</v>
      </c>
      <c r="J131" s="40" t="str">
        <f>'Пр.1 к пп2'!Q26</f>
        <v>не менее 5736</v>
      </c>
      <c r="K131" s="40" t="str">
        <f>'Пр.1 к пп2'!S26</f>
        <v>не менее 5736</v>
      </c>
      <c r="L131" s="157">
        <f>S131/5736</f>
        <v>20.660808926080893</v>
      </c>
      <c r="M131" s="157">
        <f t="shared" ref="M131:R131" si="3">T131/5736</f>
        <v>20.57268131101813</v>
      </c>
      <c r="N131" s="157">
        <f t="shared" si="3"/>
        <v>20.57268131101813</v>
      </c>
      <c r="O131" s="157">
        <f t="shared" si="3"/>
        <v>20.57268131101813</v>
      </c>
      <c r="P131" s="157">
        <f t="shared" si="3"/>
        <v>20.57268131101813</v>
      </c>
      <c r="Q131" s="157">
        <f t="shared" si="3"/>
        <v>20.57268131101813</v>
      </c>
      <c r="R131" s="157">
        <f t="shared" si="3"/>
        <v>20.57268131101813</v>
      </c>
      <c r="S131" s="42">
        <f>'Пр.2 к пп2'!G151</f>
        <v>118510.39999999999</v>
      </c>
      <c r="T131" s="42">
        <f>'Пр.2 к пп2'!G152</f>
        <v>118004.9</v>
      </c>
      <c r="U131" s="42">
        <f>'Пр.2 к пп2'!G153</f>
        <v>118004.9</v>
      </c>
      <c r="V131" s="42">
        <f>'Пр.2 к пп2'!G154</f>
        <v>118004.9</v>
      </c>
      <c r="W131" s="42">
        <f>'Пр.2 к пп2'!G155</f>
        <v>118004.9</v>
      </c>
      <c r="X131" s="42">
        <f>'Пр.2 к пп2'!G156</f>
        <v>118004.9</v>
      </c>
      <c r="Y131" s="42">
        <f>'Пр.2 к пп2'!G157</f>
        <v>118004.9</v>
      </c>
      <c r="Z131" s="330"/>
      <c r="AA131" s="293"/>
      <c r="AB131" s="293"/>
      <c r="AC131" s="293"/>
      <c r="AD131" s="293"/>
      <c r="AE131" s="293"/>
    </row>
    <row r="132" spans="1:31" ht="81" customHeight="1" x14ac:dyDescent="0.3">
      <c r="A132" s="98" t="s">
        <v>480</v>
      </c>
      <c r="B132" s="299" t="s">
        <v>246</v>
      </c>
      <c r="C132" s="299"/>
      <c r="D132" s="40" t="s">
        <v>240</v>
      </c>
      <c r="E132" s="153">
        <v>13600</v>
      </c>
      <c r="F132" s="153">
        <v>13600</v>
      </c>
      <c r="G132" s="153">
        <v>13600</v>
      </c>
      <c r="H132" s="153">
        <v>13600</v>
      </c>
      <c r="I132" s="153">
        <v>13600</v>
      </c>
      <c r="J132" s="153">
        <v>13600</v>
      </c>
      <c r="K132" s="153">
        <v>13600</v>
      </c>
      <c r="L132" s="157">
        <f t="shared" si="1"/>
        <v>5.8278088235294128</v>
      </c>
      <c r="M132" s="157">
        <f t="shared" ref="M132:R133" si="4">T132/F132</f>
        <v>8.175632352941177</v>
      </c>
      <c r="N132" s="157">
        <f>U132/G132</f>
        <v>8.175632352941177</v>
      </c>
      <c r="O132" s="157">
        <f t="shared" si="4"/>
        <v>8.175632352941177</v>
      </c>
      <c r="P132" s="157">
        <f t="shared" si="4"/>
        <v>8.175632352941177</v>
      </c>
      <c r="Q132" s="157">
        <f t="shared" si="4"/>
        <v>8.175632352941177</v>
      </c>
      <c r="R132" s="157">
        <f t="shared" si="4"/>
        <v>8.175632352941177</v>
      </c>
      <c r="S132" s="42">
        <f>'Пр.2 к пп2'!$G159</f>
        <v>79258.200000000012</v>
      </c>
      <c r="T132" s="42">
        <f>'Пр.2 к пп2'!$G160</f>
        <v>111188.6</v>
      </c>
      <c r="U132" s="42">
        <f>'Пр.2 к пп2'!$G161</f>
        <v>111188.6</v>
      </c>
      <c r="V132" s="42">
        <f>'Пр.2 к пп2'!$G162</f>
        <v>111188.6</v>
      </c>
      <c r="W132" s="42">
        <f>'Пр.2 к пп2'!$G163</f>
        <v>111188.6</v>
      </c>
      <c r="X132" s="42">
        <f>'Пр.2 к пп2'!$G164</f>
        <v>111188.6</v>
      </c>
      <c r="Y132" s="42">
        <f>'Пр.2 к пп2'!$G165</f>
        <v>111188.6</v>
      </c>
      <c r="Z132" s="95"/>
      <c r="AA132" s="95"/>
      <c r="AB132" s="95"/>
      <c r="AC132" s="95"/>
      <c r="AD132" s="95"/>
      <c r="AE132" s="95"/>
    </row>
    <row r="133" spans="1:31" ht="197.25" customHeight="1" x14ac:dyDescent="0.3">
      <c r="A133" s="98" t="s">
        <v>532</v>
      </c>
      <c r="B133" s="299" t="s">
        <v>535</v>
      </c>
      <c r="C133" s="299"/>
      <c r="D133" s="40" t="s">
        <v>240</v>
      </c>
      <c r="E133" s="40">
        <v>600</v>
      </c>
      <c r="F133" s="40">
        <v>600</v>
      </c>
      <c r="G133" s="40">
        <v>600</v>
      </c>
      <c r="H133" s="40">
        <v>600</v>
      </c>
      <c r="I133" s="40">
        <v>600</v>
      </c>
      <c r="J133" s="40">
        <v>600</v>
      </c>
      <c r="K133" s="40">
        <v>600</v>
      </c>
      <c r="L133" s="157">
        <f>S133/E133</f>
        <v>55.614333333333327</v>
      </c>
      <c r="M133" s="157">
        <f t="shared" si="4"/>
        <v>55.614333333333327</v>
      </c>
      <c r="N133" s="157">
        <f t="shared" ref="N133" si="5">U133/G133</f>
        <v>55.614333333333327</v>
      </c>
      <c r="O133" s="157">
        <f t="shared" si="4"/>
        <v>55.614333333333327</v>
      </c>
      <c r="P133" s="157">
        <f t="shared" si="4"/>
        <v>55.614333333333327</v>
      </c>
      <c r="Q133" s="157">
        <f t="shared" si="4"/>
        <v>55.614333333333327</v>
      </c>
      <c r="R133" s="157">
        <f t="shared" si="4"/>
        <v>55.614333333333327</v>
      </c>
      <c r="S133" s="42">
        <f>'Пр.2 к пп2'!$G175</f>
        <v>33368.6</v>
      </c>
      <c r="T133" s="42">
        <f>'Пр.2 к пп2'!$G176</f>
        <v>33368.6</v>
      </c>
      <c r="U133" s="42">
        <f>'Пр.2 к пп2'!$G177</f>
        <v>33368.6</v>
      </c>
      <c r="V133" s="42">
        <f>'Пр.2 к пп2'!$G178</f>
        <v>33368.6</v>
      </c>
      <c r="W133" s="42">
        <f>'Пр.2 к пп2'!$G179</f>
        <v>33368.6</v>
      </c>
      <c r="X133" s="42">
        <f>'Пр.2 к пп2'!$G180</f>
        <v>33368.6</v>
      </c>
      <c r="Y133" s="42">
        <f>'Пр.2 к пп2'!$G181</f>
        <v>33368.6</v>
      </c>
      <c r="Z133" s="95"/>
      <c r="AA133" s="95"/>
      <c r="AB133" s="95"/>
      <c r="AC133" s="95"/>
      <c r="AD133" s="95"/>
      <c r="AE133" s="95"/>
    </row>
    <row r="134" spans="1:31" ht="126" customHeight="1" x14ac:dyDescent="0.3">
      <c r="A134" s="98" t="s">
        <v>537</v>
      </c>
      <c r="B134" s="299" t="s">
        <v>541</v>
      </c>
      <c r="C134" s="299"/>
      <c r="D134" s="40" t="s">
        <v>240</v>
      </c>
      <c r="E134" s="40">
        <v>28034</v>
      </c>
      <c r="F134" s="40">
        <v>28034</v>
      </c>
      <c r="G134" s="40">
        <v>28034</v>
      </c>
      <c r="H134" s="40">
        <v>28034</v>
      </c>
      <c r="I134" s="40">
        <v>28034</v>
      </c>
      <c r="J134" s="40">
        <v>28034</v>
      </c>
      <c r="K134" s="40">
        <v>28034</v>
      </c>
      <c r="L134" s="157">
        <f>S134/E134</f>
        <v>12.826945851466078</v>
      </c>
      <c r="M134" s="157">
        <f t="shared" ref="M134:R134" si="6">T134/F134</f>
        <v>13.263148319897267</v>
      </c>
      <c r="N134" s="157">
        <f t="shared" si="6"/>
        <v>13.263148319897267</v>
      </c>
      <c r="O134" s="157">
        <f t="shared" si="6"/>
        <v>13.263148319897267</v>
      </c>
      <c r="P134" s="157">
        <f t="shared" si="6"/>
        <v>13.263148319897267</v>
      </c>
      <c r="Q134" s="157">
        <f t="shared" si="6"/>
        <v>13.263148319897267</v>
      </c>
      <c r="R134" s="157">
        <f t="shared" si="6"/>
        <v>13.263148319897267</v>
      </c>
      <c r="S134" s="42">
        <f>'Пр.2 к пп2'!G183</f>
        <v>359590.60000000003</v>
      </c>
      <c r="T134" s="42">
        <f>'Пр.2 к пп2'!G184</f>
        <v>371819.1</v>
      </c>
      <c r="U134" s="42">
        <f>'Пр.2 к пп2'!G185</f>
        <v>371819.1</v>
      </c>
      <c r="V134" s="42">
        <f>'Пр.2 к пп2'!G186</f>
        <v>371819.1</v>
      </c>
      <c r="W134" s="42">
        <f>'Пр.2 к пп2'!G187</f>
        <v>371819.1</v>
      </c>
      <c r="X134" s="42">
        <f>'Пр.2 к пп2'!G188</f>
        <v>371819.1</v>
      </c>
      <c r="Y134" s="42">
        <f>'Пр.2 к пп2'!G189</f>
        <v>371819.1</v>
      </c>
      <c r="Z134" s="160"/>
      <c r="AA134" s="95"/>
      <c r="AB134" s="95"/>
      <c r="AC134" s="95"/>
      <c r="AD134" s="95"/>
      <c r="AE134" s="95"/>
    </row>
    <row r="135" spans="1:31" ht="248.25" customHeight="1" x14ac:dyDescent="0.3">
      <c r="A135" s="98" t="s">
        <v>538</v>
      </c>
      <c r="B135" s="299" t="s">
        <v>540</v>
      </c>
      <c r="C135" s="299"/>
      <c r="D135" s="40" t="s">
        <v>240</v>
      </c>
      <c r="E135" s="40">
        <v>30</v>
      </c>
      <c r="F135" s="40">
        <v>30</v>
      </c>
      <c r="G135" s="40">
        <v>30</v>
      </c>
      <c r="H135" s="40">
        <v>30</v>
      </c>
      <c r="I135" s="40">
        <v>30</v>
      </c>
      <c r="J135" s="40">
        <v>30</v>
      </c>
      <c r="K135" s="40">
        <v>30</v>
      </c>
      <c r="L135" s="157">
        <f>S135/E135</f>
        <v>26.95</v>
      </c>
      <c r="M135" s="157">
        <f t="shared" ref="M135" si="7">T135/F135</f>
        <v>26.95</v>
      </c>
      <c r="N135" s="157">
        <f t="shared" ref="N135" si="8">U135/G135</f>
        <v>26.95</v>
      </c>
      <c r="O135" s="157">
        <f t="shared" ref="O135" si="9">V135/H135</f>
        <v>26.95</v>
      </c>
      <c r="P135" s="157">
        <f t="shared" ref="P135" si="10">W135/I135</f>
        <v>26.95</v>
      </c>
      <c r="Q135" s="157">
        <f t="shared" ref="Q135" si="11">X135/J135</f>
        <v>26.95</v>
      </c>
      <c r="R135" s="157">
        <f t="shared" ref="R135" si="12">Y135/K135</f>
        <v>26.95</v>
      </c>
      <c r="S135" s="42">
        <f>'Пр.2 к пп2'!G191</f>
        <v>808.5</v>
      </c>
      <c r="T135" s="42">
        <f>'Пр.2 к пп2'!G192</f>
        <v>808.5</v>
      </c>
      <c r="U135" s="42">
        <f>'Пр.2 к пп2'!G193</f>
        <v>808.5</v>
      </c>
      <c r="V135" s="42">
        <f>'Пр.2 к пп2'!G194</f>
        <v>808.5</v>
      </c>
      <c r="W135" s="42">
        <f>'Пр.2 к пп2'!G195</f>
        <v>808.5</v>
      </c>
      <c r="X135" s="42">
        <f>'Пр.2 к пп2'!G196</f>
        <v>808.5</v>
      </c>
      <c r="Y135" s="42">
        <f>'Пр.2 к пп2'!G197</f>
        <v>808.5</v>
      </c>
      <c r="Z135" s="160"/>
      <c r="AA135" s="95"/>
      <c r="AB135" s="95"/>
      <c r="AC135" s="95"/>
      <c r="AD135" s="95"/>
      <c r="AE135" s="95"/>
    </row>
    <row r="136" spans="1:31" ht="150" customHeight="1" x14ac:dyDescent="0.3">
      <c r="A136" s="98" t="s">
        <v>539</v>
      </c>
      <c r="B136" s="299" t="s">
        <v>542</v>
      </c>
      <c r="C136" s="299"/>
      <c r="D136" s="40" t="s">
        <v>169</v>
      </c>
      <c r="E136" s="40">
        <f>'Пр.1 к пп2'!G28</f>
        <v>0</v>
      </c>
      <c r="F136" s="40">
        <f>'Пр.1 к пп2'!I28</f>
        <v>11</v>
      </c>
      <c r="G136" s="40">
        <f>'Пр.1 к пп2'!K28</f>
        <v>0</v>
      </c>
      <c r="H136" s="40">
        <f>'Пр.1 к пп2'!M28</f>
        <v>0</v>
      </c>
      <c r="I136" s="40">
        <f>'Пр.1 к пп2'!O28</f>
        <v>0</v>
      </c>
      <c r="J136" s="40">
        <f>'Пр.1 к пп2'!Q28</f>
        <v>0</v>
      </c>
      <c r="K136" s="40">
        <f>'Пр.1 к пп2'!S28</f>
        <v>0</v>
      </c>
      <c r="L136" s="157"/>
      <c r="M136" s="157">
        <f>T136/F136</f>
        <v>9770.1181818181813</v>
      </c>
      <c r="N136" s="157"/>
      <c r="O136" s="157"/>
      <c r="P136" s="157"/>
      <c r="Q136" s="157"/>
      <c r="R136" s="157"/>
      <c r="S136" s="42">
        <f>'Пр.2 к пп2'!$G199</f>
        <v>0</v>
      </c>
      <c r="T136" s="42">
        <f>'Пр.2 к пп2'!$G200</f>
        <v>107471.3</v>
      </c>
      <c r="U136" s="42">
        <f>'Пр.2 к пп2'!$G201</f>
        <v>0</v>
      </c>
      <c r="V136" s="42">
        <f>'Пр.2 к пп2'!$G202</f>
        <v>0</v>
      </c>
      <c r="W136" s="42">
        <f>'Пр.2 к пп2'!$G203</f>
        <v>0</v>
      </c>
      <c r="X136" s="42">
        <f>'Пр.2 к пп2'!$G204</f>
        <v>0</v>
      </c>
      <c r="Y136" s="42">
        <f>'Пр.2 к пп2'!$G205</f>
        <v>0</v>
      </c>
      <c r="Z136" s="160"/>
      <c r="AA136" s="95"/>
      <c r="AB136" s="95"/>
      <c r="AC136" s="95"/>
      <c r="AD136" s="95"/>
      <c r="AE136" s="95"/>
    </row>
    <row r="137" spans="1:31" ht="15.6" x14ac:dyDescent="0.3">
      <c r="A137" s="98" t="s">
        <v>115</v>
      </c>
      <c r="B137" s="265" t="s">
        <v>691</v>
      </c>
      <c r="C137" s="451"/>
      <c r="D137" s="451"/>
      <c r="E137" s="451"/>
      <c r="F137" s="451"/>
      <c r="G137" s="451"/>
      <c r="H137" s="451"/>
      <c r="I137" s="451"/>
      <c r="J137" s="451"/>
      <c r="K137" s="451"/>
      <c r="L137" s="451"/>
      <c r="M137" s="451"/>
      <c r="N137" s="451"/>
      <c r="O137" s="451"/>
      <c r="P137" s="451"/>
      <c r="Q137" s="451"/>
      <c r="R137" s="451"/>
      <c r="S137" s="451"/>
      <c r="T137" s="451"/>
      <c r="U137" s="451"/>
      <c r="V137" s="451"/>
      <c r="W137" s="451"/>
      <c r="X137" s="451"/>
      <c r="Y137" s="452"/>
      <c r="Z137" s="95"/>
      <c r="AA137" s="95"/>
      <c r="AB137" s="95"/>
      <c r="AC137" s="95"/>
      <c r="AD137" s="95"/>
      <c r="AE137" s="95"/>
    </row>
    <row r="138" spans="1:31" ht="112.5" customHeight="1" x14ac:dyDescent="0.3">
      <c r="A138" s="98" t="s">
        <v>178</v>
      </c>
      <c r="B138" s="299" t="s">
        <v>609</v>
      </c>
      <c r="C138" s="299"/>
      <c r="D138" s="40" t="s">
        <v>169</v>
      </c>
      <c r="E138" s="153">
        <f>'Пр.1 к пп2'!G31</f>
        <v>62</v>
      </c>
      <c r="F138" s="153">
        <f>'Пр.1 к пп2'!I31</f>
        <v>63</v>
      </c>
      <c r="G138" s="153">
        <f>'Пр.1 к пп2'!K31</f>
        <v>64</v>
      </c>
      <c r="H138" s="40"/>
      <c r="I138" s="40"/>
      <c r="J138" s="40"/>
      <c r="K138" s="40"/>
      <c r="L138" s="157">
        <f>S138/1250</f>
        <v>10.3812</v>
      </c>
      <c r="M138" s="157">
        <f>T138/1250</f>
        <v>10.3812</v>
      </c>
      <c r="N138" s="157">
        <f>U138/1250</f>
        <v>10.3812</v>
      </c>
      <c r="O138" s="40"/>
      <c r="P138" s="161"/>
      <c r="Q138" s="161"/>
      <c r="R138" s="162"/>
      <c r="S138" s="42">
        <f>'Пр.2 к пп2'!G224</f>
        <v>12976.5</v>
      </c>
      <c r="T138" s="42">
        <f>'Пр.2 к пп2'!G225</f>
        <v>12976.5</v>
      </c>
      <c r="U138" s="42">
        <f>'Пр.2 к пп2'!$G226</f>
        <v>12976.5</v>
      </c>
      <c r="V138" s="42">
        <f>'Пр.2 к пп2'!$G227</f>
        <v>0</v>
      </c>
      <c r="W138" s="42">
        <f>'Пр.2 к пп2'!$G228</f>
        <v>0</v>
      </c>
      <c r="X138" s="42">
        <f>'Пр.2 к пп2'!$G229</f>
        <v>0</v>
      </c>
      <c r="Y138" s="42">
        <f>'Пр.2 к пп2'!$G230</f>
        <v>0</v>
      </c>
      <c r="Z138" s="95"/>
      <c r="AA138" s="95"/>
      <c r="AB138" s="95"/>
      <c r="AC138" s="95"/>
      <c r="AD138" s="95"/>
      <c r="AE138" s="95"/>
    </row>
    <row r="139" spans="1:31" ht="55.5" customHeight="1" x14ac:dyDescent="0.3">
      <c r="A139" s="98" t="s">
        <v>118</v>
      </c>
      <c r="B139" s="265" t="s">
        <v>695</v>
      </c>
      <c r="C139" s="448"/>
      <c r="D139" s="448"/>
      <c r="E139" s="448"/>
      <c r="F139" s="448"/>
      <c r="G139" s="448"/>
      <c r="H139" s="448"/>
      <c r="I139" s="448"/>
      <c r="J139" s="448"/>
      <c r="K139" s="448"/>
      <c r="L139" s="448"/>
      <c r="M139" s="448"/>
      <c r="N139" s="448"/>
      <c r="O139" s="448"/>
      <c r="P139" s="448"/>
      <c r="Q139" s="448"/>
      <c r="R139" s="448"/>
      <c r="S139" s="448"/>
      <c r="T139" s="448"/>
      <c r="U139" s="448"/>
      <c r="V139" s="448"/>
      <c r="W139" s="448"/>
      <c r="X139" s="448"/>
      <c r="Y139" s="449"/>
      <c r="Z139" s="95"/>
      <c r="AA139" s="95"/>
      <c r="AB139" s="95"/>
      <c r="AC139" s="95"/>
      <c r="AD139" s="95"/>
      <c r="AE139" s="95"/>
    </row>
    <row r="140" spans="1:31" ht="237.75" customHeight="1" x14ac:dyDescent="0.3">
      <c r="A140" s="98" t="s">
        <v>247</v>
      </c>
      <c r="B140" s="304" t="s">
        <v>536</v>
      </c>
      <c r="C140" s="305"/>
      <c r="D140" s="40" t="s">
        <v>248</v>
      </c>
      <c r="E140" s="153">
        <f>'Пр.1 к пп2'!G32</f>
        <v>2200</v>
      </c>
      <c r="F140" s="153">
        <f>'Пр.1 к пп2'!I32</f>
        <v>1100</v>
      </c>
      <c r="G140" s="153">
        <f>'Пр.1 к пп2'!K32</f>
        <v>400</v>
      </c>
      <c r="H140" s="153">
        <f>'Пр.1 к пп2'!M32</f>
        <v>600</v>
      </c>
      <c r="I140" s="153">
        <f>'Пр.1 к пп2'!O32</f>
        <v>0</v>
      </c>
      <c r="J140" s="153">
        <f>'Пр.1 к пп2'!Q32</f>
        <v>0</v>
      </c>
      <c r="K140" s="153">
        <f>'Пр.1 к пп2'!S32</f>
        <v>0</v>
      </c>
      <c r="L140" s="157">
        <f>S140/E140</f>
        <v>51.136363636363633</v>
      </c>
      <c r="M140" s="157">
        <f t="shared" ref="M140:O140" si="13">T140/F140</f>
        <v>136.36363636363637</v>
      </c>
      <c r="N140" s="157">
        <f t="shared" si="13"/>
        <v>187.5</v>
      </c>
      <c r="O140" s="157">
        <f t="shared" si="13"/>
        <v>125</v>
      </c>
      <c r="P140" s="161"/>
      <c r="Q140" s="161"/>
      <c r="R140" s="162"/>
      <c r="S140" s="42">
        <f>'Пр.2 к пп2'!$G241</f>
        <v>112500</v>
      </c>
      <c r="T140" s="42">
        <f>'Пр.2 к пп2'!$G242</f>
        <v>150000</v>
      </c>
      <c r="U140" s="42">
        <f>'Пр.2 к пп2'!$G243</f>
        <v>75000</v>
      </c>
      <c r="V140" s="42">
        <f>'Пр.2 к пп2'!$G244</f>
        <v>75000</v>
      </c>
      <c r="W140" s="42">
        <f>'Пр.2 к пп2'!$G245</f>
        <v>0</v>
      </c>
      <c r="X140" s="42">
        <f>'Пр.2 к пп2'!$G246</f>
        <v>0</v>
      </c>
      <c r="Y140" s="42">
        <f>'Пр.2 к пп2'!$G247</f>
        <v>0</v>
      </c>
      <c r="Z140" s="95"/>
      <c r="AA140" s="95"/>
      <c r="AB140" s="95"/>
      <c r="AC140" s="95"/>
      <c r="AD140" s="95"/>
      <c r="AE140" s="95"/>
    </row>
    <row r="141" spans="1:31" ht="39" customHeight="1" x14ac:dyDescent="0.3">
      <c r="A141" s="98" t="s">
        <v>122</v>
      </c>
      <c r="B141" s="265" t="s">
        <v>692</v>
      </c>
      <c r="C141" s="448"/>
      <c r="D141" s="448"/>
      <c r="E141" s="448"/>
      <c r="F141" s="448"/>
      <c r="G141" s="448"/>
      <c r="H141" s="448"/>
      <c r="I141" s="448"/>
      <c r="J141" s="448"/>
      <c r="K141" s="448"/>
      <c r="L141" s="448"/>
      <c r="M141" s="448"/>
      <c r="N141" s="448"/>
      <c r="O141" s="448"/>
      <c r="P141" s="448"/>
      <c r="Q141" s="448"/>
      <c r="R141" s="448"/>
      <c r="S141" s="448"/>
      <c r="T141" s="448"/>
      <c r="U141" s="448"/>
      <c r="V141" s="448"/>
      <c r="W141" s="448"/>
      <c r="X141" s="448"/>
      <c r="Y141" s="449"/>
      <c r="Z141" s="95"/>
      <c r="AA141" s="95"/>
      <c r="AB141" s="95"/>
      <c r="AC141" s="95"/>
      <c r="AD141" s="95"/>
      <c r="AE141" s="95"/>
    </row>
    <row r="142" spans="1:31" ht="118.5" customHeight="1" x14ac:dyDescent="0.3">
      <c r="A142" s="98" t="s">
        <v>249</v>
      </c>
      <c r="B142" s="304" t="s">
        <v>608</v>
      </c>
      <c r="C142" s="305"/>
      <c r="D142" s="40" t="s">
        <v>169</v>
      </c>
      <c r="E142" s="153">
        <f>'Пр.1 к пп2'!G35</f>
        <v>1</v>
      </c>
      <c r="F142" s="153">
        <f>'Пр.1 к пп2'!I35</f>
        <v>0</v>
      </c>
      <c r="G142" s="153">
        <f>'Пр.1 к пп2'!K35</f>
        <v>0</v>
      </c>
      <c r="H142" s="153">
        <f>'Пр.1 к пп2'!M35</f>
        <v>0</v>
      </c>
      <c r="I142" s="153">
        <f>'Пр.1 к пп2'!O35</f>
        <v>0</v>
      </c>
      <c r="J142" s="40">
        <f>'Пр.1 к пп2'!Q35</f>
        <v>0</v>
      </c>
      <c r="K142" s="40">
        <f>'Пр.1 к пп2'!S35</f>
        <v>0</v>
      </c>
      <c r="L142" s="40">
        <f>S142/E142</f>
        <v>7446.3</v>
      </c>
      <c r="M142" s="40"/>
      <c r="N142" s="40"/>
      <c r="O142" s="40"/>
      <c r="P142" s="161"/>
      <c r="Q142" s="161"/>
      <c r="R142" s="162"/>
      <c r="S142" s="42">
        <f>'Пр.2 к пп2'!$G274</f>
        <v>7446.3</v>
      </c>
      <c r="T142" s="42">
        <f>'Пр.2 к пп2'!$G275</f>
        <v>0</v>
      </c>
      <c r="U142" s="42">
        <f>'Пр.2 к пп2'!$G276</f>
        <v>0</v>
      </c>
      <c r="V142" s="42">
        <f>'Пр.2 к пп2'!$G277</f>
        <v>0</v>
      </c>
      <c r="W142" s="42">
        <f>'Пр.2 к пп2'!$G278</f>
        <v>0</v>
      </c>
      <c r="X142" s="42">
        <f>'Пр.2 к пп2'!$G279</f>
        <v>0</v>
      </c>
      <c r="Y142" s="42">
        <f>'Пр.2 к пп2'!$G280</f>
        <v>0</v>
      </c>
      <c r="Z142" s="95"/>
      <c r="AA142" s="95"/>
      <c r="AB142" s="95"/>
      <c r="AC142" s="95"/>
      <c r="AD142" s="95"/>
      <c r="AE142" s="95"/>
    </row>
    <row r="143" spans="1:31" ht="116.25" customHeight="1" x14ac:dyDescent="0.3">
      <c r="A143" s="98" t="s">
        <v>458</v>
      </c>
      <c r="B143" s="304" t="s">
        <v>457</v>
      </c>
      <c r="C143" s="305"/>
      <c r="D143" s="40" t="s">
        <v>169</v>
      </c>
      <c r="E143" s="153">
        <f>'Пр.1 к пп2'!G36</f>
        <v>1</v>
      </c>
      <c r="F143" s="153">
        <f>'Пр.1 к пп2'!I36</f>
        <v>0</v>
      </c>
      <c r="G143" s="153">
        <f>'Пр.1 к пп2'!K36</f>
        <v>0</v>
      </c>
      <c r="H143" s="153">
        <f>'Пр.1 к пп2'!M36</f>
        <v>0</v>
      </c>
      <c r="I143" s="153">
        <f>'Пр.1 к пп2'!O36</f>
        <v>0</v>
      </c>
      <c r="J143" s="40">
        <f>'Пр.1 к пп2'!Q36</f>
        <v>0</v>
      </c>
      <c r="K143" s="40">
        <f>'Пр.1 к пп2'!S36</f>
        <v>0</v>
      </c>
      <c r="L143" s="40">
        <f>S143/E143</f>
        <v>21120.3</v>
      </c>
      <c r="M143" s="40"/>
      <c r="N143" s="40"/>
      <c r="O143" s="40"/>
      <c r="P143" s="161"/>
      <c r="Q143" s="161"/>
      <c r="R143" s="162"/>
      <c r="S143" s="42">
        <f>'Пр.2 к пп2'!$G282</f>
        <v>21120.3</v>
      </c>
      <c r="T143" s="42">
        <f>'Пр.2 к пп2'!$G283</f>
        <v>0</v>
      </c>
      <c r="U143" s="42">
        <f>'Пр.2 к пп2'!$G284</f>
        <v>0</v>
      </c>
      <c r="V143" s="42">
        <f>'Пр.2 к пп2'!$G285</f>
        <v>0</v>
      </c>
      <c r="W143" s="42">
        <f>'Пр.2 к пп2'!$G286</f>
        <v>0</v>
      </c>
      <c r="X143" s="42">
        <f>'Пр.2 к пп2'!$G287</f>
        <v>0</v>
      </c>
      <c r="Y143" s="42">
        <f>'Пр.2 к пп2'!$G288</f>
        <v>0</v>
      </c>
      <c r="Z143" s="95"/>
      <c r="AA143" s="95"/>
      <c r="AB143" s="95"/>
      <c r="AC143" s="95"/>
      <c r="AD143" s="95"/>
      <c r="AE143" s="95"/>
    </row>
    <row r="144" spans="1:31" ht="15.6" x14ac:dyDescent="0.3">
      <c r="A144" s="98" t="s">
        <v>126</v>
      </c>
      <c r="B144" s="265" t="s">
        <v>693</v>
      </c>
      <c r="C144" s="448"/>
      <c r="D144" s="448"/>
      <c r="E144" s="448"/>
      <c r="F144" s="448"/>
      <c r="G144" s="448"/>
      <c r="H144" s="448"/>
      <c r="I144" s="448"/>
      <c r="J144" s="448"/>
      <c r="K144" s="448"/>
      <c r="L144" s="448"/>
      <c r="M144" s="448"/>
      <c r="N144" s="448"/>
      <c r="O144" s="448"/>
      <c r="P144" s="448"/>
      <c r="Q144" s="448"/>
      <c r="R144" s="448"/>
      <c r="S144" s="448"/>
      <c r="T144" s="448"/>
      <c r="U144" s="448"/>
      <c r="V144" s="448"/>
      <c r="W144" s="448"/>
      <c r="X144" s="448"/>
      <c r="Y144" s="449"/>
      <c r="Z144" s="43"/>
      <c r="AA144" s="43"/>
      <c r="AB144" s="43"/>
      <c r="AC144" s="43"/>
      <c r="AD144" s="43"/>
      <c r="AE144" s="43"/>
    </row>
    <row r="145" spans="1:31" ht="116.25" customHeight="1" x14ac:dyDescent="0.3">
      <c r="A145" s="98" t="s">
        <v>250</v>
      </c>
      <c r="B145" s="304" t="s">
        <v>469</v>
      </c>
      <c r="C145" s="305"/>
      <c r="D145" s="40" t="s">
        <v>251</v>
      </c>
      <c r="E145" s="163">
        <f>'Пр.1 к пп2'!G38</f>
        <v>52.75</v>
      </c>
      <c r="F145" s="163">
        <f>'Пр.1 к пп2'!I38</f>
        <v>52.75</v>
      </c>
      <c r="G145" s="163">
        <f>'Пр.1 к пп2'!K38</f>
        <v>0</v>
      </c>
      <c r="H145" s="163">
        <f>'Пр.1 к пп2'!M38</f>
        <v>0</v>
      </c>
      <c r="I145" s="154">
        <f>'Пр.1 к пп2'!O38</f>
        <v>0</v>
      </c>
      <c r="J145" s="154">
        <f>'Пр.1 к пп2'!Q38</f>
        <v>0</v>
      </c>
      <c r="K145" s="163">
        <f>'Пр.1 к пп2'!S38</f>
        <v>0</v>
      </c>
      <c r="L145" s="164">
        <v>589.00473933649289</v>
      </c>
      <c r="M145" s="164">
        <v>589.00473933649289</v>
      </c>
      <c r="N145" s="40"/>
      <c r="O145" s="40"/>
      <c r="P145" s="161"/>
      <c r="Q145" s="161"/>
      <c r="R145" s="162"/>
      <c r="S145" s="42">
        <f>'Пр.2 к пп2'!$G307</f>
        <v>31070</v>
      </c>
      <c r="T145" s="42">
        <f>'Пр.2 к пп2'!$G308</f>
        <v>31070</v>
      </c>
      <c r="U145" s="42">
        <f>'Пр.2 к пп2'!$G309</f>
        <v>0</v>
      </c>
      <c r="V145" s="42">
        <f>'Пр.2 к пп2'!$G310</f>
        <v>0</v>
      </c>
      <c r="W145" s="42">
        <f>'Пр.2 к пп2'!$G311</f>
        <v>0</v>
      </c>
      <c r="X145" s="42">
        <f>'Пр.2 к пп2'!$G312</f>
        <v>0</v>
      </c>
      <c r="Y145" s="42">
        <f>'Пр.2 к пп2'!$G313</f>
        <v>0</v>
      </c>
      <c r="Z145" s="43"/>
      <c r="AA145" s="43"/>
      <c r="AB145" s="43"/>
      <c r="AC145" s="43"/>
      <c r="AD145" s="43"/>
      <c r="AE145" s="43"/>
    </row>
    <row r="146" spans="1:31" ht="69.75" customHeight="1" x14ac:dyDescent="0.3">
      <c r="A146" s="288" t="s">
        <v>611</v>
      </c>
      <c r="B146" s="288"/>
      <c r="C146" s="288"/>
      <c r="D146" s="288"/>
      <c r="E146" s="288"/>
      <c r="F146" s="288"/>
      <c r="G146" s="288"/>
      <c r="H146" s="288"/>
      <c r="I146" s="288"/>
      <c r="J146" s="288"/>
      <c r="K146" s="288"/>
      <c r="L146" s="288"/>
      <c r="M146" s="288"/>
      <c r="N146" s="288"/>
      <c r="O146" s="288"/>
      <c r="P146" s="288"/>
      <c r="Q146" s="288"/>
      <c r="R146" s="288"/>
      <c r="S146" s="288"/>
      <c r="T146" s="288"/>
      <c r="U146" s="288"/>
      <c r="V146" s="288"/>
      <c r="W146" s="288"/>
      <c r="X146" s="288"/>
      <c r="Y146" s="288"/>
      <c r="Z146" s="288"/>
      <c r="AA146" s="288"/>
      <c r="AB146" s="288"/>
      <c r="AC146" s="288"/>
      <c r="AD146" s="288"/>
      <c r="AE146" s="165"/>
    </row>
    <row r="147" spans="1:31" ht="324.75" customHeight="1" x14ac:dyDescent="0.3">
      <c r="A147" s="288" t="s">
        <v>745</v>
      </c>
      <c r="B147" s="288"/>
      <c r="C147" s="288"/>
      <c r="D147" s="288"/>
      <c r="E147" s="288"/>
      <c r="F147" s="288"/>
      <c r="G147" s="288"/>
      <c r="H147" s="288"/>
      <c r="I147" s="288"/>
      <c r="J147" s="288"/>
      <c r="K147" s="288"/>
      <c r="L147" s="288"/>
      <c r="M147" s="288"/>
      <c r="N147" s="288"/>
      <c r="O147" s="288"/>
      <c r="P147" s="288"/>
      <c r="Q147" s="288"/>
      <c r="R147" s="288"/>
      <c r="S147" s="288"/>
      <c r="T147" s="288"/>
      <c r="U147" s="288"/>
      <c r="V147" s="288"/>
      <c r="W147" s="288"/>
      <c r="X147" s="288"/>
      <c r="Y147" s="288"/>
      <c r="Z147" s="288"/>
      <c r="AA147" s="288"/>
      <c r="AB147" s="288"/>
      <c r="AC147" s="288"/>
      <c r="AD147" s="288"/>
      <c r="AE147" s="166"/>
    </row>
    <row r="148" spans="1:31" ht="15.75" customHeight="1" x14ac:dyDescent="0.3">
      <c r="A148" s="293" t="s">
        <v>179</v>
      </c>
      <c r="B148" s="293"/>
      <c r="C148" s="293"/>
      <c r="D148" s="293"/>
      <c r="E148" s="293"/>
      <c r="F148" s="293"/>
      <c r="G148" s="293"/>
      <c r="H148" s="293"/>
      <c r="I148" s="293"/>
      <c r="J148" s="293"/>
      <c r="K148" s="293"/>
      <c r="L148" s="293"/>
      <c r="M148" s="293"/>
      <c r="N148" s="293"/>
      <c r="O148" s="293"/>
      <c r="P148" s="293"/>
      <c r="Q148" s="293"/>
      <c r="R148" s="293"/>
      <c r="S148" s="293"/>
      <c r="T148" s="293"/>
      <c r="U148" s="293"/>
      <c r="V148" s="293"/>
      <c r="W148" s="293"/>
      <c r="X148" s="293"/>
      <c r="Y148" s="293"/>
      <c r="Z148" s="293"/>
      <c r="AA148" s="293"/>
      <c r="AB148" s="293"/>
      <c r="AC148" s="293"/>
      <c r="AD148" s="293"/>
      <c r="AE148" s="95"/>
    </row>
    <row r="149" spans="1:31" ht="177" customHeight="1" x14ac:dyDescent="0.3">
      <c r="A149" s="288" t="s">
        <v>252</v>
      </c>
      <c r="B149" s="288"/>
      <c r="C149" s="288"/>
      <c r="D149" s="288"/>
      <c r="E149" s="288"/>
      <c r="F149" s="288"/>
      <c r="G149" s="288"/>
      <c r="H149" s="288"/>
      <c r="I149" s="288"/>
      <c r="J149" s="288"/>
      <c r="K149" s="288"/>
      <c r="L149" s="288"/>
      <c r="M149" s="288"/>
      <c r="N149" s="288"/>
      <c r="O149" s="288"/>
      <c r="P149" s="288"/>
      <c r="Q149" s="288"/>
      <c r="R149" s="288"/>
      <c r="S149" s="288"/>
      <c r="T149" s="288"/>
      <c r="U149" s="288"/>
      <c r="V149" s="288"/>
      <c r="W149" s="288"/>
      <c r="X149" s="288"/>
      <c r="Y149" s="288"/>
      <c r="Z149" s="288"/>
      <c r="AA149" s="288"/>
      <c r="AB149" s="288"/>
      <c r="AC149" s="288"/>
      <c r="AD149" s="288"/>
      <c r="AE149" s="165"/>
    </row>
  </sheetData>
  <mergeCells count="607">
    <mergeCell ref="A111:AD111"/>
    <mergeCell ref="B139:Y139"/>
    <mergeCell ref="B140:C140"/>
    <mergeCell ref="B141:Y141"/>
    <mergeCell ref="B143:C143"/>
    <mergeCell ref="A118:AE118"/>
    <mergeCell ref="A119:A120"/>
    <mergeCell ref="B119:C120"/>
    <mergeCell ref="D119:K119"/>
    <mergeCell ref="L119:R119"/>
    <mergeCell ref="S119:Y119"/>
    <mergeCell ref="A112:AD112"/>
    <mergeCell ref="A113:AD113"/>
    <mergeCell ref="A114:AD115"/>
    <mergeCell ref="A116:AD116"/>
    <mergeCell ref="B134:C134"/>
    <mergeCell ref="B135:C135"/>
    <mergeCell ref="B144:Y144"/>
    <mergeCell ref="B145:C145"/>
    <mergeCell ref="B142:C142"/>
    <mergeCell ref="A149:AD149"/>
    <mergeCell ref="A147:AD147"/>
    <mergeCell ref="A148:AD148"/>
    <mergeCell ref="A146:AD146"/>
    <mergeCell ref="B138:C138"/>
    <mergeCell ref="B121:Y121"/>
    <mergeCell ref="B122:C122"/>
    <mergeCell ref="B123:C123"/>
    <mergeCell ref="B124:C124"/>
    <mergeCell ref="B125:Y125"/>
    <mergeCell ref="B126:C126"/>
    <mergeCell ref="B128:C128"/>
    <mergeCell ref="B129:C129"/>
    <mergeCell ref="B131:C131"/>
    <mergeCell ref="B132:C132"/>
    <mergeCell ref="B133:C133"/>
    <mergeCell ref="B137:Y137"/>
    <mergeCell ref="B127:C127"/>
    <mergeCell ref="B130:C130"/>
    <mergeCell ref="B136:C136"/>
    <mergeCell ref="Z131:AE131"/>
    <mergeCell ref="B73:J73"/>
    <mergeCell ref="K73:N73"/>
    <mergeCell ref="O73:R73"/>
    <mergeCell ref="S73:V73"/>
    <mergeCell ref="W73:Z73"/>
    <mergeCell ref="AA73:AD73"/>
    <mergeCell ref="B74:J74"/>
    <mergeCell ref="K74:N74"/>
    <mergeCell ref="O74:R74"/>
    <mergeCell ref="S74:V74"/>
    <mergeCell ref="W74:Z74"/>
    <mergeCell ref="AA74:AD74"/>
    <mergeCell ref="A75:AD75"/>
    <mergeCell ref="A76:AD76"/>
    <mergeCell ref="B80:Z80"/>
    <mergeCell ref="X81:Z81"/>
    <mergeCell ref="A77:AD77"/>
    <mergeCell ref="A78:AD78"/>
    <mergeCell ref="A79:AD79"/>
    <mergeCell ref="B81:B82"/>
    <mergeCell ref="C81:E81"/>
    <mergeCell ref="F81:H81"/>
    <mergeCell ref="I81:K81"/>
    <mergeCell ref="L81:N81"/>
    <mergeCell ref="O81:Q81"/>
    <mergeCell ref="R81:T81"/>
    <mergeCell ref="U81:W81"/>
    <mergeCell ref="B72:J72"/>
    <mergeCell ref="K72:N72"/>
    <mergeCell ref="O72:R72"/>
    <mergeCell ref="S72:V72"/>
    <mergeCell ref="W72:Z72"/>
    <mergeCell ref="AA72:AD72"/>
    <mergeCell ref="B71:J71"/>
    <mergeCell ref="K71:N71"/>
    <mergeCell ref="O71:R71"/>
    <mergeCell ref="S71:V71"/>
    <mergeCell ref="W71:Z71"/>
    <mergeCell ref="AA71:AD71"/>
    <mergeCell ref="B70:J70"/>
    <mergeCell ref="K70:N70"/>
    <mergeCell ref="O70:R70"/>
    <mergeCell ref="S70:V70"/>
    <mergeCell ref="W70:Z70"/>
    <mergeCell ref="AA70:AD70"/>
    <mergeCell ref="B69:J69"/>
    <mergeCell ref="K69:N69"/>
    <mergeCell ref="O69:R69"/>
    <mergeCell ref="S69:V69"/>
    <mergeCell ref="W69:Z69"/>
    <mergeCell ref="AA69:AD69"/>
    <mergeCell ref="B68:J68"/>
    <mergeCell ref="K68:N68"/>
    <mergeCell ref="O68:R68"/>
    <mergeCell ref="S68:V68"/>
    <mergeCell ref="W68:Z68"/>
    <mergeCell ref="AA68:AD68"/>
    <mergeCell ref="B67:J67"/>
    <mergeCell ref="K67:N67"/>
    <mergeCell ref="O67:R67"/>
    <mergeCell ref="S67:V67"/>
    <mergeCell ref="W67:Z67"/>
    <mergeCell ref="AA67:AD67"/>
    <mergeCell ref="B66:J66"/>
    <mergeCell ref="K66:N66"/>
    <mergeCell ref="O66:R66"/>
    <mergeCell ref="S66:V66"/>
    <mergeCell ref="W66:Z66"/>
    <mergeCell ref="AA66:AD66"/>
    <mergeCell ref="B65:J65"/>
    <mergeCell ref="K65:N65"/>
    <mergeCell ref="O65:R65"/>
    <mergeCell ref="S65:V65"/>
    <mergeCell ref="W65:Z65"/>
    <mergeCell ref="AA65:AD65"/>
    <mergeCell ref="B64:J64"/>
    <mergeCell ref="K64:N64"/>
    <mergeCell ref="O64:R64"/>
    <mergeCell ref="S64:V64"/>
    <mergeCell ref="W64:Z64"/>
    <mergeCell ref="AA64:AD64"/>
    <mergeCell ref="A60:AE61"/>
    <mergeCell ref="A62:AE62"/>
    <mergeCell ref="B63:J63"/>
    <mergeCell ref="K63:N63"/>
    <mergeCell ref="O63:R63"/>
    <mergeCell ref="S63:V63"/>
    <mergeCell ref="W63:Z63"/>
    <mergeCell ref="AA63:AD63"/>
    <mergeCell ref="A56:B56"/>
    <mergeCell ref="C56:AE56"/>
    <mergeCell ref="A57:B57"/>
    <mergeCell ref="C57:AE57"/>
    <mergeCell ref="A58:AE58"/>
    <mergeCell ref="A51:B54"/>
    <mergeCell ref="C51:AE51"/>
    <mergeCell ref="C52:AE52"/>
    <mergeCell ref="C53:AE53"/>
    <mergeCell ref="C54:AE54"/>
    <mergeCell ref="A55:B55"/>
    <mergeCell ref="C55:AE55"/>
    <mergeCell ref="BB49:BC49"/>
    <mergeCell ref="BD49:BE49"/>
    <mergeCell ref="A50:B50"/>
    <mergeCell ref="C50:AE50"/>
    <mergeCell ref="AL49:AO49"/>
    <mergeCell ref="AP49:AS49"/>
    <mergeCell ref="AT49:AU49"/>
    <mergeCell ref="AV49:AW49"/>
    <mergeCell ref="AX49:AY49"/>
    <mergeCell ref="AZ49:BA49"/>
    <mergeCell ref="T49:U49"/>
    <mergeCell ref="V49:X49"/>
    <mergeCell ref="Y49:AA49"/>
    <mergeCell ref="AB49:AC49"/>
    <mergeCell ref="AD49:AE49"/>
    <mergeCell ref="C49:G49"/>
    <mergeCell ref="H49:J49"/>
    <mergeCell ref="K49:M49"/>
    <mergeCell ref="N49:O49"/>
    <mergeCell ref="P49:Q49"/>
    <mergeCell ref="R49:S49"/>
    <mergeCell ref="A40:B49"/>
    <mergeCell ref="C40:G41"/>
    <mergeCell ref="H40:M40"/>
    <mergeCell ref="AD48:AE48"/>
    <mergeCell ref="AL48:AO48"/>
    <mergeCell ref="AP48:AS48"/>
    <mergeCell ref="AT48:AU48"/>
    <mergeCell ref="T48:U48"/>
    <mergeCell ref="V48:X48"/>
    <mergeCell ref="Y48:AA48"/>
    <mergeCell ref="AB48:AC48"/>
    <mergeCell ref="C48:G48"/>
    <mergeCell ref="H48:J48"/>
    <mergeCell ref="K48:M48"/>
    <mergeCell ref="N48:O48"/>
    <mergeCell ref="P48:Q48"/>
    <mergeCell ref="R48:S48"/>
    <mergeCell ref="BB47:BC47"/>
    <mergeCell ref="BD47:BE47"/>
    <mergeCell ref="BF47:BG47"/>
    <mergeCell ref="BH47:BI47"/>
    <mergeCell ref="C46:G46"/>
    <mergeCell ref="BF49:BG49"/>
    <mergeCell ref="BH49:BI49"/>
    <mergeCell ref="AV47:AW47"/>
    <mergeCell ref="AX47:AY47"/>
    <mergeCell ref="AZ47:BA47"/>
    <mergeCell ref="T47:U47"/>
    <mergeCell ref="V47:X47"/>
    <mergeCell ref="Y47:AA47"/>
    <mergeCell ref="AB47:AC47"/>
    <mergeCell ref="AD47:AE47"/>
    <mergeCell ref="BB48:BC48"/>
    <mergeCell ref="BD48:BE48"/>
    <mergeCell ref="BF48:BG48"/>
    <mergeCell ref="BH48:BI48"/>
    <mergeCell ref="AV48:AW48"/>
    <mergeCell ref="AX48:AY48"/>
    <mergeCell ref="AZ48:BA48"/>
    <mergeCell ref="AL47:AO47"/>
    <mergeCell ref="AP47:AS47"/>
    <mergeCell ref="C47:G47"/>
    <mergeCell ref="H47:J47"/>
    <mergeCell ref="K47:M47"/>
    <mergeCell ref="N47:O47"/>
    <mergeCell ref="P47:Q47"/>
    <mergeCell ref="R47:S47"/>
    <mergeCell ref="AL46:AO46"/>
    <mergeCell ref="AP46:AS46"/>
    <mergeCell ref="AT46:AU46"/>
    <mergeCell ref="T46:U46"/>
    <mergeCell ref="V46:X46"/>
    <mergeCell ref="Y46:AA46"/>
    <mergeCell ref="AB46:AC46"/>
    <mergeCell ref="AD46:AE46"/>
    <mergeCell ref="AT47:AU47"/>
    <mergeCell ref="H46:J46"/>
    <mergeCell ref="K46:M46"/>
    <mergeCell ref="N46:O46"/>
    <mergeCell ref="P46:Q46"/>
    <mergeCell ref="R46:S46"/>
    <mergeCell ref="BB45:BC45"/>
    <mergeCell ref="BD45:BE45"/>
    <mergeCell ref="BF45:BG45"/>
    <mergeCell ref="BH45:BI45"/>
    <mergeCell ref="AV45:AW45"/>
    <mergeCell ref="AX45:AY45"/>
    <mergeCell ref="AZ45:BA45"/>
    <mergeCell ref="BB46:BC46"/>
    <mergeCell ref="BD46:BE46"/>
    <mergeCell ref="BF46:BG46"/>
    <mergeCell ref="BH46:BI46"/>
    <mergeCell ref="AV46:AW46"/>
    <mergeCell ref="AX46:AY46"/>
    <mergeCell ref="AZ46:BA46"/>
    <mergeCell ref="AL45:AO45"/>
    <mergeCell ref="AP45:AS45"/>
    <mergeCell ref="AT45:AU45"/>
    <mergeCell ref="T45:U45"/>
    <mergeCell ref="V45:X45"/>
    <mergeCell ref="Y45:AA45"/>
    <mergeCell ref="AB45:AC45"/>
    <mergeCell ref="AD45:AE45"/>
    <mergeCell ref="H45:J45"/>
    <mergeCell ref="K45:M45"/>
    <mergeCell ref="N45:O45"/>
    <mergeCell ref="P45:Q45"/>
    <mergeCell ref="R45:S45"/>
    <mergeCell ref="AX44:AY44"/>
    <mergeCell ref="AZ44:BA44"/>
    <mergeCell ref="T44:U44"/>
    <mergeCell ref="V44:X44"/>
    <mergeCell ref="Y44:AA44"/>
    <mergeCell ref="AB44:AC44"/>
    <mergeCell ref="AD44:AE44"/>
    <mergeCell ref="AL44:AO44"/>
    <mergeCell ref="AP44:AS44"/>
    <mergeCell ref="AT44:AU44"/>
    <mergeCell ref="BF43:BG43"/>
    <mergeCell ref="BH43:BI43"/>
    <mergeCell ref="C44:G44"/>
    <mergeCell ref="H44:J44"/>
    <mergeCell ref="K44:M44"/>
    <mergeCell ref="N44:O44"/>
    <mergeCell ref="P44:Q44"/>
    <mergeCell ref="R44:S44"/>
    <mergeCell ref="AL43:AO43"/>
    <mergeCell ref="AP43:AS43"/>
    <mergeCell ref="AT43:AU43"/>
    <mergeCell ref="AV43:AW43"/>
    <mergeCell ref="AX43:AY43"/>
    <mergeCell ref="AZ43:BA43"/>
    <mergeCell ref="T43:U43"/>
    <mergeCell ref="V43:X43"/>
    <mergeCell ref="Y43:AA43"/>
    <mergeCell ref="AB43:AC43"/>
    <mergeCell ref="AD43:AE43"/>
    <mergeCell ref="BB44:BC44"/>
    <mergeCell ref="BD44:BE44"/>
    <mergeCell ref="BF44:BG44"/>
    <mergeCell ref="BH44:BI44"/>
    <mergeCell ref="AV44:AW44"/>
    <mergeCell ref="BB42:BC42"/>
    <mergeCell ref="BD42:BE42"/>
    <mergeCell ref="BF42:BG42"/>
    <mergeCell ref="BH42:BI42"/>
    <mergeCell ref="C43:G43"/>
    <mergeCell ref="H43:J43"/>
    <mergeCell ref="K43:M43"/>
    <mergeCell ref="N43:O43"/>
    <mergeCell ref="P43:Q43"/>
    <mergeCell ref="R43:S43"/>
    <mergeCell ref="AL42:AO42"/>
    <mergeCell ref="AP42:AS42"/>
    <mergeCell ref="AT42:AU42"/>
    <mergeCell ref="AV42:AW42"/>
    <mergeCell ref="AX42:AY42"/>
    <mergeCell ref="AZ42:BA42"/>
    <mergeCell ref="T42:U42"/>
    <mergeCell ref="V42:X42"/>
    <mergeCell ref="Y42:AA42"/>
    <mergeCell ref="AB42:AC42"/>
    <mergeCell ref="AD42:AE42"/>
    <mergeCell ref="BB43:BC43"/>
    <mergeCell ref="BD43:BE43"/>
    <mergeCell ref="C42:G42"/>
    <mergeCell ref="AT41:AU41"/>
    <mergeCell ref="AV41:AW41"/>
    <mergeCell ref="AX41:AY41"/>
    <mergeCell ref="AZ41:BA41"/>
    <mergeCell ref="BB41:BC41"/>
    <mergeCell ref="BD41:BE41"/>
    <mergeCell ref="BF41:BG41"/>
    <mergeCell ref="BH41:BI41"/>
    <mergeCell ref="AD41:AE41"/>
    <mergeCell ref="AL41:AO41"/>
    <mergeCell ref="AP41:AS41"/>
    <mergeCell ref="V33:W33"/>
    <mergeCell ref="X33:Y33"/>
    <mergeCell ref="Z33:AA33"/>
    <mergeCell ref="AB33:AC33"/>
    <mergeCell ref="R31:S31"/>
    <mergeCell ref="T31:U31"/>
    <mergeCell ref="V31:W31"/>
    <mergeCell ref="X31:Y31"/>
    <mergeCell ref="Z31:AA31"/>
    <mergeCell ref="A32:AE32"/>
    <mergeCell ref="A33:B33"/>
    <mergeCell ref="D33:E33"/>
    <mergeCell ref="F33:G33"/>
    <mergeCell ref="H33:I33"/>
    <mergeCell ref="J33:K33"/>
    <mergeCell ref="L33:M33"/>
    <mergeCell ref="N33:O33"/>
    <mergeCell ref="P33:Q33"/>
    <mergeCell ref="AD33:AE33"/>
    <mergeCell ref="R33:S33"/>
    <mergeCell ref="T33:U33"/>
    <mergeCell ref="P31:Q31"/>
    <mergeCell ref="A31:B31"/>
    <mergeCell ref="D31:E31"/>
    <mergeCell ref="F31:G31"/>
    <mergeCell ref="H31:I31"/>
    <mergeCell ref="J31:K31"/>
    <mergeCell ref="L31:M31"/>
    <mergeCell ref="N31:O31"/>
    <mergeCell ref="AB31:AC31"/>
    <mergeCell ref="AD31:AE31"/>
    <mergeCell ref="T30:U30"/>
    <mergeCell ref="V30:W30"/>
    <mergeCell ref="X30:Y30"/>
    <mergeCell ref="Z30:AA30"/>
    <mergeCell ref="AB30:AC30"/>
    <mergeCell ref="AD30:AE30"/>
    <mergeCell ref="AD29:AE29"/>
    <mergeCell ref="A30:B30"/>
    <mergeCell ref="D30:E30"/>
    <mergeCell ref="F30:G30"/>
    <mergeCell ref="H30:I30"/>
    <mergeCell ref="J30:K30"/>
    <mergeCell ref="L30:M30"/>
    <mergeCell ref="N30:O30"/>
    <mergeCell ref="P30:Q30"/>
    <mergeCell ref="R30:S30"/>
    <mergeCell ref="R29:S29"/>
    <mergeCell ref="T29:U29"/>
    <mergeCell ref="V29:W29"/>
    <mergeCell ref="X29:Y29"/>
    <mergeCell ref="Z29:AA29"/>
    <mergeCell ref="AB29:AC29"/>
    <mergeCell ref="A29:B29"/>
    <mergeCell ref="D29:E29"/>
    <mergeCell ref="F29:G29"/>
    <mergeCell ref="H29:I29"/>
    <mergeCell ref="J29:K29"/>
    <mergeCell ref="L29:M29"/>
    <mergeCell ref="N29:O29"/>
    <mergeCell ref="P29:Q29"/>
    <mergeCell ref="P28:Q28"/>
    <mergeCell ref="AD27:AE27"/>
    <mergeCell ref="A28:B28"/>
    <mergeCell ref="D28:E28"/>
    <mergeCell ref="F28:G28"/>
    <mergeCell ref="H28:I28"/>
    <mergeCell ref="J28:K28"/>
    <mergeCell ref="L28:M28"/>
    <mergeCell ref="N28:O28"/>
    <mergeCell ref="N27:O27"/>
    <mergeCell ref="P27:Q27"/>
    <mergeCell ref="R27:S27"/>
    <mergeCell ref="T27:U27"/>
    <mergeCell ref="V27:W27"/>
    <mergeCell ref="X27:Y27"/>
    <mergeCell ref="AB28:AC28"/>
    <mergeCell ref="AD28:AE28"/>
    <mergeCell ref="R28:S28"/>
    <mergeCell ref="T28:U28"/>
    <mergeCell ref="V28:W28"/>
    <mergeCell ref="X28:Y28"/>
    <mergeCell ref="Z28:AA28"/>
    <mergeCell ref="Z25:AA25"/>
    <mergeCell ref="AB25:AC25"/>
    <mergeCell ref="AD25:AE25"/>
    <mergeCell ref="A26:AE26"/>
    <mergeCell ref="A27:B27"/>
    <mergeCell ref="D27:E27"/>
    <mergeCell ref="F27:G27"/>
    <mergeCell ref="H27:I27"/>
    <mergeCell ref="J27:K27"/>
    <mergeCell ref="L27:M27"/>
    <mergeCell ref="N25:O25"/>
    <mergeCell ref="P25:Q25"/>
    <mergeCell ref="R25:S25"/>
    <mergeCell ref="T25:U25"/>
    <mergeCell ref="V25:W25"/>
    <mergeCell ref="X25:Y25"/>
    <mergeCell ref="A25:B25"/>
    <mergeCell ref="D25:E25"/>
    <mergeCell ref="F25:G25"/>
    <mergeCell ref="H25:I25"/>
    <mergeCell ref="J25:K25"/>
    <mergeCell ref="L25:M25"/>
    <mergeCell ref="Z27:AA27"/>
    <mergeCell ref="AB27:AC27"/>
    <mergeCell ref="T24:U24"/>
    <mergeCell ref="V24:W24"/>
    <mergeCell ref="X24:Y24"/>
    <mergeCell ref="Z24:AA24"/>
    <mergeCell ref="AB24:AC24"/>
    <mergeCell ref="AD24:AE24"/>
    <mergeCell ref="A23:AE23"/>
    <mergeCell ref="A24:B24"/>
    <mergeCell ref="D24:E24"/>
    <mergeCell ref="F24:G24"/>
    <mergeCell ref="H24:I24"/>
    <mergeCell ref="J24:K24"/>
    <mergeCell ref="L24:M24"/>
    <mergeCell ref="N24:O24"/>
    <mergeCell ref="P24:Q24"/>
    <mergeCell ref="R24:S24"/>
    <mergeCell ref="T22:U22"/>
    <mergeCell ref="V22:W22"/>
    <mergeCell ref="X22:Y22"/>
    <mergeCell ref="Z22:AA22"/>
    <mergeCell ref="AB22:AC22"/>
    <mergeCell ref="AD22:AE22"/>
    <mergeCell ref="T21:W21"/>
    <mergeCell ref="X21:AA21"/>
    <mergeCell ref="AB21:AE21"/>
    <mergeCell ref="N22:O22"/>
    <mergeCell ref="P22:Q22"/>
    <mergeCell ref="A21:B22"/>
    <mergeCell ref="C21:C22"/>
    <mergeCell ref="D21:G21"/>
    <mergeCell ref="H21:K21"/>
    <mergeCell ref="L21:O21"/>
    <mergeCell ref="P21:S21"/>
    <mergeCell ref="R22:S22"/>
    <mergeCell ref="D22:E22"/>
    <mergeCell ref="F22:G22"/>
    <mergeCell ref="H22:I22"/>
    <mergeCell ref="J22:K22"/>
    <mergeCell ref="L22:M22"/>
    <mergeCell ref="P20:Q20"/>
    <mergeCell ref="A20:B20"/>
    <mergeCell ref="D20:E20"/>
    <mergeCell ref="F20:G20"/>
    <mergeCell ref="H20:I20"/>
    <mergeCell ref="J20:K20"/>
    <mergeCell ref="L20:M20"/>
    <mergeCell ref="N20:O20"/>
    <mergeCell ref="AB20:AC20"/>
    <mergeCell ref="AD20:AE20"/>
    <mergeCell ref="T19:U19"/>
    <mergeCell ref="V19:W19"/>
    <mergeCell ref="X19:Y19"/>
    <mergeCell ref="Z19:AA19"/>
    <mergeCell ref="AB19:AC19"/>
    <mergeCell ref="AD19:AE19"/>
    <mergeCell ref="R20:S20"/>
    <mergeCell ref="T20:U20"/>
    <mergeCell ref="V20:W20"/>
    <mergeCell ref="X20:Y20"/>
    <mergeCell ref="Z20:AA20"/>
    <mergeCell ref="A18:AE18"/>
    <mergeCell ref="A19:B19"/>
    <mergeCell ref="D19:E19"/>
    <mergeCell ref="F19:G19"/>
    <mergeCell ref="H19:I19"/>
    <mergeCell ref="J19:K19"/>
    <mergeCell ref="L19:M19"/>
    <mergeCell ref="N19:O19"/>
    <mergeCell ref="P19:Q19"/>
    <mergeCell ref="R19:S19"/>
    <mergeCell ref="T17:U17"/>
    <mergeCell ref="V17:W17"/>
    <mergeCell ref="X17:Y17"/>
    <mergeCell ref="Z17:AA17"/>
    <mergeCell ref="AB17:AC17"/>
    <mergeCell ref="AD17:AE17"/>
    <mergeCell ref="T16:W16"/>
    <mergeCell ref="X16:AA16"/>
    <mergeCell ref="AB16:AE16"/>
    <mergeCell ref="D17:E17"/>
    <mergeCell ref="F17:G17"/>
    <mergeCell ref="H17:I17"/>
    <mergeCell ref="J17:K17"/>
    <mergeCell ref="L17:M17"/>
    <mergeCell ref="N17:O17"/>
    <mergeCell ref="P17:Q17"/>
    <mergeCell ref="A16:B17"/>
    <mergeCell ref="C16:C17"/>
    <mergeCell ref="D16:G16"/>
    <mergeCell ref="H16:K16"/>
    <mergeCell ref="L16:O16"/>
    <mergeCell ref="P16:S16"/>
    <mergeCell ref="R17:S17"/>
    <mergeCell ref="A1:AE1"/>
    <mergeCell ref="A2:AE2"/>
    <mergeCell ref="A3:AE3"/>
    <mergeCell ref="A5:B5"/>
    <mergeCell ref="C5:AE5"/>
    <mergeCell ref="A6:B6"/>
    <mergeCell ref="C6:AE6"/>
    <mergeCell ref="A10:B15"/>
    <mergeCell ref="C10:AE10"/>
    <mergeCell ref="C11:AE11"/>
    <mergeCell ref="C12:AE12"/>
    <mergeCell ref="C13:AE13"/>
    <mergeCell ref="C14:AE14"/>
    <mergeCell ref="C15:AE15"/>
    <mergeCell ref="A7:B7"/>
    <mergeCell ref="C7:AE7"/>
    <mergeCell ref="A8:B8"/>
    <mergeCell ref="C8:AE8"/>
    <mergeCell ref="A9:B9"/>
    <mergeCell ref="C9:AE9"/>
    <mergeCell ref="A34:AE34"/>
    <mergeCell ref="A35:B35"/>
    <mergeCell ref="D35:E35"/>
    <mergeCell ref="F35:G35"/>
    <mergeCell ref="H35:I35"/>
    <mergeCell ref="J35:K35"/>
    <mergeCell ref="L35:M35"/>
    <mergeCell ref="N35:O35"/>
    <mergeCell ref="P35:Q35"/>
    <mergeCell ref="R35:S35"/>
    <mergeCell ref="T35:U35"/>
    <mergeCell ref="V35:W35"/>
    <mergeCell ref="X35:Y35"/>
    <mergeCell ref="Z35:AA35"/>
    <mergeCell ref="AB35:AC35"/>
    <mergeCell ref="AD35:AE35"/>
    <mergeCell ref="A36:AE36"/>
    <mergeCell ref="A37:B37"/>
    <mergeCell ref="D37:E37"/>
    <mergeCell ref="F37:G37"/>
    <mergeCell ref="H37:I37"/>
    <mergeCell ref="J37:K37"/>
    <mergeCell ref="L37:M37"/>
    <mergeCell ref="N37:O37"/>
    <mergeCell ref="P37:Q37"/>
    <mergeCell ref="R37:S37"/>
    <mergeCell ref="T37:U37"/>
    <mergeCell ref="V37:W37"/>
    <mergeCell ref="X37:Y37"/>
    <mergeCell ref="Z37:AA37"/>
    <mergeCell ref="AB37:AC37"/>
    <mergeCell ref="AD37:AE37"/>
    <mergeCell ref="A38:AE38"/>
    <mergeCell ref="A39:B39"/>
    <mergeCell ref="D39:E39"/>
    <mergeCell ref="F39:G39"/>
    <mergeCell ref="H39:I39"/>
    <mergeCell ref="J39:K39"/>
    <mergeCell ref="L39:M39"/>
    <mergeCell ref="N39:O39"/>
    <mergeCell ref="P39:Q39"/>
    <mergeCell ref="R39:S39"/>
    <mergeCell ref="T39:U39"/>
    <mergeCell ref="V39:W39"/>
    <mergeCell ref="X39:Y39"/>
    <mergeCell ref="Z39:AA39"/>
    <mergeCell ref="AB39:AC39"/>
    <mergeCell ref="AD39:AE39"/>
    <mergeCell ref="C45:G45"/>
    <mergeCell ref="N40:Q40"/>
    <mergeCell ref="R40:U40"/>
    <mergeCell ref="AB40:AE40"/>
    <mergeCell ref="V40:AA40"/>
    <mergeCell ref="H42:J42"/>
    <mergeCell ref="K42:M42"/>
    <mergeCell ref="N42:O42"/>
    <mergeCell ref="P42:Q42"/>
    <mergeCell ref="R42:S42"/>
    <mergeCell ref="V41:X41"/>
    <mergeCell ref="Y41:AA41"/>
    <mergeCell ref="AB41:AC41"/>
    <mergeCell ref="H41:J41"/>
    <mergeCell ref="K41:M41"/>
    <mergeCell ref="N41:O41"/>
    <mergeCell ref="P41:Q41"/>
    <mergeCell ref="R41:S41"/>
    <mergeCell ref="T41:U41"/>
  </mergeCells>
  <pageMargins left="0.7" right="0.7" top="0.75" bottom="0.75" header="0.3" footer="0.3"/>
  <pageSetup paperSize="9" scale="38" orientation="portrait" r:id="rId1"/>
  <rowBreaks count="2" manualBreakCount="2">
    <brk id="115" max="30" man="1"/>
    <brk id="131" max="30"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K50"/>
  <sheetViews>
    <sheetView view="pageBreakPreview" topLeftCell="A7" zoomScale="89" zoomScaleNormal="100" zoomScaleSheetLayoutView="89" workbookViewId="0">
      <selection activeCell="A7" sqref="A1:XFD1048576"/>
    </sheetView>
  </sheetViews>
  <sheetFormatPr defaultRowHeight="14.4" x14ac:dyDescent="0.3"/>
  <cols>
    <col min="1" max="1" width="5.44140625" style="2" customWidth="1"/>
    <col min="2" max="2" width="29.33203125" style="170" customWidth="1"/>
    <col min="3" max="3" width="28.109375" style="2" customWidth="1"/>
    <col min="4" max="4" width="15.88671875" style="2" customWidth="1"/>
    <col min="5" max="5" width="15.6640625" style="2" customWidth="1"/>
    <col min="6" max="6" width="12.44140625" style="2" customWidth="1"/>
    <col min="7" max="7" width="9.109375" style="2"/>
    <col min="8" max="8" width="9" style="2" customWidth="1"/>
    <col min="9" max="12" width="9.109375" style="2"/>
    <col min="13" max="13" width="7.88671875" style="2" customWidth="1"/>
    <col min="14" max="16" width="9.109375" style="2"/>
    <col min="17" max="17" width="7.88671875" style="2" customWidth="1"/>
    <col min="18" max="18" width="9.109375" style="2"/>
    <col min="19" max="20" width="8.44140625" style="2" customWidth="1"/>
    <col min="21" max="21" width="9.109375" style="2"/>
    <col min="22" max="22" width="15.6640625" style="2" customWidth="1"/>
    <col min="23" max="256" width="9.109375" style="2"/>
    <col min="257" max="257" width="5.44140625" style="2" customWidth="1"/>
    <col min="258" max="258" width="29.33203125" style="2" customWidth="1"/>
    <col min="259" max="259" width="28.109375" style="2" customWidth="1"/>
    <col min="260" max="260" width="15.88671875" style="2" customWidth="1"/>
    <col min="261" max="261" width="14.5546875" style="2" customWidth="1"/>
    <col min="262" max="262" width="12.44140625" style="2" customWidth="1"/>
    <col min="263" max="263" width="9.109375" style="2"/>
    <col min="264" max="264" width="9" style="2" customWidth="1"/>
    <col min="265" max="268" width="9.109375" style="2"/>
    <col min="269" max="269" width="7.88671875" style="2" customWidth="1"/>
    <col min="270" max="272" width="9.109375" style="2"/>
    <col min="273" max="273" width="7.88671875" style="2" customWidth="1"/>
    <col min="274" max="274" width="9.109375" style="2"/>
    <col min="275" max="276" width="8.44140625" style="2" customWidth="1"/>
    <col min="277" max="277" width="9.109375" style="2"/>
    <col min="278" max="278" width="21.5546875" style="2" customWidth="1"/>
    <col min="279" max="512" width="9.109375" style="2"/>
    <col min="513" max="513" width="5.44140625" style="2" customWidth="1"/>
    <col min="514" max="514" width="29.33203125" style="2" customWidth="1"/>
    <col min="515" max="515" width="28.109375" style="2" customWidth="1"/>
    <col min="516" max="516" width="15.88671875" style="2" customWidth="1"/>
    <col min="517" max="517" width="14.5546875" style="2" customWidth="1"/>
    <col min="518" max="518" width="12.44140625" style="2" customWidth="1"/>
    <col min="519" max="519" width="9.109375" style="2"/>
    <col min="520" max="520" width="9" style="2" customWidth="1"/>
    <col min="521" max="524" width="9.109375" style="2"/>
    <col min="525" max="525" width="7.88671875" style="2" customWidth="1"/>
    <col min="526" max="528" width="9.109375" style="2"/>
    <col min="529" max="529" width="7.88671875" style="2" customWidth="1"/>
    <col min="530" max="530" width="9.109375" style="2"/>
    <col min="531" max="532" width="8.44140625" style="2" customWidth="1"/>
    <col min="533" max="533" width="9.109375" style="2"/>
    <col min="534" max="534" width="21.5546875" style="2" customWidth="1"/>
    <col min="535" max="768" width="9.109375" style="2"/>
    <col min="769" max="769" width="5.44140625" style="2" customWidth="1"/>
    <col min="770" max="770" width="29.33203125" style="2" customWidth="1"/>
    <col min="771" max="771" width="28.109375" style="2" customWidth="1"/>
    <col min="772" max="772" width="15.88671875" style="2" customWidth="1"/>
    <col min="773" max="773" width="14.5546875" style="2" customWidth="1"/>
    <col min="774" max="774" width="12.44140625" style="2" customWidth="1"/>
    <col min="775" max="775" width="9.109375" style="2"/>
    <col min="776" max="776" width="9" style="2" customWidth="1"/>
    <col min="777" max="780" width="9.109375" style="2"/>
    <col min="781" max="781" width="7.88671875" style="2" customWidth="1"/>
    <col min="782" max="784" width="9.109375" style="2"/>
    <col min="785" max="785" width="7.88671875" style="2" customWidth="1"/>
    <col min="786" max="786" width="9.109375" style="2"/>
    <col min="787" max="788" width="8.44140625" style="2" customWidth="1"/>
    <col min="789" max="789" width="9.109375" style="2"/>
    <col min="790" max="790" width="21.5546875" style="2" customWidth="1"/>
    <col min="791" max="1024" width="9.109375" style="2"/>
    <col min="1025" max="1025" width="5.44140625" style="2" customWidth="1"/>
    <col min="1026" max="1026" width="29.33203125" style="2" customWidth="1"/>
    <col min="1027" max="1027" width="28.109375" style="2" customWidth="1"/>
    <col min="1028" max="1028" width="15.88671875" style="2" customWidth="1"/>
    <col min="1029" max="1029" width="14.5546875" style="2" customWidth="1"/>
    <col min="1030" max="1030" width="12.44140625" style="2" customWidth="1"/>
    <col min="1031" max="1031" width="9.109375" style="2"/>
    <col min="1032" max="1032" width="9" style="2" customWidth="1"/>
    <col min="1033" max="1036" width="9.109375" style="2"/>
    <col min="1037" max="1037" width="7.88671875" style="2" customWidth="1"/>
    <col min="1038" max="1040" width="9.109375" style="2"/>
    <col min="1041" max="1041" width="7.88671875" style="2" customWidth="1"/>
    <col min="1042" max="1042" width="9.109375" style="2"/>
    <col min="1043" max="1044" width="8.44140625" style="2" customWidth="1"/>
    <col min="1045" max="1045" width="9.109375" style="2"/>
    <col min="1046" max="1046" width="21.5546875" style="2" customWidth="1"/>
    <col min="1047" max="1280" width="9.109375" style="2"/>
    <col min="1281" max="1281" width="5.44140625" style="2" customWidth="1"/>
    <col min="1282" max="1282" width="29.33203125" style="2" customWidth="1"/>
    <col min="1283" max="1283" width="28.109375" style="2" customWidth="1"/>
    <col min="1284" max="1284" width="15.88671875" style="2" customWidth="1"/>
    <col min="1285" max="1285" width="14.5546875" style="2" customWidth="1"/>
    <col min="1286" max="1286" width="12.44140625" style="2" customWidth="1"/>
    <col min="1287" max="1287" width="9.109375" style="2"/>
    <col min="1288" max="1288" width="9" style="2" customWidth="1"/>
    <col min="1289" max="1292" width="9.109375" style="2"/>
    <col min="1293" max="1293" width="7.88671875" style="2" customWidth="1"/>
    <col min="1294" max="1296" width="9.109375" style="2"/>
    <col min="1297" max="1297" width="7.88671875" style="2" customWidth="1"/>
    <col min="1298" max="1298" width="9.109375" style="2"/>
    <col min="1299" max="1300" width="8.44140625" style="2" customWidth="1"/>
    <col min="1301" max="1301" width="9.109375" style="2"/>
    <col min="1302" max="1302" width="21.5546875" style="2" customWidth="1"/>
    <col min="1303" max="1536" width="9.109375" style="2"/>
    <col min="1537" max="1537" width="5.44140625" style="2" customWidth="1"/>
    <col min="1538" max="1538" width="29.33203125" style="2" customWidth="1"/>
    <col min="1539" max="1539" width="28.109375" style="2" customWidth="1"/>
    <col min="1540" max="1540" width="15.88671875" style="2" customWidth="1"/>
    <col min="1541" max="1541" width="14.5546875" style="2" customWidth="1"/>
    <col min="1542" max="1542" width="12.44140625" style="2" customWidth="1"/>
    <col min="1543" max="1543" width="9.109375" style="2"/>
    <col min="1544" max="1544" width="9" style="2" customWidth="1"/>
    <col min="1545" max="1548" width="9.109375" style="2"/>
    <col min="1549" max="1549" width="7.88671875" style="2" customWidth="1"/>
    <col min="1550" max="1552" width="9.109375" style="2"/>
    <col min="1553" max="1553" width="7.88671875" style="2" customWidth="1"/>
    <col min="1554" max="1554" width="9.109375" style="2"/>
    <col min="1555" max="1556" width="8.44140625" style="2" customWidth="1"/>
    <col min="1557" max="1557" width="9.109375" style="2"/>
    <col min="1558" max="1558" width="21.5546875" style="2" customWidth="1"/>
    <col min="1559" max="1792" width="9.109375" style="2"/>
    <col min="1793" max="1793" width="5.44140625" style="2" customWidth="1"/>
    <col min="1794" max="1794" width="29.33203125" style="2" customWidth="1"/>
    <col min="1795" max="1795" width="28.109375" style="2" customWidth="1"/>
    <col min="1796" max="1796" width="15.88671875" style="2" customWidth="1"/>
    <col min="1797" max="1797" width="14.5546875" style="2" customWidth="1"/>
    <col min="1798" max="1798" width="12.44140625" style="2" customWidth="1"/>
    <col min="1799" max="1799" width="9.109375" style="2"/>
    <col min="1800" max="1800" width="9" style="2" customWidth="1"/>
    <col min="1801" max="1804" width="9.109375" style="2"/>
    <col min="1805" max="1805" width="7.88671875" style="2" customWidth="1"/>
    <col min="1806" max="1808" width="9.109375" style="2"/>
    <col min="1809" max="1809" width="7.88671875" style="2" customWidth="1"/>
    <col min="1810" max="1810" width="9.109375" style="2"/>
    <col min="1811" max="1812" width="8.44140625" style="2" customWidth="1"/>
    <col min="1813" max="1813" width="9.109375" style="2"/>
    <col min="1814" max="1814" width="21.5546875" style="2" customWidth="1"/>
    <col min="1815" max="2048" width="9.109375" style="2"/>
    <col min="2049" max="2049" width="5.44140625" style="2" customWidth="1"/>
    <col min="2050" max="2050" width="29.33203125" style="2" customWidth="1"/>
    <col min="2051" max="2051" width="28.109375" style="2" customWidth="1"/>
    <col min="2052" max="2052" width="15.88671875" style="2" customWidth="1"/>
    <col min="2053" max="2053" width="14.5546875" style="2" customWidth="1"/>
    <col min="2054" max="2054" width="12.44140625" style="2" customWidth="1"/>
    <col min="2055" max="2055" width="9.109375" style="2"/>
    <col min="2056" max="2056" width="9" style="2" customWidth="1"/>
    <col min="2057" max="2060" width="9.109375" style="2"/>
    <col min="2061" max="2061" width="7.88671875" style="2" customWidth="1"/>
    <col min="2062" max="2064" width="9.109375" style="2"/>
    <col min="2065" max="2065" width="7.88671875" style="2" customWidth="1"/>
    <col min="2066" max="2066" width="9.109375" style="2"/>
    <col min="2067" max="2068" width="8.44140625" style="2" customWidth="1"/>
    <col min="2069" max="2069" width="9.109375" style="2"/>
    <col min="2070" max="2070" width="21.5546875" style="2" customWidth="1"/>
    <col min="2071" max="2304" width="9.109375" style="2"/>
    <col min="2305" max="2305" width="5.44140625" style="2" customWidth="1"/>
    <col min="2306" max="2306" width="29.33203125" style="2" customWidth="1"/>
    <col min="2307" max="2307" width="28.109375" style="2" customWidth="1"/>
    <col min="2308" max="2308" width="15.88671875" style="2" customWidth="1"/>
    <col min="2309" max="2309" width="14.5546875" style="2" customWidth="1"/>
    <col min="2310" max="2310" width="12.44140625" style="2" customWidth="1"/>
    <col min="2311" max="2311" width="9.109375" style="2"/>
    <col min="2312" max="2312" width="9" style="2" customWidth="1"/>
    <col min="2313" max="2316" width="9.109375" style="2"/>
    <col min="2317" max="2317" width="7.88671875" style="2" customWidth="1"/>
    <col min="2318" max="2320" width="9.109375" style="2"/>
    <col min="2321" max="2321" width="7.88671875" style="2" customWidth="1"/>
    <col min="2322" max="2322" width="9.109375" style="2"/>
    <col min="2323" max="2324" width="8.44140625" style="2" customWidth="1"/>
    <col min="2325" max="2325" width="9.109375" style="2"/>
    <col min="2326" max="2326" width="21.5546875" style="2" customWidth="1"/>
    <col min="2327" max="2560" width="9.109375" style="2"/>
    <col min="2561" max="2561" width="5.44140625" style="2" customWidth="1"/>
    <col min="2562" max="2562" width="29.33203125" style="2" customWidth="1"/>
    <col min="2563" max="2563" width="28.109375" style="2" customWidth="1"/>
    <col min="2564" max="2564" width="15.88671875" style="2" customWidth="1"/>
    <col min="2565" max="2565" width="14.5546875" style="2" customWidth="1"/>
    <col min="2566" max="2566" width="12.44140625" style="2" customWidth="1"/>
    <col min="2567" max="2567" width="9.109375" style="2"/>
    <col min="2568" max="2568" width="9" style="2" customWidth="1"/>
    <col min="2569" max="2572" width="9.109375" style="2"/>
    <col min="2573" max="2573" width="7.88671875" style="2" customWidth="1"/>
    <col min="2574" max="2576" width="9.109375" style="2"/>
    <col min="2577" max="2577" width="7.88671875" style="2" customWidth="1"/>
    <col min="2578" max="2578" width="9.109375" style="2"/>
    <col min="2579" max="2580" width="8.44140625" style="2" customWidth="1"/>
    <col min="2581" max="2581" width="9.109375" style="2"/>
    <col min="2582" max="2582" width="21.5546875" style="2" customWidth="1"/>
    <col min="2583" max="2816" width="9.109375" style="2"/>
    <col min="2817" max="2817" width="5.44140625" style="2" customWidth="1"/>
    <col min="2818" max="2818" width="29.33203125" style="2" customWidth="1"/>
    <col min="2819" max="2819" width="28.109375" style="2" customWidth="1"/>
    <col min="2820" max="2820" width="15.88671875" style="2" customWidth="1"/>
    <col min="2821" max="2821" width="14.5546875" style="2" customWidth="1"/>
    <col min="2822" max="2822" width="12.44140625" style="2" customWidth="1"/>
    <col min="2823" max="2823" width="9.109375" style="2"/>
    <col min="2824" max="2824" width="9" style="2" customWidth="1"/>
    <col min="2825" max="2828" width="9.109375" style="2"/>
    <col min="2829" max="2829" width="7.88671875" style="2" customWidth="1"/>
    <col min="2830" max="2832" width="9.109375" style="2"/>
    <col min="2833" max="2833" width="7.88671875" style="2" customWidth="1"/>
    <col min="2834" max="2834" width="9.109375" style="2"/>
    <col min="2835" max="2836" width="8.44140625" style="2" customWidth="1"/>
    <col min="2837" max="2837" width="9.109375" style="2"/>
    <col min="2838" max="2838" width="21.5546875" style="2" customWidth="1"/>
    <col min="2839" max="3072" width="9.109375" style="2"/>
    <col min="3073" max="3073" width="5.44140625" style="2" customWidth="1"/>
    <col min="3074" max="3074" width="29.33203125" style="2" customWidth="1"/>
    <col min="3075" max="3075" width="28.109375" style="2" customWidth="1"/>
    <col min="3076" max="3076" width="15.88671875" style="2" customWidth="1"/>
    <col min="3077" max="3077" width="14.5546875" style="2" customWidth="1"/>
    <col min="3078" max="3078" width="12.44140625" style="2" customWidth="1"/>
    <col min="3079" max="3079" width="9.109375" style="2"/>
    <col min="3080" max="3080" width="9" style="2" customWidth="1"/>
    <col min="3081" max="3084" width="9.109375" style="2"/>
    <col min="3085" max="3085" width="7.88671875" style="2" customWidth="1"/>
    <col min="3086" max="3088" width="9.109375" style="2"/>
    <col min="3089" max="3089" width="7.88671875" style="2" customWidth="1"/>
    <col min="3090" max="3090" width="9.109375" style="2"/>
    <col min="3091" max="3092" width="8.44140625" style="2" customWidth="1"/>
    <col min="3093" max="3093" width="9.109375" style="2"/>
    <col min="3094" max="3094" width="21.5546875" style="2" customWidth="1"/>
    <col min="3095" max="3328" width="9.109375" style="2"/>
    <col min="3329" max="3329" width="5.44140625" style="2" customWidth="1"/>
    <col min="3330" max="3330" width="29.33203125" style="2" customWidth="1"/>
    <col min="3331" max="3331" width="28.109375" style="2" customWidth="1"/>
    <col min="3332" max="3332" width="15.88671875" style="2" customWidth="1"/>
    <col min="3333" max="3333" width="14.5546875" style="2" customWidth="1"/>
    <col min="3334" max="3334" width="12.44140625" style="2" customWidth="1"/>
    <col min="3335" max="3335" width="9.109375" style="2"/>
    <col min="3336" max="3336" width="9" style="2" customWidth="1"/>
    <col min="3337" max="3340" width="9.109375" style="2"/>
    <col min="3341" max="3341" width="7.88671875" style="2" customWidth="1"/>
    <col min="3342" max="3344" width="9.109375" style="2"/>
    <col min="3345" max="3345" width="7.88671875" style="2" customWidth="1"/>
    <col min="3346" max="3346" width="9.109375" style="2"/>
    <col min="3347" max="3348" width="8.44140625" style="2" customWidth="1"/>
    <col min="3349" max="3349" width="9.109375" style="2"/>
    <col min="3350" max="3350" width="21.5546875" style="2" customWidth="1"/>
    <col min="3351" max="3584" width="9.109375" style="2"/>
    <col min="3585" max="3585" width="5.44140625" style="2" customWidth="1"/>
    <col min="3586" max="3586" width="29.33203125" style="2" customWidth="1"/>
    <col min="3587" max="3587" width="28.109375" style="2" customWidth="1"/>
    <col min="3588" max="3588" width="15.88671875" style="2" customWidth="1"/>
    <col min="3589" max="3589" width="14.5546875" style="2" customWidth="1"/>
    <col min="3590" max="3590" width="12.44140625" style="2" customWidth="1"/>
    <col min="3591" max="3591" width="9.109375" style="2"/>
    <col min="3592" max="3592" width="9" style="2" customWidth="1"/>
    <col min="3593" max="3596" width="9.109375" style="2"/>
    <col min="3597" max="3597" width="7.88671875" style="2" customWidth="1"/>
    <col min="3598" max="3600" width="9.109375" style="2"/>
    <col min="3601" max="3601" width="7.88671875" style="2" customWidth="1"/>
    <col min="3602" max="3602" width="9.109375" style="2"/>
    <col min="3603" max="3604" width="8.44140625" style="2" customWidth="1"/>
    <col min="3605" max="3605" width="9.109375" style="2"/>
    <col min="3606" max="3606" width="21.5546875" style="2" customWidth="1"/>
    <col min="3607" max="3840" width="9.109375" style="2"/>
    <col min="3841" max="3841" width="5.44140625" style="2" customWidth="1"/>
    <col min="3842" max="3842" width="29.33203125" style="2" customWidth="1"/>
    <col min="3843" max="3843" width="28.109375" style="2" customWidth="1"/>
    <col min="3844" max="3844" width="15.88671875" style="2" customWidth="1"/>
    <col min="3845" max="3845" width="14.5546875" style="2" customWidth="1"/>
    <col min="3846" max="3846" width="12.44140625" style="2" customWidth="1"/>
    <col min="3847" max="3847" width="9.109375" style="2"/>
    <col min="3848" max="3848" width="9" style="2" customWidth="1"/>
    <col min="3849" max="3852" width="9.109375" style="2"/>
    <col min="3853" max="3853" width="7.88671875" style="2" customWidth="1"/>
    <col min="3854" max="3856" width="9.109375" style="2"/>
    <col min="3857" max="3857" width="7.88671875" style="2" customWidth="1"/>
    <col min="3858" max="3858" width="9.109375" style="2"/>
    <col min="3859" max="3860" width="8.44140625" style="2" customWidth="1"/>
    <col min="3861" max="3861" width="9.109375" style="2"/>
    <col min="3862" max="3862" width="21.5546875" style="2" customWidth="1"/>
    <col min="3863" max="4096" width="9.109375" style="2"/>
    <col min="4097" max="4097" width="5.44140625" style="2" customWidth="1"/>
    <col min="4098" max="4098" width="29.33203125" style="2" customWidth="1"/>
    <col min="4099" max="4099" width="28.109375" style="2" customWidth="1"/>
    <col min="4100" max="4100" width="15.88671875" style="2" customWidth="1"/>
    <col min="4101" max="4101" width="14.5546875" style="2" customWidth="1"/>
    <col min="4102" max="4102" width="12.44140625" style="2" customWidth="1"/>
    <col min="4103" max="4103" width="9.109375" style="2"/>
    <col min="4104" max="4104" width="9" style="2" customWidth="1"/>
    <col min="4105" max="4108" width="9.109375" style="2"/>
    <col min="4109" max="4109" width="7.88671875" style="2" customWidth="1"/>
    <col min="4110" max="4112" width="9.109375" style="2"/>
    <col min="4113" max="4113" width="7.88671875" style="2" customWidth="1"/>
    <col min="4114" max="4114" width="9.109375" style="2"/>
    <col min="4115" max="4116" width="8.44140625" style="2" customWidth="1"/>
    <col min="4117" max="4117" width="9.109375" style="2"/>
    <col min="4118" max="4118" width="21.5546875" style="2" customWidth="1"/>
    <col min="4119" max="4352" width="9.109375" style="2"/>
    <col min="4353" max="4353" width="5.44140625" style="2" customWidth="1"/>
    <col min="4354" max="4354" width="29.33203125" style="2" customWidth="1"/>
    <col min="4355" max="4355" width="28.109375" style="2" customWidth="1"/>
    <col min="4356" max="4356" width="15.88671875" style="2" customWidth="1"/>
    <col min="4357" max="4357" width="14.5546875" style="2" customWidth="1"/>
    <col min="4358" max="4358" width="12.44140625" style="2" customWidth="1"/>
    <col min="4359" max="4359" width="9.109375" style="2"/>
    <col min="4360" max="4360" width="9" style="2" customWidth="1"/>
    <col min="4361" max="4364" width="9.109375" style="2"/>
    <col min="4365" max="4365" width="7.88671875" style="2" customWidth="1"/>
    <col min="4366" max="4368" width="9.109375" style="2"/>
    <col min="4369" max="4369" width="7.88671875" style="2" customWidth="1"/>
    <col min="4370" max="4370" width="9.109375" style="2"/>
    <col min="4371" max="4372" width="8.44140625" style="2" customWidth="1"/>
    <col min="4373" max="4373" width="9.109375" style="2"/>
    <col min="4374" max="4374" width="21.5546875" style="2" customWidth="1"/>
    <col min="4375" max="4608" width="9.109375" style="2"/>
    <col min="4609" max="4609" width="5.44140625" style="2" customWidth="1"/>
    <col min="4610" max="4610" width="29.33203125" style="2" customWidth="1"/>
    <col min="4611" max="4611" width="28.109375" style="2" customWidth="1"/>
    <col min="4612" max="4612" width="15.88671875" style="2" customWidth="1"/>
    <col min="4613" max="4613" width="14.5546875" style="2" customWidth="1"/>
    <col min="4614" max="4614" width="12.44140625" style="2" customWidth="1"/>
    <col min="4615" max="4615" width="9.109375" style="2"/>
    <col min="4616" max="4616" width="9" style="2" customWidth="1"/>
    <col min="4617" max="4620" width="9.109375" style="2"/>
    <col min="4621" max="4621" width="7.88671875" style="2" customWidth="1"/>
    <col min="4622" max="4624" width="9.109375" style="2"/>
    <col min="4625" max="4625" width="7.88671875" style="2" customWidth="1"/>
    <col min="4626" max="4626" width="9.109375" style="2"/>
    <col min="4627" max="4628" width="8.44140625" style="2" customWidth="1"/>
    <col min="4629" max="4629" width="9.109375" style="2"/>
    <col min="4630" max="4630" width="21.5546875" style="2" customWidth="1"/>
    <col min="4631" max="4864" width="9.109375" style="2"/>
    <col min="4865" max="4865" width="5.44140625" style="2" customWidth="1"/>
    <col min="4866" max="4866" width="29.33203125" style="2" customWidth="1"/>
    <col min="4867" max="4867" width="28.109375" style="2" customWidth="1"/>
    <col min="4868" max="4868" width="15.88671875" style="2" customWidth="1"/>
    <col min="4869" max="4869" width="14.5546875" style="2" customWidth="1"/>
    <col min="4870" max="4870" width="12.44140625" style="2" customWidth="1"/>
    <col min="4871" max="4871" width="9.109375" style="2"/>
    <col min="4872" max="4872" width="9" style="2" customWidth="1"/>
    <col min="4873" max="4876" width="9.109375" style="2"/>
    <col min="4877" max="4877" width="7.88671875" style="2" customWidth="1"/>
    <col min="4878" max="4880" width="9.109375" style="2"/>
    <col min="4881" max="4881" width="7.88671875" style="2" customWidth="1"/>
    <col min="4882" max="4882" width="9.109375" style="2"/>
    <col min="4883" max="4884" width="8.44140625" style="2" customWidth="1"/>
    <col min="4885" max="4885" width="9.109375" style="2"/>
    <col min="4886" max="4886" width="21.5546875" style="2" customWidth="1"/>
    <col min="4887" max="5120" width="9.109375" style="2"/>
    <col min="5121" max="5121" width="5.44140625" style="2" customWidth="1"/>
    <col min="5122" max="5122" width="29.33203125" style="2" customWidth="1"/>
    <col min="5123" max="5123" width="28.109375" style="2" customWidth="1"/>
    <col min="5124" max="5124" width="15.88671875" style="2" customWidth="1"/>
    <col min="5125" max="5125" width="14.5546875" style="2" customWidth="1"/>
    <col min="5126" max="5126" width="12.44140625" style="2" customWidth="1"/>
    <col min="5127" max="5127" width="9.109375" style="2"/>
    <col min="5128" max="5128" width="9" style="2" customWidth="1"/>
    <col min="5129" max="5132" width="9.109375" style="2"/>
    <col min="5133" max="5133" width="7.88671875" style="2" customWidth="1"/>
    <col min="5134" max="5136" width="9.109375" style="2"/>
    <col min="5137" max="5137" width="7.88671875" style="2" customWidth="1"/>
    <col min="5138" max="5138" width="9.109375" style="2"/>
    <col min="5139" max="5140" width="8.44140625" style="2" customWidth="1"/>
    <col min="5141" max="5141" width="9.109375" style="2"/>
    <col min="5142" max="5142" width="21.5546875" style="2" customWidth="1"/>
    <col min="5143" max="5376" width="9.109375" style="2"/>
    <col min="5377" max="5377" width="5.44140625" style="2" customWidth="1"/>
    <col min="5378" max="5378" width="29.33203125" style="2" customWidth="1"/>
    <col min="5379" max="5379" width="28.109375" style="2" customWidth="1"/>
    <col min="5380" max="5380" width="15.88671875" style="2" customWidth="1"/>
    <col min="5381" max="5381" width="14.5546875" style="2" customWidth="1"/>
    <col min="5382" max="5382" width="12.44140625" style="2" customWidth="1"/>
    <col min="5383" max="5383" width="9.109375" style="2"/>
    <col min="5384" max="5384" width="9" style="2" customWidth="1"/>
    <col min="5385" max="5388" width="9.109375" style="2"/>
    <col min="5389" max="5389" width="7.88671875" style="2" customWidth="1"/>
    <col min="5390" max="5392" width="9.109375" style="2"/>
    <col min="5393" max="5393" width="7.88671875" style="2" customWidth="1"/>
    <col min="5394" max="5394" width="9.109375" style="2"/>
    <col min="5395" max="5396" width="8.44140625" style="2" customWidth="1"/>
    <col min="5397" max="5397" width="9.109375" style="2"/>
    <col min="5398" max="5398" width="21.5546875" style="2" customWidth="1"/>
    <col min="5399" max="5632" width="9.109375" style="2"/>
    <col min="5633" max="5633" width="5.44140625" style="2" customWidth="1"/>
    <col min="5634" max="5634" width="29.33203125" style="2" customWidth="1"/>
    <col min="5635" max="5635" width="28.109375" style="2" customWidth="1"/>
    <col min="5636" max="5636" width="15.88671875" style="2" customWidth="1"/>
    <col min="5637" max="5637" width="14.5546875" style="2" customWidth="1"/>
    <col min="5638" max="5638" width="12.44140625" style="2" customWidth="1"/>
    <col min="5639" max="5639" width="9.109375" style="2"/>
    <col min="5640" max="5640" width="9" style="2" customWidth="1"/>
    <col min="5641" max="5644" width="9.109375" style="2"/>
    <col min="5645" max="5645" width="7.88671875" style="2" customWidth="1"/>
    <col min="5646" max="5648" width="9.109375" style="2"/>
    <col min="5649" max="5649" width="7.88671875" style="2" customWidth="1"/>
    <col min="5650" max="5650" width="9.109375" style="2"/>
    <col min="5651" max="5652" width="8.44140625" style="2" customWidth="1"/>
    <col min="5653" max="5653" width="9.109375" style="2"/>
    <col min="5654" max="5654" width="21.5546875" style="2" customWidth="1"/>
    <col min="5655" max="5888" width="9.109375" style="2"/>
    <col min="5889" max="5889" width="5.44140625" style="2" customWidth="1"/>
    <col min="5890" max="5890" width="29.33203125" style="2" customWidth="1"/>
    <col min="5891" max="5891" width="28.109375" style="2" customWidth="1"/>
    <col min="5892" max="5892" width="15.88671875" style="2" customWidth="1"/>
    <col min="5893" max="5893" width="14.5546875" style="2" customWidth="1"/>
    <col min="5894" max="5894" width="12.44140625" style="2" customWidth="1"/>
    <col min="5895" max="5895" width="9.109375" style="2"/>
    <col min="5896" max="5896" width="9" style="2" customWidth="1"/>
    <col min="5897" max="5900" width="9.109375" style="2"/>
    <col min="5901" max="5901" width="7.88671875" style="2" customWidth="1"/>
    <col min="5902" max="5904" width="9.109375" style="2"/>
    <col min="5905" max="5905" width="7.88671875" style="2" customWidth="1"/>
    <col min="5906" max="5906" width="9.109375" style="2"/>
    <col min="5907" max="5908" width="8.44140625" style="2" customWidth="1"/>
    <col min="5909" max="5909" width="9.109375" style="2"/>
    <col min="5910" max="5910" width="21.5546875" style="2" customWidth="1"/>
    <col min="5911" max="6144" width="9.109375" style="2"/>
    <col min="6145" max="6145" width="5.44140625" style="2" customWidth="1"/>
    <col min="6146" max="6146" width="29.33203125" style="2" customWidth="1"/>
    <col min="6147" max="6147" width="28.109375" style="2" customWidth="1"/>
    <col min="6148" max="6148" width="15.88671875" style="2" customWidth="1"/>
    <col min="6149" max="6149" width="14.5546875" style="2" customWidth="1"/>
    <col min="6150" max="6150" width="12.44140625" style="2" customWidth="1"/>
    <col min="6151" max="6151" width="9.109375" style="2"/>
    <col min="6152" max="6152" width="9" style="2" customWidth="1"/>
    <col min="6153" max="6156" width="9.109375" style="2"/>
    <col min="6157" max="6157" width="7.88671875" style="2" customWidth="1"/>
    <col min="6158" max="6160" width="9.109375" style="2"/>
    <col min="6161" max="6161" width="7.88671875" style="2" customWidth="1"/>
    <col min="6162" max="6162" width="9.109375" style="2"/>
    <col min="6163" max="6164" width="8.44140625" style="2" customWidth="1"/>
    <col min="6165" max="6165" width="9.109375" style="2"/>
    <col min="6166" max="6166" width="21.5546875" style="2" customWidth="1"/>
    <col min="6167" max="6400" width="9.109375" style="2"/>
    <col min="6401" max="6401" width="5.44140625" style="2" customWidth="1"/>
    <col min="6402" max="6402" width="29.33203125" style="2" customWidth="1"/>
    <col min="6403" max="6403" width="28.109375" style="2" customWidth="1"/>
    <col min="6404" max="6404" width="15.88671875" style="2" customWidth="1"/>
    <col min="6405" max="6405" width="14.5546875" style="2" customWidth="1"/>
    <col min="6406" max="6406" width="12.44140625" style="2" customWidth="1"/>
    <col min="6407" max="6407" width="9.109375" style="2"/>
    <col min="6408" max="6408" width="9" style="2" customWidth="1"/>
    <col min="6409" max="6412" width="9.109375" style="2"/>
    <col min="6413" max="6413" width="7.88671875" style="2" customWidth="1"/>
    <col min="6414" max="6416" width="9.109375" style="2"/>
    <col min="6417" max="6417" width="7.88671875" style="2" customWidth="1"/>
    <col min="6418" max="6418" width="9.109375" style="2"/>
    <col min="6419" max="6420" width="8.44140625" style="2" customWidth="1"/>
    <col min="6421" max="6421" width="9.109375" style="2"/>
    <col min="6422" max="6422" width="21.5546875" style="2" customWidth="1"/>
    <col min="6423" max="6656" width="9.109375" style="2"/>
    <col min="6657" max="6657" width="5.44140625" style="2" customWidth="1"/>
    <col min="6658" max="6658" width="29.33203125" style="2" customWidth="1"/>
    <col min="6659" max="6659" width="28.109375" style="2" customWidth="1"/>
    <col min="6660" max="6660" width="15.88671875" style="2" customWidth="1"/>
    <col min="6661" max="6661" width="14.5546875" style="2" customWidth="1"/>
    <col min="6662" max="6662" width="12.44140625" style="2" customWidth="1"/>
    <col min="6663" max="6663" width="9.109375" style="2"/>
    <col min="6664" max="6664" width="9" style="2" customWidth="1"/>
    <col min="6665" max="6668" width="9.109375" style="2"/>
    <col min="6669" max="6669" width="7.88671875" style="2" customWidth="1"/>
    <col min="6670" max="6672" width="9.109375" style="2"/>
    <col min="6673" max="6673" width="7.88671875" style="2" customWidth="1"/>
    <col min="6674" max="6674" width="9.109375" style="2"/>
    <col min="6675" max="6676" width="8.44140625" style="2" customWidth="1"/>
    <col min="6677" max="6677" width="9.109375" style="2"/>
    <col min="6678" max="6678" width="21.5546875" style="2" customWidth="1"/>
    <col min="6679" max="6912" width="9.109375" style="2"/>
    <col min="6913" max="6913" width="5.44140625" style="2" customWidth="1"/>
    <col min="6914" max="6914" width="29.33203125" style="2" customWidth="1"/>
    <col min="6915" max="6915" width="28.109375" style="2" customWidth="1"/>
    <col min="6916" max="6916" width="15.88671875" style="2" customWidth="1"/>
    <col min="6917" max="6917" width="14.5546875" style="2" customWidth="1"/>
    <col min="6918" max="6918" width="12.44140625" style="2" customWidth="1"/>
    <col min="6919" max="6919" width="9.109375" style="2"/>
    <col min="6920" max="6920" width="9" style="2" customWidth="1"/>
    <col min="6921" max="6924" width="9.109375" style="2"/>
    <col min="6925" max="6925" width="7.88671875" style="2" customWidth="1"/>
    <col min="6926" max="6928" width="9.109375" style="2"/>
    <col min="6929" max="6929" width="7.88671875" style="2" customWidth="1"/>
    <col min="6930" max="6930" width="9.109375" style="2"/>
    <col min="6931" max="6932" width="8.44140625" style="2" customWidth="1"/>
    <col min="6933" max="6933" width="9.109375" style="2"/>
    <col min="6934" max="6934" width="21.5546875" style="2" customWidth="1"/>
    <col min="6935" max="7168" width="9.109375" style="2"/>
    <col min="7169" max="7169" width="5.44140625" style="2" customWidth="1"/>
    <col min="7170" max="7170" width="29.33203125" style="2" customWidth="1"/>
    <col min="7171" max="7171" width="28.109375" style="2" customWidth="1"/>
    <col min="7172" max="7172" width="15.88671875" style="2" customWidth="1"/>
    <col min="7173" max="7173" width="14.5546875" style="2" customWidth="1"/>
    <col min="7174" max="7174" width="12.44140625" style="2" customWidth="1"/>
    <col min="7175" max="7175" width="9.109375" style="2"/>
    <col min="7176" max="7176" width="9" style="2" customWidth="1"/>
    <col min="7177" max="7180" width="9.109375" style="2"/>
    <col min="7181" max="7181" width="7.88671875" style="2" customWidth="1"/>
    <col min="7182" max="7184" width="9.109375" style="2"/>
    <col min="7185" max="7185" width="7.88671875" style="2" customWidth="1"/>
    <col min="7186" max="7186" width="9.109375" style="2"/>
    <col min="7187" max="7188" width="8.44140625" style="2" customWidth="1"/>
    <col min="7189" max="7189" width="9.109375" style="2"/>
    <col min="7190" max="7190" width="21.5546875" style="2" customWidth="1"/>
    <col min="7191" max="7424" width="9.109375" style="2"/>
    <col min="7425" max="7425" width="5.44140625" style="2" customWidth="1"/>
    <col min="7426" max="7426" width="29.33203125" style="2" customWidth="1"/>
    <col min="7427" max="7427" width="28.109375" style="2" customWidth="1"/>
    <col min="7428" max="7428" width="15.88671875" style="2" customWidth="1"/>
    <col min="7429" max="7429" width="14.5546875" style="2" customWidth="1"/>
    <col min="7430" max="7430" width="12.44140625" style="2" customWidth="1"/>
    <col min="7431" max="7431" width="9.109375" style="2"/>
    <col min="7432" max="7432" width="9" style="2" customWidth="1"/>
    <col min="7433" max="7436" width="9.109375" style="2"/>
    <col min="7437" max="7437" width="7.88671875" style="2" customWidth="1"/>
    <col min="7438" max="7440" width="9.109375" style="2"/>
    <col min="7441" max="7441" width="7.88671875" style="2" customWidth="1"/>
    <col min="7442" max="7442" width="9.109375" style="2"/>
    <col min="7443" max="7444" width="8.44140625" style="2" customWidth="1"/>
    <col min="7445" max="7445" width="9.109375" style="2"/>
    <col min="7446" max="7446" width="21.5546875" style="2" customWidth="1"/>
    <col min="7447" max="7680" width="9.109375" style="2"/>
    <col min="7681" max="7681" width="5.44140625" style="2" customWidth="1"/>
    <col min="7682" max="7682" width="29.33203125" style="2" customWidth="1"/>
    <col min="7683" max="7683" width="28.109375" style="2" customWidth="1"/>
    <col min="7684" max="7684" width="15.88671875" style="2" customWidth="1"/>
    <col min="7685" max="7685" width="14.5546875" style="2" customWidth="1"/>
    <col min="7686" max="7686" width="12.44140625" style="2" customWidth="1"/>
    <col min="7687" max="7687" width="9.109375" style="2"/>
    <col min="7688" max="7688" width="9" style="2" customWidth="1"/>
    <col min="7689" max="7692" width="9.109375" style="2"/>
    <col min="7693" max="7693" width="7.88671875" style="2" customWidth="1"/>
    <col min="7694" max="7696" width="9.109375" style="2"/>
    <col min="7697" max="7697" width="7.88671875" style="2" customWidth="1"/>
    <col min="7698" max="7698" width="9.109375" style="2"/>
    <col min="7699" max="7700" width="8.44140625" style="2" customWidth="1"/>
    <col min="7701" max="7701" width="9.109375" style="2"/>
    <col min="7702" max="7702" width="21.5546875" style="2" customWidth="1"/>
    <col min="7703" max="7936" width="9.109375" style="2"/>
    <col min="7937" max="7937" width="5.44140625" style="2" customWidth="1"/>
    <col min="7938" max="7938" width="29.33203125" style="2" customWidth="1"/>
    <col min="7939" max="7939" width="28.109375" style="2" customWidth="1"/>
    <col min="7940" max="7940" width="15.88671875" style="2" customWidth="1"/>
    <col min="7941" max="7941" width="14.5546875" style="2" customWidth="1"/>
    <col min="7942" max="7942" width="12.44140625" style="2" customWidth="1"/>
    <col min="7943" max="7943" width="9.109375" style="2"/>
    <col min="7944" max="7944" width="9" style="2" customWidth="1"/>
    <col min="7945" max="7948" width="9.109375" style="2"/>
    <col min="7949" max="7949" width="7.88671875" style="2" customWidth="1"/>
    <col min="7950" max="7952" width="9.109375" style="2"/>
    <col min="7953" max="7953" width="7.88671875" style="2" customWidth="1"/>
    <col min="7954" max="7954" width="9.109375" style="2"/>
    <col min="7955" max="7956" width="8.44140625" style="2" customWidth="1"/>
    <col min="7957" max="7957" width="9.109375" style="2"/>
    <col min="7958" max="7958" width="21.5546875" style="2" customWidth="1"/>
    <col min="7959" max="8192" width="9.109375" style="2"/>
    <col min="8193" max="8193" width="5.44140625" style="2" customWidth="1"/>
    <col min="8194" max="8194" width="29.33203125" style="2" customWidth="1"/>
    <col min="8195" max="8195" width="28.109375" style="2" customWidth="1"/>
    <col min="8196" max="8196" width="15.88671875" style="2" customWidth="1"/>
    <col min="8197" max="8197" width="14.5546875" style="2" customWidth="1"/>
    <col min="8198" max="8198" width="12.44140625" style="2" customWidth="1"/>
    <col min="8199" max="8199" width="9.109375" style="2"/>
    <col min="8200" max="8200" width="9" style="2" customWidth="1"/>
    <col min="8201" max="8204" width="9.109375" style="2"/>
    <col min="8205" max="8205" width="7.88671875" style="2" customWidth="1"/>
    <col min="8206" max="8208" width="9.109375" style="2"/>
    <col min="8209" max="8209" width="7.88671875" style="2" customWidth="1"/>
    <col min="8210" max="8210" width="9.109375" style="2"/>
    <col min="8211" max="8212" width="8.44140625" style="2" customWidth="1"/>
    <col min="8213" max="8213" width="9.109375" style="2"/>
    <col min="8214" max="8214" width="21.5546875" style="2" customWidth="1"/>
    <col min="8215" max="8448" width="9.109375" style="2"/>
    <col min="8449" max="8449" width="5.44140625" style="2" customWidth="1"/>
    <col min="8450" max="8450" width="29.33203125" style="2" customWidth="1"/>
    <col min="8451" max="8451" width="28.109375" style="2" customWidth="1"/>
    <col min="8452" max="8452" width="15.88671875" style="2" customWidth="1"/>
    <col min="8453" max="8453" width="14.5546875" style="2" customWidth="1"/>
    <col min="8454" max="8454" width="12.44140625" style="2" customWidth="1"/>
    <col min="8455" max="8455" width="9.109375" style="2"/>
    <col min="8456" max="8456" width="9" style="2" customWidth="1"/>
    <col min="8457" max="8460" width="9.109375" style="2"/>
    <col min="8461" max="8461" width="7.88671875" style="2" customWidth="1"/>
    <col min="8462" max="8464" width="9.109375" style="2"/>
    <col min="8465" max="8465" width="7.88671875" style="2" customWidth="1"/>
    <col min="8466" max="8466" width="9.109375" style="2"/>
    <col min="8467" max="8468" width="8.44140625" style="2" customWidth="1"/>
    <col min="8469" max="8469" width="9.109375" style="2"/>
    <col min="8470" max="8470" width="21.5546875" style="2" customWidth="1"/>
    <col min="8471" max="8704" width="9.109375" style="2"/>
    <col min="8705" max="8705" width="5.44140625" style="2" customWidth="1"/>
    <col min="8706" max="8706" width="29.33203125" style="2" customWidth="1"/>
    <col min="8707" max="8707" width="28.109375" style="2" customWidth="1"/>
    <col min="8708" max="8708" width="15.88671875" style="2" customWidth="1"/>
    <col min="8709" max="8709" width="14.5546875" style="2" customWidth="1"/>
    <col min="8710" max="8710" width="12.44140625" style="2" customWidth="1"/>
    <col min="8711" max="8711" width="9.109375" style="2"/>
    <col min="8712" max="8712" width="9" style="2" customWidth="1"/>
    <col min="8713" max="8716" width="9.109375" style="2"/>
    <col min="8717" max="8717" width="7.88671875" style="2" customWidth="1"/>
    <col min="8718" max="8720" width="9.109375" style="2"/>
    <col min="8721" max="8721" width="7.88671875" style="2" customWidth="1"/>
    <col min="8722" max="8722" width="9.109375" style="2"/>
    <col min="8723" max="8724" width="8.44140625" style="2" customWidth="1"/>
    <col min="8725" max="8725" width="9.109375" style="2"/>
    <col min="8726" max="8726" width="21.5546875" style="2" customWidth="1"/>
    <col min="8727" max="8960" width="9.109375" style="2"/>
    <col min="8961" max="8961" width="5.44140625" style="2" customWidth="1"/>
    <col min="8962" max="8962" width="29.33203125" style="2" customWidth="1"/>
    <col min="8963" max="8963" width="28.109375" style="2" customWidth="1"/>
    <col min="8964" max="8964" width="15.88671875" style="2" customWidth="1"/>
    <col min="8965" max="8965" width="14.5546875" style="2" customWidth="1"/>
    <col min="8966" max="8966" width="12.44140625" style="2" customWidth="1"/>
    <col min="8967" max="8967" width="9.109375" style="2"/>
    <col min="8968" max="8968" width="9" style="2" customWidth="1"/>
    <col min="8969" max="8972" width="9.109375" style="2"/>
    <col min="8973" max="8973" width="7.88671875" style="2" customWidth="1"/>
    <col min="8974" max="8976" width="9.109375" style="2"/>
    <col min="8977" max="8977" width="7.88671875" style="2" customWidth="1"/>
    <col min="8978" max="8978" width="9.109375" style="2"/>
    <col min="8979" max="8980" width="8.44140625" style="2" customWidth="1"/>
    <col min="8981" max="8981" width="9.109375" style="2"/>
    <col min="8982" max="8982" width="21.5546875" style="2" customWidth="1"/>
    <col min="8983" max="9216" width="9.109375" style="2"/>
    <col min="9217" max="9217" width="5.44140625" style="2" customWidth="1"/>
    <col min="9218" max="9218" width="29.33203125" style="2" customWidth="1"/>
    <col min="9219" max="9219" width="28.109375" style="2" customWidth="1"/>
    <col min="9220" max="9220" width="15.88671875" style="2" customWidth="1"/>
    <col min="9221" max="9221" width="14.5546875" style="2" customWidth="1"/>
    <col min="9222" max="9222" width="12.44140625" style="2" customWidth="1"/>
    <col min="9223" max="9223" width="9.109375" style="2"/>
    <col min="9224" max="9224" width="9" style="2" customWidth="1"/>
    <col min="9225" max="9228" width="9.109375" style="2"/>
    <col min="9229" max="9229" width="7.88671875" style="2" customWidth="1"/>
    <col min="9230" max="9232" width="9.109375" style="2"/>
    <col min="9233" max="9233" width="7.88671875" style="2" customWidth="1"/>
    <col min="9234" max="9234" width="9.109375" style="2"/>
    <col min="9235" max="9236" width="8.44140625" style="2" customWidth="1"/>
    <col min="9237" max="9237" width="9.109375" style="2"/>
    <col min="9238" max="9238" width="21.5546875" style="2" customWidth="1"/>
    <col min="9239" max="9472" width="9.109375" style="2"/>
    <col min="9473" max="9473" width="5.44140625" style="2" customWidth="1"/>
    <col min="9474" max="9474" width="29.33203125" style="2" customWidth="1"/>
    <col min="9475" max="9475" width="28.109375" style="2" customWidth="1"/>
    <col min="9476" max="9476" width="15.88671875" style="2" customWidth="1"/>
    <col min="9477" max="9477" width="14.5546875" style="2" customWidth="1"/>
    <col min="9478" max="9478" width="12.44140625" style="2" customWidth="1"/>
    <col min="9479" max="9479" width="9.109375" style="2"/>
    <col min="9480" max="9480" width="9" style="2" customWidth="1"/>
    <col min="9481" max="9484" width="9.109375" style="2"/>
    <col min="9485" max="9485" width="7.88671875" style="2" customWidth="1"/>
    <col min="9486" max="9488" width="9.109375" style="2"/>
    <col min="9489" max="9489" width="7.88671875" style="2" customWidth="1"/>
    <col min="9490" max="9490" width="9.109375" style="2"/>
    <col min="9491" max="9492" width="8.44140625" style="2" customWidth="1"/>
    <col min="9493" max="9493" width="9.109375" style="2"/>
    <col min="9494" max="9494" width="21.5546875" style="2" customWidth="1"/>
    <col min="9495" max="9728" width="9.109375" style="2"/>
    <col min="9729" max="9729" width="5.44140625" style="2" customWidth="1"/>
    <col min="9730" max="9730" width="29.33203125" style="2" customWidth="1"/>
    <col min="9731" max="9731" width="28.109375" style="2" customWidth="1"/>
    <col min="9732" max="9732" width="15.88671875" style="2" customWidth="1"/>
    <col min="9733" max="9733" width="14.5546875" style="2" customWidth="1"/>
    <col min="9734" max="9734" width="12.44140625" style="2" customWidth="1"/>
    <col min="9735" max="9735" width="9.109375" style="2"/>
    <col min="9736" max="9736" width="9" style="2" customWidth="1"/>
    <col min="9737" max="9740" width="9.109375" style="2"/>
    <col min="9741" max="9741" width="7.88671875" style="2" customWidth="1"/>
    <col min="9742" max="9744" width="9.109375" style="2"/>
    <col min="9745" max="9745" width="7.88671875" style="2" customWidth="1"/>
    <col min="9746" max="9746" width="9.109375" style="2"/>
    <col min="9747" max="9748" width="8.44140625" style="2" customWidth="1"/>
    <col min="9749" max="9749" width="9.109375" style="2"/>
    <col min="9750" max="9750" width="21.5546875" style="2" customWidth="1"/>
    <col min="9751" max="9984" width="9.109375" style="2"/>
    <col min="9985" max="9985" width="5.44140625" style="2" customWidth="1"/>
    <col min="9986" max="9986" width="29.33203125" style="2" customWidth="1"/>
    <col min="9987" max="9987" width="28.109375" style="2" customWidth="1"/>
    <col min="9988" max="9988" width="15.88671875" style="2" customWidth="1"/>
    <col min="9989" max="9989" width="14.5546875" style="2" customWidth="1"/>
    <col min="9990" max="9990" width="12.44140625" style="2" customWidth="1"/>
    <col min="9991" max="9991" width="9.109375" style="2"/>
    <col min="9992" max="9992" width="9" style="2" customWidth="1"/>
    <col min="9993" max="9996" width="9.109375" style="2"/>
    <col min="9997" max="9997" width="7.88671875" style="2" customWidth="1"/>
    <col min="9998" max="10000" width="9.109375" style="2"/>
    <col min="10001" max="10001" width="7.88671875" style="2" customWidth="1"/>
    <col min="10002" max="10002" width="9.109375" style="2"/>
    <col min="10003" max="10004" width="8.44140625" style="2" customWidth="1"/>
    <col min="10005" max="10005" width="9.109375" style="2"/>
    <col min="10006" max="10006" width="21.5546875" style="2" customWidth="1"/>
    <col min="10007" max="10240" width="9.109375" style="2"/>
    <col min="10241" max="10241" width="5.44140625" style="2" customWidth="1"/>
    <col min="10242" max="10242" width="29.33203125" style="2" customWidth="1"/>
    <col min="10243" max="10243" width="28.109375" style="2" customWidth="1"/>
    <col min="10244" max="10244" width="15.88671875" style="2" customWidth="1"/>
    <col min="10245" max="10245" width="14.5546875" style="2" customWidth="1"/>
    <col min="10246" max="10246" width="12.44140625" style="2" customWidth="1"/>
    <col min="10247" max="10247" width="9.109375" style="2"/>
    <col min="10248" max="10248" width="9" style="2" customWidth="1"/>
    <col min="10249" max="10252" width="9.109375" style="2"/>
    <col min="10253" max="10253" width="7.88671875" style="2" customWidth="1"/>
    <col min="10254" max="10256" width="9.109375" style="2"/>
    <col min="10257" max="10257" width="7.88671875" style="2" customWidth="1"/>
    <col min="10258" max="10258" width="9.109375" style="2"/>
    <col min="10259" max="10260" width="8.44140625" style="2" customWidth="1"/>
    <col min="10261" max="10261" width="9.109375" style="2"/>
    <col min="10262" max="10262" width="21.5546875" style="2" customWidth="1"/>
    <col min="10263" max="10496" width="9.109375" style="2"/>
    <col min="10497" max="10497" width="5.44140625" style="2" customWidth="1"/>
    <col min="10498" max="10498" width="29.33203125" style="2" customWidth="1"/>
    <col min="10499" max="10499" width="28.109375" style="2" customWidth="1"/>
    <col min="10500" max="10500" width="15.88671875" style="2" customWidth="1"/>
    <col min="10501" max="10501" width="14.5546875" style="2" customWidth="1"/>
    <col min="10502" max="10502" width="12.44140625" style="2" customWidth="1"/>
    <col min="10503" max="10503" width="9.109375" style="2"/>
    <col min="10504" max="10504" width="9" style="2" customWidth="1"/>
    <col min="10505" max="10508" width="9.109375" style="2"/>
    <col min="10509" max="10509" width="7.88671875" style="2" customWidth="1"/>
    <col min="10510" max="10512" width="9.109375" style="2"/>
    <col min="10513" max="10513" width="7.88671875" style="2" customWidth="1"/>
    <col min="10514" max="10514" width="9.109375" style="2"/>
    <col min="10515" max="10516" width="8.44140625" style="2" customWidth="1"/>
    <col min="10517" max="10517" width="9.109375" style="2"/>
    <col min="10518" max="10518" width="21.5546875" style="2" customWidth="1"/>
    <col min="10519" max="10752" width="9.109375" style="2"/>
    <col min="10753" max="10753" width="5.44140625" style="2" customWidth="1"/>
    <col min="10754" max="10754" width="29.33203125" style="2" customWidth="1"/>
    <col min="10755" max="10755" width="28.109375" style="2" customWidth="1"/>
    <col min="10756" max="10756" width="15.88671875" style="2" customWidth="1"/>
    <col min="10757" max="10757" width="14.5546875" style="2" customWidth="1"/>
    <col min="10758" max="10758" width="12.44140625" style="2" customWidth="1"/>
    <col min="10759" max="10759" width="9.109375" style="2"/>
    <col min="10760" max="10760" width="9" style="2" customWidth="1"/>
    <col min="10761" max="10764" width="9.109375" style="2"/>
    <col min="10765" max="10765" width="7.88671875" style="2" customWidth="1"/>
    <col min="10766" max="10768" width="9.109375" style="2"/>
    <col min="10769" max="10769" width="7.88671875" style="2" customWidth="1"/>
    <col min="10770" max="10770" width="9.109375" style="2"/>
    <col min="10771" max="10772" width="8.44140625" style="2" customWidth="1"/>
    <col min="10773" max="10773" width="9.109375" style="2"/>
    <col min="10774" max="10774" width="21.5546875" style="2" customWidth="1"/>
    <col min="10775" max="11008" width="9.109375" style="2"/>
    <col min="11009" max="11009" width="5.44140625" style="2" customWidth="1"/>
    <col min="11010" max="11010" width="29.33203125" style="2" customWidth="1"/>
    <col min="11011" max="11011" width="28.109375" style="2" customWidth="1"/>
    <col min="11012" max="11012" width="15.88671875" style="2" customWidth="1"/>
    <col min="11013" max="11013" width="14.5546875" style="2" customWidth="1"/>
    <col min="11014" max="11014" width="12.44140625" style="2" customWidth="1"/>
    <col min="11015" max="11015" width="9.109375" style="2"/>
    <col min="11016" max="11016" width="9" style="2" customWidth="1"/>
    <col min="11017" max="11020" width="9.109375" style="2"/>
    <col min="11021" max="11021" width="7.88671875" style="2" customWidth="1"/>
    <col min="11022" max="11024" width="9.109375" style="2"/>
    <col min="11025" max="11025" width="7.88671875" style="2" customWidth="1"/>
    <col min="11026" max="11026" width="9.109375" style="2"/>
    <col min="11027" max="11028" width="8.44140625" style="2" customWidth="1"/>
    <col min="11029" max="11029" width="9.109375" style="2"/>
    <col min="11030" max="11030" width="21.5546875" style="2" customWidth="1"/>
    <col min="11031" max="11264" width="9.109375" style="2"/>
    <col min="11265" max="11265" width="5.44140625" style="2" customWidth="1"/>
    <col min="11266" max="11266" width="29.33203125" style="2" customWidth="1"/>
    <col min="11267" max="11267" width="28.109375" style="2" customWidth="1"/>
    <col min="11268" max="11268" width="15.88671875" style="2" customWidth="1"/>
    <col min="11269" max="11269" width="14.5546875" style="2" customWidth="1"/>
    <col min="11270" max="11270" width="12.44140625" style="2" customWidth="1"/>
    <col min="11271" max="11271" width="9.109375" style="2"/>
    <col min="11272" max="11272" width="9" style="2" customWidth="1"/>
    <col min="11273" max="11276" width="9.109375" style="2"/>
    <col min="11277" max="11277" width="7.88671875" style="2" customWidth="1"/>
    <col min="11278" max="11280" width="9.109375" style="2"/>
    <col min="11281" max="11281" width="7.88671875" style="2" customWidth="1"/>
    <col min="11282" max="11282" width="9.109375" style="2"/>
    <col min="11283" max="11284" width="8.44140625" style="2" customWidth="1"/>
    <col min="11285" max="11285" width="9.109375" style="2"/>
    <col min="11286" max="11286" width="21.5546875" style="2" customWidth="1"/>
    <col min="11287" max="11520" width="9.109375" style="2"/>
    <col min="11521" max="11521" width="5.44140625" style="2" customWidth="1"/>
    <col min="11522" max="11522" width="29.33203125" style="2" customWidth="1"/>
    <col min="11523" max="11523" width="28.109375" style="2" customWidth="1"/>
    <col min="11524" max="11524" width="15.88671875" style="2" customWidth="1"/>
    <col min="11525" max="11525" width="14.5546875" style="2" customWidth="1"/>
    <col min="11526" max="11526" width="12.44140625" style="2" customWidth="1"/>
    <col min="11527" max="11527" width="9.109375" style="2"/>
    <col min="11528" max="11528" width="9" style="2" customWidth="1"/>
    <col min="11529" max="11532" width="9.109375" style="2"/>
    <col min="11533" max="11533" width="7.88671875" style="2" customWidth="1"/>
    <col min="11534" max="11536" width="9.109375" style="2"/>
    <col min="11537" max="11537" width="7.88671875" style="2" customWidth="1"/>
    <col min="11538" max="11538" width="9.109375" style="2"/>
    <col min="11539" max="11540" width="8.44140625" style="2" customWidth="1"/>
    <col min="11541" max="11541" width="9.109375" style="2"/>
    <col min="11542" max="11542" width="21.5546875" style="2" customWidth="1"/>
    <col min="11543" max="11776" width="9.109375" style="2"/>
    <col min="11777" max="11777" width="5.44140625" style="2" customWidth="1"/>
    <col min="11778" max="11778" width="29.33203125" style="2" customWidth="1"/>
    <col min="11779" max="11779" width="28.109375" style="2" customWidth="1"/>
    <col min="11780" max="11780" width="15.88671875" style="2" customWidth="1"/>
    <col min="11781" max="11781" width="14.5546875" style="2" customWidth="1"/>
    <col min="11782" max="11782" width="12.44140625" style="2" customWidth="1"/>
    <col min="11783" max="11783" width="9.109375" style="2"/>
    <col min="11784" max="11784" width="9" style="2" customWidth="1"/>
    <col min="11785" max="11788" width="9.109375" style="2"/>
    <col min="11789" max="11789" width="7.88671875" style="2" customWidth="1"/>
    <col min="11790" max="11792" width="9.109375" style="2"/>
    <col min="11793" max="11793" width="7.88671875" style="2" customWidth="1"/>
    <col min="11794" max="11794" width="9.109375" style="2"/>
    <col min="11795" max="11796" width="8.44140625" style="2" customWidth="1"/>
    <col min="11797" max="11797" width="9.109375" style="2"/>
    <col min="11798" max="11798" width="21.5546875" style="2" customWidth="1"/>
    <col min="11799" max="12032" width="9.109375" style="2"/>
    <col min="12033" max="12033" width="5.44140625" style="2" customWidth="1"/>
    <col min="12034" max="12034" width="29.33203125" style="2" customWidth="1"/>
    <col min="12035" max="12035" width="28.109375" style="2" customWidth="1"/>
    <col min="12036" max="12036" width="15.88671875" style="2" customWidth="1"/>
    <col min="12037" max="12037" width="14.5546875" style="2" customWidth="1"/>
    <col min="12038" max="12038" width="12.44140625" style="2" customWidth="1"/>
    <col min="12039" max="12039" width="9.109375" style="2"/>
    <col min="12040" max="12040" width="9" style="2" customWidth="1"/>
    <col min="12041" max="12044" width="9.109375" style="2"/>
    <col min="12045" max="12045" width="7.88671875" style="2" customWidth="1"/>
    <col min="12046" max="12048" width="9.109375" style="2"/>
    <col min="12049" max="12049" width="7.88671875" style="2" customWidth="1"/>
    <col min="12050" max="12050" width="9.109375" style="2"/>
    <col min="12051" max="12052" width="8.44140625" style="2" customWidth="1"/>
    <col min="12053" max="12053" width="9.109375" style="2"/>
    <col min="12054" max="12054" width="21.5546875" style="2" customWidth="1"/>
    <col min="12055" max="12288" width="9.109375" style="2"/>
    <col min="12289" max="12289" width="5.44140625" style="2" customWidth="1"/>
    <col min="12290" max="12290" width="29.33203125" style="2" customWidth="1"/>
    <col min="12291" max="12291" width="28.109375" style="2" customWidth="1"/>
    <col min="12292" max="12292" width="15.88671875" style="2" customWidth="1"/>
    <col min="12293" max="12293" width="14.5546875" style="2" customWidth="1"/>
    <col min="12294" max="12294" width="12.44140625" style="2" customWidth="1"/>
    <col min="12295" max="12295" width="9.109375" style="2"/>
    <col min="12296" max="12296" width="9" style="2" customWidth="1"/>
    <col min="12297" max="12300" width="9.109375" style="2"/>
    <col min="12301" max="12301" width="7.88671875" style="2" customWidth="1"/>
    <col min="12302" max="12304" width="9.109375" style="2"/>
    <col min="12305" max="12305" width="7.88671875" style="2" customWidth="1"/>
    <col min="12306" max="12306" width="9.109375" style="2"/>
    <col min="12307" max="12308" width="8.44140625" style="2" customWidth="1"/>
    <col min="12309" max="12309" width="9.109375" style="2"/>
    <col min="12310" max="12310" width="21.5546875" style="2" customWidth="1"/>
    <col min="12311" max="12544" width="9.109375" style="2"/>
    <col min="12545" max="12545" width="5.44140625" style="2" customWidth="1"/>
    <col min="12546" max="12546" width="29.33203125" style="2" customWidth="1"/>
    <col min="12547" max="12547" width="28.109375" style="2" customWidth="1"/>
    <col min="12548" max="12548" width="15.88671875" style="2" customWidth="1"/>
    <col min="12549" max="12549" width="14.5546875" style="2" customWidth="1"/>
    <col min="12550" max="12550" width="12.44140625" style="2" customWidth="1"/>
    <col min="12551" max="12551" width="9.109375" style="2"/>
    <col min="12552" max="12552" width="9" style="2" customWidth="1"/>
    <col min="12553" max="12556" width="9.109375" style="2"/>
    <col min="12557" max="12557" width="7.88671875" style="2" customWidth="1"/>
    <col min="12558" max="12560" width="9.109375" style="2"/>
    <col min="12561" max="12561" width="7.88671875" style="2" customWidth="1"/>
    <col min="12562" max="12562" width="9.109375" style="2"/>
    <col min="12563" max="12564" width="8.44140625" style="2" customWidth="1"/>
    <col min="12565" max="12565" width="9.109375" style="2"/>
    <col min="12566" max="12566" width="21.5546875" style="2" customWidth="1"/>
    <col min="12567" max="12800" width="9.109375" style="2"/>
    <col min="12801" max="12801" width="5.44140625" style="2" customWidth="1"/>
    <col min="12802" max="12802" width="29.33203125" style="2" customWidth="1"/>
    <col min="12803" max="12803" width="28.109375" style="2" customWidth="1"/>
    <col min="12804" max="12804" width="15.88671875" style="2" customWidth="1"/>
    <col min="12805" max="12805" width="14.5546875" style="2" customWidth="1"/>
    <col min="12806" max="12806" width="12.44140625" style="2" customWidth="1"/>
    <col min="12807" max="12807" width="9.109375" style="2"/>
    <col min="12808" max="12808" width="9" style="2" customWidth="1"/>
    <col min="12809" max="12812" width="9.109375" style="2"/>
    <col min="12813" max="12813" width="7.88671875" style="2" customWidth="1"/>
    <col min="12814" max="12816" width="9.109375" style="2"/>
    <col min="12817" max="12817" width="7.88671875" style="2" customWidth="1"/>
    <col min="12818" max="12818" width="9.109375" style="2"/>
    <col min="12819" max="12820" width="8.44140625" style="2" customWidth="1"/>
    <col min="12821" max="12821" width="9.109375" style="2"/>
    <col min="12822" max="12822" width="21.5546875" style="2" customWidth="1"/>
    <col min="12823" max="13056" width="9.109375" style="2"/>
    <col min="13057" max="13057" width="5.44140625" style="2" customWidth="1"/>
    <col min="13058" max="13058" width="29.33203125" style="2" customWidth="1"/>
    <col min="13059" max="13059" width="28.109375" style="2" customWidth="1"/>
    <col min="13060" max="13060" width="15.88671875" style="2" customWidth="1"/>
    <col min="13061" max="13061" width="14.5546875" style="2" customWidth="1"/>
    <col min="13062" max="13062" width="12.44140625" style="2" customWidth="1"/>
    <col min="13063" max="13063" width="9.109375" style="2"/>
    <col min="13064" max="13064" width="9" style="2" customWidth="1"/>
    <col min="13065" max="13068" width="9.109375" style="2"/>
    <col min="13069" max="13069" width="7.88671875" style="2" customWidth="1"/>
    <col min="13070" max="13072" width="9.109375" style="2"/>
    <col min="13073" max="13073" width="7.88671875" style="2" customWidth="1"/>
    <col min="13074" max="13074" width="9.109375" style="2"/>
    <col min="13075" max="13076" width="8.44140625" style="2" customWidth="1"/>
    <col min="13077" max="13077" width="9.109375" style="2"/>
    <col min="13078" max="13078" width="21.5546875" style="2" customWidth="1"/>
    <col min="13079" max="13312" width="9.109375" style="2"/>
    <col min="13313" max="13313" width="5.44140625" style="2" customWidth="1"/>
    <col min="13314" max="13314" width="29.33203125" style="2" customWidth="1"/>
    <col min="13315" max="13315" width="28.109375" style="2" customWidth="1"/>
    <col min="13316" max="13316" width="15.88671875" style="2" customWidth="1"/>
    <col min="13317" max="13317" width="14.5546875" style="2" customWidth="1"/>
    <col min="13318" max="13318" width="12.44140625" style="2" customWidth="1"/>
    <col min="13319" max="13319" width="9.109375" style="2"/>
    <col min="13320" max="13320" width="9" style="2" customWidth="1"/>
    <col min="13321" max="13324" width="9.109375" style="2"/>
    <col min="13325" max="13325" width="7.88671875" style="2" customWidth="1"/>
    <col min="13326" max="13328" width="9.109375" style="2"/>
    <col min="13329" max="13329" width="7.88671875" style="2" customWidth="1"/>
    <col min="13330" max="13330" width="9.109375" style="2"/>
    <col min="13331" max="13332" width="8.44140625" style="2" customWidth="1"/>
    <col min="13333" max="13333" width="9.109375" style="2"/>
    <col min="13334" max="13334" width="21.5546875" style="2" customWidth="1"/>
    <col min="13335" max="13568" width="9.109375" style="2"/>
    <col min="13569" max="13569" width="5.44140625" style="2" customWidth="1"/>
    <col min="13570" max="13570" width="29.33203125" style="2" customWidth="1"/>
    <col min="13571" max="13571" width="28.109375" style="2" customWidth="1"/>
    <col min="13572" max="13572" width="15.88671875" style="2" customWidth="1"/>
    <col min="13573" max="13573" width="14.5546875" style="2" customWidth="1"/>
    <col min="13574" max="13574" width="12.44140625" style="2" customWidth="1"/>
    <col min="13575" max="13575" width="9.109375" style="2"/>
    <col min="13576" max="13576" width="9" style="2" customWidth="1"/>
    <col min="13577" max="13580" width="9.109375" style="2"/>
    <col min="13581" max="13581" width="7.88671875" style="2" customWidth="1"/>
    <col min="13582" max="13584" width="9.109375" style="2"/>
    <col min="13585" max="13585" width="7.88671875" style="2" customWidth="1"/>
    <col min="13586" max="13586" width="9.109375" style="2"/>
    <col min="13587" max="13588" width="8.44140625" style="2" customWidth="1"/>
    <col min="13589" max="13589" width="9.109375" style="2"/>
    <col min="13590" max="13590" width="21.5546875" style="2" customWidth="1"/>
    <col min="13591" max="13824" width="9.109375" style="2"/>
    <col min="13825" max="13825" width="5.44140625" style="2" customWidth="1"/>
    <col min="13826" max="13826" width="29.33203125" style="2" customWidth="1"/>
    <col min="13827" max="13827" width="28.109375" style="2" customWidth="1"/>
    <col min="13828" max="13828" width="15.88671875" style="2" customWidth="1"/>
    <col min="13829" max="13829" width="14.5546875" style="2" customWidth="1"/>
    <col min="13830" max="13830" width="12.44140625" style="2" customWidth="1"/>
    <col min="13831" max="13831" width="9.109375" style="2"/>
    <col min="13832" max="13832" width="9" style="2" customWidth="1"/>
    <col min="13833" max="13836" width="9.109375" style="2"/>
    <col min="13837" max="13837" width="7.88671875" style="2" customWidth="1"/>
    <col min="13838" max="13840" width="9.109375" style="2"/>
    <col min="13841" max="13841" width="7.88671875" style="2" customWidth="1"/>
    <col min="13842" max="13842" width="9.109375" style="2"/>
    <col min="13843" max="13844" width="8.44140625" style="2" customWidth="1"/>
    <col min="13845" max="13845" width="9.109375" style="2"/>
    <col min="13846" max="13846" width="21.5546875" style="2" customWidth="1"/>
    <col min="13847" max="14080" width="9.109375" style="2"/>
    <col min="14081" max="14081" width="5.44140625" style="2" customWidth="1"/>
    <col min="14082" max="14082" width="29.33203125" style="2" customWidth="1"/>
    <col min="14083" max="14083" width="28.109375" style="2" customWidth="1"/>
    <col min="14084" max="14084" width="15.88671875" style="2" customWidth="1"/>
    <col min="14085" max="14085" width="14.5546875" style="2" customWidth="1"/>
    <col min="14086" max="14086" width="12.44140625" style="2" customWidth="1"/>
    <col min="14087" max="14087" width="9.109375" style="2"/>
    <col min="14088" max="14088" width="9" style="2" customWidth="1"/>
    <col min="14089" max="14092" width="9.109375" style="2"/>
    <col min="14093" max="14093" width="7.88671875" style="2" customWidth="1"/>
    <col min="14094" max="14096" width="9.109375" style="2"/>
    <col min="14097" max="14097" width="7.88671875" style="2" customWidth="1"/>
    <col min="14098" max="14098" width="9.109375" style="2"/>
    <col min="14099" max="14100" width="8.44140625" style="2" customWidth="1"/>
    <col min="14101" max="14101" width="9.109375" style="2"/>
    <col min="14102" max="14102" width="21.5546875" style="2" customWidth="1"/>
    <col min="14103" max="14336" width="9.109375" style="2"/>
    <col min="14337" max="14337" width="5.44140625" style="2" customWidth="1"/>
    <col min="14338" max="14338" width="29.33203125" style="2" customWidth="1"/>
    <col min="14339" max="14339" width="28.109375" style="2" customWidth="1"/>
    <col min="14340" max="14340" width="15.88671875" style="2" customWidth="1"/>
    <col min="14341" max="14341" width="14.5546875" style="2" customWidth="1"/>
    <col min="14342" max="14342" width="12.44140625" style="2" customWidth="1"/>
    <col min="14343" max="14343" width="9.109375" style="2"/>
    <col min="14344" max="14344" width="9" style="2" customWidth="1"/>
    <col min="14345" max="14348" width="9.109375" style="2"/>
    <col min="14349" max="14349" width="7.88671875" style="2" customWidth="1"/>
    <col min="14350" max="14352" width="9.109375" style="2"/>
    <col min="14353" max="14353" width="7.88671875" style="2" customWidth="1"/>
    <col min="14354" max="14354" width="9.109375" style="2"/>
    <col min="14355" max="14356" width="8.44140625" style="2" customWidth="1"/>
    <col min="14357" max="14357" width="9.109375" style="2"/>
    <col min="14358" max="14358" width="21.5546875" style="2" customWidth="1"/>
    <col min="14359" max="14592" width="9.109375" style="2"/>
    <col min="14593" max="14593" width="5.44140625" style="2" customWidth="1"/>
    <col min="14594" max="14594" width="29.33203125" style="2" customWidth="1"/>
    <col min="14595" max="14595" width="28.109375" style="2" customWidth="1"/>
    <col min="14596" max="14596" width="15.88671875" style="2" customWidth="1"/>
    <col min="14597" max="14597" width="14.5546875" style="2" customWidth="1"/>
    <col min="14598" max="14598" width="12.44140625" style="2" customWidth="1"/>
    <col min="14599" max="14599" width="9.109375" style="2"/>
    <col min="14600" max="14600" width="9" style="2" customWidth="1"/>
    <col min="14601" max="14604" width="9.109375" style="2"/>
    <col min="14605" max="14605" width="7.88671875" style="2" customWidth="1"/>
    <col min="14606" max="14608" width="9.109375" style="2"/>
    <col min="14609" max="14609" width="7.88671875" style="2" customWidth="1"/>
    <col min="14610" max="14610" width="9.109375" style="2"/>
    <col min="14611" max="14612" width="8.44140625" style="2" customWidth="1"/>
    <col min="14613" max="14613" width="9.109375" style="2"/>
    <col min="14614" max="14614" width="21.5546875" style="2" customWidth="1"/>
    <col min="14615" max="14848" width="9.109375" style="2"/>
    <col min="14849" max="14849" width="5.44140625" style="2" customWidth="1"/>
    <col min="14850" max="14850" width="29.33203125" style="2" customWidth="1"/>
    <col min="14851" max="14851" width="28.109375" style="2" customWidth="1"/>
    <col min="14852" max="14852" width="15.88671875" style="2" customWidth="1"/>
    <col min="14853" max="14853" width="14.5546875" style="2" customWidth="1"/>
    <col min="14854" max="14854" width="12.44140625" style="2" customWidth="1"/>
    <col min="14855" max="14855" width="9.109375" style="2"/>
    <col min="14856" max="14856" width="9" style="2" customWidth="1"/>
    <col min="14857" max="14860" width="9.109375" style="2"/>
    <col min="14861" max="14861" width="7.88671875" style="2" customWidth="1"/>
    <col min="14862" max="14864" width="9.109375" style="2"/>
    <col min="14865" max="14865" width="7.88671875" style="2" customWidth="1"/>
    <col min="14866" max="14866" width="9.109375" style="2"/>
    <col min="14867" max="14868" width="8.44140625" style="2" customWidth="1"/>
    <col min="14869" max="14869" width="9.109375" style="2"/>
    <col min="14870" max="14870" width="21.5546875" style="2" customWidth="1"/>
    <col min="14871" max="15104" width="9.109375" style="2"/>
    <col min="15105" max="15105" width="5.44140625" style="2" customWidth="1"/>
    <col min="15106" max="15106" width="29.33203125" style="2" customWidth="1"/>
    <col min="15107" max="15107" width="28.109375" style="2" customWidth="1"/>
    <col min="15108" max="15108" width="15.88671875" style="2" customWidth="1"/>
    <col min="15109" max="15109" width="14.5546875" style="2" customWidth="1"/>
    <col min="15110" max="15110" width="12.44140625" style="2" customWidth="1"/>
    <col min="15111" max="15111" width="9.109375" style="2"/>
    <col min="15112" max="15112" width="9" style="2" customWidth="1"/>
    <col min="15113" max="15116" width="9.109375" style="2"/>
    <col min="15117" max="15117" width="7.88671875" style="2" customWidth="1"/>
    <col min="15118" max="15120" width="9.109375" style="2"/>
    <col min="15121" max="15121" width="7.88671875" style="2" customWidth="1"/>
    <col min="15122" max="15122" width="9.109375" style="2"/>
    <col min="15123" max="15124" width="8.44140625" style="2" customWidth="1"/>
    <col min="15125" max="15125" width="9.109375" style="2"/>
    <col min="15126" max="15126" width="21.5546875" style="2" customWidth="1"/>
    <col min="15127" max="15360" width="9.109375" style="2"/>
    <col min="15361" max="15361" width="5.44140625" style="2" customWidth="1"/>
    <col min="15362" max="15362" width="29.33203125" style="2" customWidth="1"/>
    <col min="15363" max="15363" width="28.109375" style="2" customWidth="1"/>
    <col min="15364" max="15364" width="15.88671875" style="2" customWidth="1"/>
    <col min="15365" max="15365" width="14.5546875" style="2" customWidth="1"/>
    <col min="15366" max="15366" width="12.44140625" style="2" customWidth="1"/>
    <col min="15367" max="15367" width="9.109375" style="2"/>
    <col min="15368" max="15368" width="9" style="2" customWidth="1"/>
    <col min="15369" max="15372" width="9.109375" style="2"/>
    <col min="15373" max="15373" width="7.88671875" style="2" customWidth="1"/>
    <col min="15374" max="15376" width="9.109375" style="2"/>
    <col min="15377" max="15377" width="7.88671875" style="2" customWidth="1"/>
    <col min="15378" max="15378" width="9.109375" style="2"/>
    <col min="15379" max="15380" width="8.44140625" style="2" customWidth="1"/>
    <col min="15381" max="15381" width="9.109375" style="2"/>
    <col min="15382" max="15382" width="21.5546875" style="2" customWidth="1"/>
    <col min="15383" max="15616" width="9.109375" style="2"/>
    <col min="15617" max="15617" width="5.44140625" style="2" customWidth="1"/>
    <col min="15618" max="15618" width="29.33203125" style="2" customWidth="1"/>
    <col min="15619" max="15619" width="28.109375" style="2" customWidth="1"/>
    <col min="15620" max="15620" width="15.88671875" style="2" customWidth="1"/>
    <col min="15621" max="15621" width="14.5546875" style="2" customWidth="1"/>
    <col min="15622" max="15622" width="12.44140625" style="2" customWidth="1"/>
    <col min="15623" max="15623" width="9.109375" style="2"/>
    <col min="15624" max="15624" width="9" style="2" customWidth="1"/>
    <col min="15625" max="15628" width="9.109375" style="2"/>
    <col min="15629" max="15629" width="7.88671875" style="2" customWidth="1"/>
    <col min="15630" max="15632" width="9.109375" style="2"/>
    <col min="15633" max="15633" width="7.88671875" style="2" customWidth="1"/>
    <col min="15634" max="15634" width="9.109375" style="2"/>
    <col min="15635" max="15636" width="8.44140625" style="2" customWidth="1"/>
    <col min="15637" max="15637" width="9.109375" style="2"/>
    <col min="15638" max="15638" width="21.5546875" style="2" customWidth="1"/>
    <col min="15639" max="15872" width="9.109375" style="2"/>
    <col min="15873" max="15873" width="5.44140625" style="2" customWidth="1"/>
    <col min="15874" max="15874" width="29.33203125" style="2" customWidth="1"/>
    <col min="15875" max="15875" width="28.109375" style="2" customWidth="1"/>
    <col min="15876" max="15876" width="15.88671875" style="2" customWidth="1"/>
    <col min="15877" max="15877" width="14.5546875" style="2" customWidth="1"/>
    <col min="15878" max="15878" width="12.44140625" style="2" customWidth="1"/>
    <col min="15879" max="15879" width="9.109375" style="2"/>
    <col min="15880" max="15880" width="9" style="2" customWidth="1"/>
    <col min="15881" max="15884" width="9.109375" style="2"/>
    <col min="15885" max="15885" width="7.88671875" style="2" customWidth="1"/>
    <col min="15886" max="15888" width="9.109375" style="2"/>
    <col min="15889" max="15889" width="7.88671875" style="2" customWidth="1"/>
    <col min="15890" max="15890" width="9.109375" style="2"/>
    <col min="15891" max="15892" width="8.44140625" style="2" customWidth="1"/>
    <col min="15893" max="15893" width="9.109375" style="2"/>
    <col min="15894" max="15894" width="21.5546875" style="2" customWidth="1"/>
    <col min="15895" max="16128" width="9.109375" style="2"/>
    <col min="16129" max="16129" width="5.44140625" style="2" customWidth="1"/>
    <col min="16130" max="16130" width="29.33203125" style="2" customWidth="1"/>
    <col min="16131" max="16131" width="28.109375" style="2" customWidth="1"/>
    <col min="16132" max="16132" width="15.88671875" style="2" customWidth="1"/>
    <col min="16133" max="16133" width="14.5546875" style="2" customWidth="1"/>
    <col min="16134" max="16134" width="12.44140625" style="2" customWidth="1"/>
    <col min="16135" max="16135" width="9.109375" style="2"/>
    <col min="16136" max="16136" width="9" style="2" customWidth="1"/>
    <col min="16137" max="16140" width="9.109375" style="2"/>
    <col min="16141" max="16141" width="7.88671875" style="2" customWidth="1"/>
    <col min="16142" max="16144" width="9.109375" style="2"/>
    <col min="16145" max="16145" width="7.88671875" style="2" customWidth="1"/>
    <col min="16146" max="16146" width="9.109375" style="2"/>
    <col min="16147" max="16148" width="8.44140625" style="2" customWidth="1"/>
    <col min="16149" max="16149" width="9.109375" style="2"/>
    <col min="16150" max="16150" width="21.5546875" style="2" customWidth="1"/>
    <col min="16151" max="16384" width="9.109375" style="2"/>
  </cols>
  <sheetData>
    <row r="1" spans="1:37" s="21" customFormat="1" x14ac:dyDescent="0.3">
      <c r="A1" s="20"/>
      <c r="B1" s="169"/>
      <c r="E1" s="21" t="s">
        <v>381</v>
      </c>
      <c r="M1" s="464"/>
      <c r="N1" s="464"/>
      <c r="O1" s="464"/>
      <c r="P1" s="464"/>
      <c r="Q1" s="464"/>
      <c r="R1" s="464"/>
    </row>
    <row r="2" spans="1:37" s="21" customFormat="1" x14ac:dyDescent="0.3">
      <c r="A2" s="20"/>
      <c r="B2" s="169"/>
      <c r="N2" s="5"/>
      <c r="O2" s="465" t="s">
        <v>770</v>
      </c>
      <c r="P2" s="466"/>
      <c r="Q2" s="466"/>
      <c r="R2" s="466"/>
      <c r="S2" s="466"/>
      <c r="T2" s="466"/>
    </row>
    <row r="3" spans="1:37" s="21" customFormat="1" ht="14.25" customHeight="1" x14ac:dyDescent="0.3">
      <c r="A3" s="20"/>
      <c r="B3" s="169"/>
      <c r="M3" s="5"/>
      <c r="N3" s="5"/>
      <c r="O3" s="466"/>
      <c r="P3" s="466"/>
      <c r="Q3" s="466"/>
      <c r="R3" s="466"/>
      <c r="S3" s="466"/>
      <c r="T3" s="466"/>
    </row>
    <row r="4" spans="1:37" ht="17.25" customHeight="1" x14ac:dyDescent="0.3">
      <c r="A4" s="19"/>
      <c r="M4" s="171"/>
      <c r="N4" s="171"/>
      <c r="O4" s="466"/>
      <c r="P4" s="466"/>
      <c r="Q4" s="466"/>
      <c r="R4" s="466"/>
      <c r="S4" s="466"/>
      <c r="T4" s="466"/>
    </row>
    <row r="5" spans="1:37" x14ac:dyDescent="0.3">
      <c r="A5" s="358" t="s">
        <v>591</v>
      </c>
      <c r="B5" s="358"/>
      <c r="C5" s="358"/>
      <c r="D5" s="358"/>
      <c r="E5" s="358"/>
      <c r="F5" s="358"/>
      <c r="G5" s="358"/>
      <c r="H5" s="358"/>
      <c r="I5" s="358"/>
      <c r="J5" s="358"/>
      <c r="K5" s="358"/>
      <c r="L5" s="358"/>
      <c r="O5" s="466"/>
      <c r="P5" s="466"/>
      <c r="Q5" s="466"/>
      <c r="R5" s="466"/>
      <c r="S5" s="466"/>
      <c r="T5" s="466"/>
    </row>
    <row r="6" spans="1:37" x14ac:dyDescent="0.3">
      <c r="A6" s="358" t="s">
        <v>509</v>
      </c>
      <c r="B6" s="358"/>
      <c r="C6" s="358"/>
      <c r="D6" s="358"/>
      <c r="E6" s="358"/>
      <c r="F6" s="358"/>
      <c r="G6" s="358"/>
      <c r="H6" s="358"/>
      <c r="I6" s="358"/>
      <c r="J6" s="358"/>
      <c r="K6" s="358"/>
      <c r="L6" s="358"/>
    </row>
    <row r="7" spans="1:37" x14ac:dyDescent="0.3">
      <c r="A7" s="172"/>
      <c r="B7" s="173"/>
      <c r="C7" s="172"/>
      <c r="D7" s="172"/>
      <c r="E7" s="172"/>
      <c r="F7" s="172"/>
      <c r="G7" s="172"/>
      <c r="H7" s="172"/>
      <c r="I7" s="172"/>
      <c r="J7" s="172"/>
      <c r="K7" s="172"/>
      <c r="L7" s="172"/>
    </row>
    <row r="8" spans="1:37" ht="12.75" customHeight="1" x14ac:dyDescent="0.3">
      <c r="A8" s="359" t="s">
        <v>56</v>
      </c>
      <c r="B8" s="467" t="s">
        <v>213</v>
      </c>
      <c r="C8" s="360" t="s">
        <v>214</v>
      </c>
      <c r="D8" s="361" t="s">
        <v>59</v>
      </c>
      <c r="E8" s="361" t="s">
        <v>60</v>
      </c>
      <c r="F8" s="360" t="s">
        <v>215</v>
      </c>
      <c r="G8" s="360" t="s">
        <v>61</v>
      </c>
      <c r="H8" s="360"/>
      <c r="I8" s="360"/>
      <c r="J8" s="360"/>
      <c r="K8" s="360"/>
      <c r="L8" s="360"/>
      <c r="M8" s="360"/>
      <c r="N8" s="360"/>
      <c r="O8" s="360"/>
      <c r="P8" s="360"/>
      <c r="Q8" s="360"/>
      <c r="R8" s="360"/>
      <c r="S8" s="360"/>
      <c r="T8" s="360"/>
    </row>
    <row r="9" spans="1:37" x14ac:dyDescent="0.3">
      <c r="A9" s="359"/>
      <c r="B9" s="467"/>
      <c r="C9" s="360"/>
      <c r="D9" s="362"/>
      <c r="E9" s="362"/>
      <c r="F9" s="360"/>
      <c r="G9" s="360" t="s">
        <v>22</v>
      </c>
      <c r="H9" s="360"/>
      <c r="I9" s="360" t="s">
        <v>23</v>
      </c>
      <c r="J9" s="360"/>
      <c r="K9" s="360" t="s">
        <v>24</v>
      </c>
      <c r="L9" s="360"/>
      <c r="M9" s="360" t="s">
        <v>25</v>
      </c>
      <c r="N9" s="360"/>
      <c r="O9" s="360" t="s">
        <v>26</v>
      </c>
      <c r="P9" s="360"/>
      <c r="Q9" s="360" t="s">
        <v>41</v>
      </c>
      <c r="R9" s="360"/>
      <c r="S9" s="360" t="s">
        <v>28</v>
      </c>
      <c r="T9" s="360"/>
    </row>
    <row r="10" spans="1:37" ht="105" customHeight="1" x14ac:dyDescent="0.3">
      <c r="A10" s="359"/>
      <c r="B10" s="467"/>
      <c r="C10" s="360"/>
      <c r="D10" s="363"/>
      <c r="E10" s="363"/>
      <c r="F10" s="360"/>
      <c r="G10" s="51" t="s">
        <v>29</v>
      </c>
      <c r="H10" s="51" t="s">
        <v>30</v>
      </c>
      <c r="I10" s="51" t="s">
        <v>29</v>
      </c>
      <c r="J10" s="51" t="s">
        <v>30</v>
      </c>
      <c r="K10" s="51" t="s">
        <v>29</v>
      </c>
      <c r="L10" s="51" t="s">
        <v>30</v>
      </c>
      <c r="M10" s="51" t="s">
        <v>29</v>
      </c>
      <c r="N10" s="51" t="s">
        <v>30</v>
      </c>
      <c r="O10" s="51" t="s">
        <v>29</v>
      </c>
      <c r="P10" s="51" t="s">
        <v>30</v>
      </c>
      <c r="Q10" s="51" t="s">
        <v>29</v>
      </c>
      <c r="R10" s="51" t="s">
        <v>30</v>
      </c>
      <c r="S10" s="51" t="s">
        <v>29</v>
      </c>
      <c r="T10" s="51" t="s">
        <v>30</v>
      </c>
    </row>
    <row r="11" spans="1:37" x14ac:dyDescent="0.3">
      <c r="A11" s="48">
        <v>1</v>
      </c>
      <c r="B11" s="58">
        <v>2</v>
      </c>
      <c r="C11" s="51">
        <v>3</v>
      </c>
      <c r="D11" s="51">
        <v>4</v>
      </c>
      <c r="E11" s="51">
        <v>5</v>
      </c>
      <c r="F11" s="51">
        <v>6</v>
      </c>
      <c r="G11" s="51">
        <v>7</v>
      </c>
      <c r="H11" s="51">
        <v>8</v>
      </c>
      <c r="I11" s="51">
        <v>9</v>
      </c>
      <c r="J11" s="51">
        <v>10</v>
      </c>
      <c r="K11" s="51">
        <v>11</v>
      </c>
      <c r="L11" s="51">
        <v>12</v>
      </c>
      <c r="M11" s="51">
        <v>13</v>
      </c>
      <c r="N11" s="51">
        <v>14</v>
      </c>
      <c r="O11" s="51">
        <v>15</v>
      </c>
      <c r="P11" s="51">
        <v>16</v>
      </c>
      <c r="Q11" s="51">
        <v>17</v>
      </c>
      <c r="R11" s="51">
        <v>18</v>
      </c>
      <c r="S11" s="51">
        <v>19</v>
      </c>
      <c r="T11" s="51">
        <v>20</v>
      </c>
    </row>
    <row r="12" spans="1:37" ht="53.25" customHeight="1" x14ac:dyDescent="0.3">
      <c r="A12" s="364">
        <v>1</v>
      </c>
      <c r="B12" s="368" t="s">
        <v>529</v>
      </c>
      <c r="C12" s="174" t="s">
        <v>424</v>
      </c>
      <c r="D12" s="51" t="s">
        <v>382</v>
      </c>
      <c r="E12" s="361" t="s">
        <v>338</v>
      </c>
      <c r="F12" s="28">
        <v>63691</v>
      </c>
      <c r="G12" s="28">
        <v>64500</v>
      </c>
      <c r="H12" s="28"/>
      <c r="I12" s="28">
        <v>65500</v>
      </c>
      <c r="J12" s="28"/>
      <c r="K12" s="28">
        <v>66500</v>
      </c>
      <c r="L12" s="28"/>
      <c r="M12" s="28">
        <v>67500</v>
      </c>
      <c r="N12" s="28"/>
      <c r="O12" s="28">
        <v>68500</v>
      </c>
      <c r="P12" s="28"/>
      <c r="Q12" s="28">
        <v>69500</v>
      </c>
      <c r="R12" s="28"/>
      <c r="S12" s="28">
        <v>70500</v>
      </c>
      <c r="T12" s="28"/>
      <c r="U12" s="124"/>
      <c r="V12" s="124"/>
      <c r="W12" s="124"/>
      <c r="X12" s="124"/>
      <c r="Y12" s="124"/>
      <c r="Z12" s="124"/>
      <c r="AA12" s="124"/>
      <c r="AB12" s="124"/>
      <c r="AC12" s="124"/>
      <c r="AD12" s="124"/>
      <c r="AE12" s="124"/>
      <c r="AF12" s="124"/>
      <c r="AG12" s="124"/>
      <c r="AH12" s="124"/>
      <c r="AI12" s="124"/>
      <c r="AJ12" s="124"/>
      <c r="AK12" s="124"/>
    </row>
    <row r="13" spans="1:37" ht="105.6" x14ac:dyDescent="0.3">
      <c r="A13" s="365"/>
      <c r="B13" s="369"/>
      <c r="C13" s="174" t="s">
        <v>605</v>
      </c>
      <c r="D13" s="51" t="s">
        <v>382</v>
      </c>
      <c r="E13" s="362"/>
      <c r="F13" s="28">
        <v>594</v>
      </c>
      <c r="G13" s="28" t="s">
        <v>637</v>
      </c>
      <c r="H13" s="28"/>
      <c r="I13" s="28" t="s">
        <v>637</v>
      </c>
      <c r="J13" s="28"/>
      <c r="K13" s="28" t="s">
        <v>637</v>
      </c>
      <c r="L13" s="28"/>
      <c r="M13" s="28" t="s">
        <v>637</v>
      </c>
      <c r="N13" s="28"/>
      <c r="O13" s="28" t="s">
        <v>637</v>
      </c>
      <c r="P13" s="28"/>
      <c r="Q13" s="28" t="s">
        <v>637</v>
      </c>
      <c r="R13" s="28"/>
      <c r="S13" s="28" t="s">
        <v>637</v>
      </c>
      <c r="T13" s="28"/>
      <c r="U13" s="124"/>
      <c r="V13" s="124"/>
      <c r="W13" s="124"/>
      <c r="X13" s="124"/>
      <c r="Y13" s="124"/>
      <c r="Z13" s="124"/>
      <c r="AA13" s="124"/>
      <c r="AB13" s="124"/>
      <c r="AC13" s="124"/>
      <c r="AD13" s="124"/>
      <c r="AE13" s="124"/>
      <c r="AF13" s="124"/>
    </row>
    <row r="14" spans="1:37" ht="92.4" x14ac:dyDescent="0.3">
      <c r="A14" s="364" t="s">
        <v>83</v>
      </c>
      <c r="B14" s="368" t="s">
        <v>825</v>
      </c>
      <c r="C14" s="174" t="s">
        <v>397</v>
      </c>
      <c r="D14" s="51" t="s">
        <v>69</v>
      </c>
      <c r="E14" s="361" t="s">
        <v>338</v>
      </c>
      <c r="F14" s="28">
        <v>98</v>
      </c>
      <c r="G14" s="28" t="s">
        <v>628</v>
      </c>
      <c r="H14" s="28"/>
      <c r="I14" s="28" t="s">
        <v>628</v>
      </c>
      <c r="J14" s="28"/>
      <c r="K14" s="28" t="s">
        <v>628</v>
      </c>
      <c r="L14" s="28"/>
      <c r="M14" s="28" t="s">
        <v>628</v>
      </c>
      <c r="N14" s="28"/>
      <c r="O14" s="28" t="s">
        <v>628</v>
      </c>
      <c r="P14" s="28"/>
      <c r="Q14" s="28" t="s">
        <v>628</v>
      </c>
      <c r="R14" s="28"/>
      <c r="S14" s="28" t="s">
        <v>628</v>
      </c>
      <c r="T14" s="28"/>
      <c r="U14" s="68"/>
      <c r="V14" s="68"/>
      <c r="W14" s="68"/>
      <c r="X14" s="68"/>
      <c r="Y14" s="68"/>
      <c r="Z14" s="68"/>
      <c r="AA14" s="68"/>
      <c r="AB14" s="68"/>
      <c r="AC14" s="68"/>
      <c r="AD14" s="68"/>
      <c r="AE14" s="68"/>
      <c r="AF14" s="68"/>
      <c r="AG14" s="68"/>
    </row>
    <row r="15" spans="1:37" ht="82.5" customHeight="1" x14ac:dyDescent="0.3">
      <c r="A15" s="365"/>
      <c r="B15" s="369"/>
      <c r="C15" s="174" t="s">
        <v>68</v>
      </c>
      <c r="D15" s="51" t="s">
        <v>69</v>
      </c>
      <c r="E15" s="362"/>
      <c r="F15" s="51">
        <v>4.5</v>
      </c>
      <c r="G15" s="51" t="s">
        <v>651</v>
      </c>
      <c r="H15" s="72"/>
      <c r="I15" s="51" t="s">
        <v>651</v>
      </c>
      <c r="J15" s="72"/>
      <c r="K15" s="51" t="s">
        <v>651</v>
      </c>
      <c r="L15" s="72"/>
      <c r="M15" s="51" t="s">
        <v>651</v>
      </c>
      <c r="N15" s="72"/>
      <c r="O15" s="51" t="s">
        <v>651</v>
      </c>
      <c r="P15" s="72"/>
      <c r="Q15" s="51" t="s">
        <v>651</v>
      </c>
      <c r="R15" s="72"/>
      <c r="S15" s="51" t="s">
        <v>651</v>
      </c>
      <c r="T15" s="72"/>
      <c r="U15" s="68"/>
      <c r="V15" s="68"/>
      <c r="W15" s="68"/>
      <c r="X15" s="68"/>
      <c r="Y15" s="68"/>
      <c r="Z15" s="68"/>
      <c r="AA15" s="68"/>
      <c r="AB15" s="68"/>
      <c r="AC15" s="68"/>
      <c r="AD15" s="68"/>
      <c r="AE15" s="68"/>
      <c r="AF15" s="68"/>
      <c r="AG15" s="68"/>
    </row>
    <row r="16" spans="1:37" ht="71.25" customHeight="1" x14ac:dyDescent="0.3">
      <c r="A16" s="364" t="s">
        <v>185</v>
      </c>
      <c r="B16" s="368" t="s">
        <v>689</v>
      </c>
      <c r="C16" s="58" t="s">
        <v>384</v>
      </c>
      <c r="D16" s="51" t="s">
        <v>69</v>
      </c>
      <c r="E16" s="51" t="s">
        <v>482</v>
      </c>
      <c r="F16" s="28">
        <v>30</v>
      </c>
      <c r="G16" s="28" t="s">
        <v>652</v>
      </c>
      <c r="H16" s="28"/>
      <c r="I16" s="28" t="s">
        <v>652</v>
      </c>
      <c r="J16" s="28"/>
      <c r="K16" s="28" t="s">
        <v>652</v>
      </c>
      <c r="L16" s="73"/>
      <c r="M16" s="28" t="s">
        <v>652</v>
      </c>
      <c r="N16" s="28"/>
      <c r="O16" s="28" t="s">
        <v>652</v>
      </c>
      <c r="P16" s="28"/>
      <c r="Q16" s="28" t="s">
        <v>652</v>
      </c>
      <c r="R16" s="28"/>
      <c r="S16" s="28" t="s">
        <v>652</v>
      </c>
      <c r="T16" s="28"/>
      <c r="U16" s="95"/>
      <c r="V16" s="95"/>
      <c r="W16" s="68"/>
      <c r="X16" s="68"/>
      <c r="Y16" s="68"/>
      <c r="Z16" s="68"/>
      <c r="AA16" s="68"/>
      <c r="AB16" s="68"/>
      <c r="AC16" s="68"/>
      <c r="AD16" s="68"/>
      <c r="AE16" s="68"/>
      <c r="AF16" s="68"/>
      <c r="AG16" s="68"/>
    </row>
    <row r="17" spans="1:28" ht="115.5" customHeight="1" x14ac:dyDescent="0.3">
      <c r="A17" s="365"/>
      <c r="B17" s="369"/>
      <c r="C17" s="58" t="s">
        <v>802</v>
      </c>
      <c r="D17" s="51" t="s">
        <v>69</v>
      </c>
      <c r="E17" s="51" t="s">
        <v>338</v>
      </c>
      <c r="F17" s="28">
        <v>10</v>
      </c>
      <c r="G17" s="28" t="s">
        <v>653</v>
      </c>
      <c r="H17" s="28"/>
      <c r="I17" s="28" t="s">
        <v>653</v>
      </c>
      <c r="J17" s="28"/>
      <c r="K17" s="28" t="s">
        <v>653</v>
      </c>
      <c r="L17" s="28"/>
      <c r="M17" s="28" t="s">
        <v>653</v>
      </c>
      <c r="N17" s="28"/>
      <c r="O17" s="28" t="s">
        <v>653</v>
      </c>
      <c r="P17" s="28"/>
      <c r="Q17" s="28" t="s">
        <v>653</v>
      </c>
      <c r="R17" s="28"/>
      <c r="S17" s="28" t="s">
        <v>653</v>
      </c>
      <c r="T17" s="28"/>
      <c r="U17" s="95"/>
      <c r="V17" s="95"/>
    </row>
    <row r="18" spans="1:28" ht="98.25" customHeight="1" x14ac:dyDescent="0.3">
      <c r="A18" s="364" t="s">
        <v>85</v>
      </c>
      <c r="B18" s="368" t="s">
        <v>824</v>
      </c>
      <c r="C18" s="58" t="s">
        <v>407</v>
      </c>
      <c r="D18" s="51" t="s">
        <v>69</v>
      </c>
      <c r="E18" s="51" t="s">
        <v>338</v>
      </c>
      <c r="F18" s="72">
        <v>55</v>
      </c>
      <c r="G18" s="175">
        <v>67</v>
      </c>
      <c r="H18" s="175"/>
      <c r="I18" s="175">
        <v>83.2</v>
      </c>
      <c r="J18" s="175"/>
      <c r="K18" s="175">
        <v>83.2</v>
      </c>
      <c r="L18" s="175"/>
      <c r="M18" s="175">
        <v>83.2</v>
      </c>
      <c r="N18" s="175"/>
      <c r="O18" s="175">
        <v>87</v>
      </c>
      <c r="P18" s="175"/>
      <c r="Q18" s="175">
        <v>93</v>
      </c>
      <c r="R18" s="175"/>
      <c r="S18" s="175">
        <v>100</v>
      </c>
      <c r="T18" s="175"/>
      <c r="U18" s="151"/>
      <c r="V18" s="151"/>
    </row>
    <row r="19" spans="1:28" ht="96.75" customHeight="1" x14ac:dyDescent="0.3">
      <c r="A19" s="365"/>
      <c r="B19" s="369"/>
      <c r="C19" s="58" t="s">
        <v>425</v>
      </c>
      <c r="D19" s="51" t="s">
        <v>69</v>
      </c>
      <c r="E19" s="51" t="s">
        <v>338</v>
      </c>
      <c r="F19" s="51">
        <v>100</v>
      </c>
      <c r="G19" s="51">
        <v>100</v>
      </c>
      <c r="H19" s="51"/>
      <c r="I19" s="51">
        <v>100</v>
      </c>
      <c r="J19" s="51"/>
      <c r="K19" s="51">
        <v>100</v>
      </c>
      <c r="L19" s="51"/>
      <c r="M19" s="28">
        <v>100</v>
      </c>
      <c r="N19" s="28"/>
      <c r="O19" s="28">
        <v>100</v>
      </c>
      <c r="P19" s="28"/>
      <c r="Q19" s="28">
        <v>100</v>
      </c>
      <c r="R19" s="28"/>
      <c r="S19" s="51">
        <v>100</v>
      </c>
      <c r="T19" s="51"/>
      <c r="U19" s="95"/>
      <c r="V19" s="95"/>
    </row>
    <row r="20" spans="1:28" ht="120" customHeight="1" x14ac:dyDescent="0.3">
      <c r="A20" s="365"/>
      <c r="B20" s="369"/>
      <c r="C20" s="58" t="s">
        <v>606</v>
      </c>
      <c r="D20" s="51" t="s">
        <v>69</v>
      </c>
      <c r="E20" s="51" t="s">
        <v>219</v>
      </c>
      <c r="F20" s="51">
        <v>100</v>
      </c>
      <c r="G20" s="51">
        <v>100</v>
      </c>
      <c r="H20" s="72"/>
      <c r="I20" s="51">
        <v>100</v>
      </c>
      <c r="J20" s="72"/>
      <c r="K20" s="51">
        <v>100</v>
      </c>
      <c r="L20" s="72"/>
      <c r="M20" s="51">
        <v>100</v>
      </c>
      <c r="N20" s="28"/>
      <c r="O20" s="51">
        <v>100</v>
      </c>
      <c r="P20" s="28"/>
      <c r="Q20" s="51">
        <v>100</v>
      </c>
      <c r="R20" s="28"/>
      <c r="S20" s="51">
        <v>100</v>
      </c>
      <c r="T20" s="51"/>
      <c r="U20" s="176"/>
      <c r="V20" s="176"/>
    </row>
    <row r="21" spans="1:28" ht="160.5" customHeight="1" x14ac:dyDescent="0.3">
      <c r="A21" s="365"/>
      <c r="B21" s="369"/>
      <c r="C21" s="58" t="s">
        <v>579</v>
      </c>
      <c r="D21" s="51" t="s">
        <v>69</v>
      </c>
      <c r="E21" s="51" t="s">
        <v>219</v>
      </c>
      <c r="F21" s="51">
        <v>100</v>
      </c>
      <c r="G21" s="51">
        <v>100</v>
      </c>
      <c r="H21" s="51"/>
      <c r="I21" s="51">
        <v>100</v>
      </c>
      <c r="J21" s="51"/>
      <c r="K21" s="51">
        <v>100</v>
      </c>
      <c r="L21" s="174"/>
      <c r="M21" s="51">
        <v>100</v>
      </c>
      <c r="N21" s="174"/>
      <c r="O21" s="51">
        <v>100</v>
      </c>
      <c r="P21" s="174"/>
      <c r="Q21" s="51">
        <v>100</v>
      </c>
      <c r="R21" s="51"/>
      <c r="S21" s="51">
        <v>100</v>
      </c>
      <c r="T21" s="51"/>
      <c r="U21" s="176"/>
      <c r="V21" s="176"/>
    </row>
    <row r="22" spans="1:28" ht="99.75" customHeight="1" x14ac:dyDescent="0.3">
      <c r="A22" s="365"/>
      <c r="B22" s="369"/>
      <c r="C22" s="58" t="s">
        <v>426</v>
      </c>
      <c r="D22" s="51" t="s">
        <v>69</v>
      </c>
      <c r="E22" s="49" t="s">
        <v>338</v>
      </c>
      <c r="F22" s="51">
        <v>100</v>
      </c>
      <c r="G22" s="51">
        <v>100</v>
      </c>
      <c r="H22" s="51"/>
      <c r="I22" s="51">
        <v>100</v>
      </c>
      <c r="J22" s="51"/>
      <c r="K22" s="51">
        <v>100</v>
      </c>
      <c r="L22" s="51"/>
      <c r="M22" s="28">
        <v>100</v>
      </c>
      <c r="N22" s="28"/>
      <c r="O22" s="28">
        <v>100</v>
      </c>
      <c r="P22" s="28"/>
      <c r="Q22" s="28">
        <v>100</v>
      </c>
      <c r="R22" s="28"/>
      <c r="S22" s="51">
        <v>100</v>
      </c>
      <c r="T22" s="51"/>
    </row>
    <row r="23" spans="1:28" ht="106.5" customHeight="1" x14ac:dyDescent="0.3">
      <c r="A23" s="364" t="s">
        <v>196</v>
      </c>
      <c r="B23" s="368" t="s">
        <v>690</v>
      </c>
      <c r="C23" s="58" t="s">
        <v>477</v>
      </c>
      <c r="D23" s="51" t="s">
        <v>69</v>
      </c>
      <c r="E23" s="51" t="s">
        <v>385</v>
      </c>
      <c r="F23" s="51">
        <v>2</v>
      </c>
      <c r="G23" s="51">
        <v>11</v>
      </c>
      <c r="H23" s="51"/>
      <c r="I23" s="51">
        <v>10</v>
      </c>
      <c r="J23" s="51"/>
      <c r="K23" s="51">
        <v>0</v>
      </c>
      <c r="L23" s="51"/>
      <c r="M23" s="51">
        <v>0</v>
      </c>
      <c r="N23" s="51"/>
      <c r="O23" s="51">
        <v>0</v>
      </c>
      <c r="P23" s="51"/>
      <c r="Q23" s="51">
        <v>0</v>
      </c>
      <c r="R23" s="28"/>
      <c r="S23" s="51">
        <v>0</v>
      </c>
      <c r="T23" s="51"/>
      <c r="U23" s="95"/>
      <c r="V23" s="95"/>
      <c r="W23" s="68"/>
      <c r="X23" s="68"/>
      <c r="Y23" s="68"/>
      <c r="Z23" s="68"/>
      <c r="AA23" s="68"/>
      <c r="AB23" s="68"/>
    </row>
    <row r="24" spans="1:28" ht="105" customHeight="1" x14ac:dyDescent="0.3">
      <c r="A24" s="365"/>
      <c r="B24" s="369"/>
      <c r="C24" s="58" t="s">
        <v>478</v>
      </c>
      <c r="D24" s="51" t="s">
        <v>69</v>
      </c>
      <c r="E24" s="51" t="s">
        <v>219</v>
      </c>
      <c r="F24" s="51">
        <v>6</v>
      </c>
      <c r="G24" s="51">
        <v>6</v>
      </c>
      <c r="H24" s="51"/>
      <c r="I24" s="51">
        <v>6</v>
      </c>
      <c r="J24" s="51"/>
      <c r="K24" s="51">
        <v>0</v>
      </c>
      <c r="L24" s="51"/>
      <c r="M24" s="51">
        <v>0</v>
      </c>
      <c r="N24" s="51"/>
      <c r="O24" s="51">
        <v>0</v>
      </c>
      <c r="P24" s="51"/>
      <c r="Q24" s="51">
        <v>0</v>
      </c>
      <c r="R24" s="28"/>
      <c r="S24" s="51">
        <v>0</v>
      </c>
      <c r="T24" s="51"/>
      <c r="U24" s="176"/>
      <c r="V24" s="176"/>
      <c r="W24" s="68"/>
      <c r="X24" s="68"/>
      <c r="Y24" s="68"/>
      <c r="Z24" s="68"/>
      <c r="AA24" s="68"/>
      <c r="AB24" s="68"/>
    </row>
    <row r="25" spans="1:28" ht="109.5" customHeight="1" x14ac:dyDescent="0.3">
      <c r="A25" s="365"/>
      <c r="B25" s="369"/>
      <c r="C25" s="58" t="s">
        <v>427</v>
      </c>
      <c r="D25" s="51" t="s">
        <v>69</v>
      </c>
      <c r="E25" s="51" t="s">
        <v>219</v>
      </c>
      <c r="F25" s="51">
        <v>19</v>
      </c>
      <c r="G25" s="51">
        <v>10</v>
      </c>
      <c r="H25" s="51"/>
      <c r="I25" s="51">
        <v>10</v>
      </c>
      <c r="J25" s="51"/>
      <c r="K25" s="51">
        <v>10</v>
      </c>
      <c r="L25" s="51"/>
      <c r="M25" s="51">
        <v>10</v>
      </c>
      <c r="N25" s="28"/>
      <c r="O25" s="51">
        <v>10</v>
      </c>
      <c r="P25" s="28"/>
      <c r="Q25" s="51">
        <v>10</v>
      </c>
      <c r="R25" s="28"/>
      <c r="S25" s="51">
        <v>10</v>
      </c>
      <c r="T25" s="51"/>
      <c r="U25" s="95"/>
      <c r="V25" s="95"/>
    </row>
    <row r="26" spans="1:28" s="170" customFormat="1" ht="155.25" customHeight="1" x14ac:dyDescent="0.3">
      <c r="A26" s="365"/>
      <c r="B26" s="369"/>
      <c r="C26" s="58" t="s">
        <v>826</v>
      </c>
      <c r="D26" s="58" t="s">
        <v>69</v>
      </c>
      <c r="E26" s="51" t="s">
        <v>7</v>
      </c>
      <c r="F26" s="51">
        <v>5736</v>
      </c>
      <c r="G26" s="51" t="s">
        <v>654</v>
      </c>
      <c r="H26" s="51"/>
      <c r="I26" s="51" t="s">
        <v>654</v>
      </c>
      <c r="J26" s="51"/>
      <c r="K26" s="51" t="s">
        <v>654</v>
      </c>
      <c r="L26" s="51"/>
      <c r="M26" s="51" t="s">
        <v>654</v>
      </c>
      <c r="N26" s="51"/>
      <c r="O26" s="51" t="s">
        <v>654</v>
      </c>
      <c r="P26" s="51"/>
      <c r="Q26" s="51" t="s">
        <v>654</v>
      </c>
      <c r="R26" s="51"/>
      <c r="S26" s="51" t="s">
        <v>654</v>
      </c>
      <c r="T26" s="51"/>
      <c r="U26" s="160"/>
      <c r="V26" s="95"/>
    </row>
    <row r="27" spans="1:28" s="118" customFormat="1" ht="67.5" customHeight="1" x14ac:dyDescent="0.25">
      <c r="A27" s="365"/>
      <c r="B27" s="369"/>
      <c r="C27" s="58" t="s">
        <v>580</v>
      </c>
      <c r="D27" s="51" t="s">
        <v>69</v>
      </c>
      <c r="E27" s="51" t="s">
        <v>7</v>
      </c>
      <c r="F27" s="51">
        <v>63</v>
      </c>
      <c r="G27" s="51">
        <v>63</v>
      </c>
      <c r="H27" s="51"/>
      <c r="I27" s="51">
        <v>63</v>
      </c>
      <c r="J27" s="51"/>
      <c r="K27" s="51">
        <v>63</v>
      </c>
      <c r="L27" s="51"/>
      <c r="M27" s="51">
        <v>63</v>
      </c>
      <c r="N27" s="51"/>
      <c r="O27" s="51">
        <v>63</v>
      </c>
      <c r="P27" s="51"/>
      <c r="Q27" s="51">
        <v>63</v>
      </c>
      <c r="R27" s="51"/>
      <c r="S27" s="51">
        <v>63</v>
      </c>
      <c r="T27" s="51"/>
      <c r="U27" s="95"/>
      <c r="V27" s="95"/>
    </row>
    <row r="28" spans="1:28" s="118" customFormat="1" ht="78" customHeight="1" x14ac:dyDescent="0.25">
      <c r="A28" s="468"/>
      <c r="B28" s="470"/>
      <c r="C28" s="58" t="s">
        <v>767</v>
      </c>
      <c r="D28" s="51" t="s">
        <v>69</v>
      </c>
      <c r="E28" s="51" t="s">
        <v>7</v>
      </c>
      <c r="F28" s="51">
        <v>6</v>
      </c>
      <c r="G28" s="51">
        <v>0</v>
      </c>
      <c r="H28" s="51"/>
      <c r="I28" s="51">
        <v>11</v>
      </c>
      <c r="J28" s="51"/>
      <c r="K28" s="51">
        <v>0</v>
      </c>
      <c r="L28" s="51"/>
      <c r="M28" s="51">
        <v>0</v>
      </c>
      <c r="N28" s="51"/>
      <c r="O28" s="51">
        <v>0</v>
      </c>
      <c r="P28" s="51"/>
      <c r="Q28" s="51">
        <v>0</v>
      </c>
      <c r="R28" s="51"/>
      <c r="S28" s="51">
        <v>0</v>
      </c>
      <c r="T28" s="51"/>
      <c r="U28" s="95"/>
      <c r="V28" s="95"/>
    </row>
    <row r="29" spans="1:28" s="118" customFormat="1" ht="107.25" customHeight="1" x14ac:dyDescent="0.25">
      <c r="A29" s="469"/>
      <c r="B29" s="471"/>
      <c r="C29" s="58" t="s">
        <v>581</v>
      </c>
      <c r="D29" s="51" t="s">
        <v>69</v>
      </c>
      <c r="E29" s="51" t="s">
        <v>7</v>
      </c>
      <c r="F29" s="51">
        <v>6</v>
      </c>
      <c r="G29" s="51">
        <v>0</v>
      </c>
      <c r="H29" s="51"/>
      <c r="I29" s="51">
        <v>11</v>
      </c>
      <c r="J29" s="51"/>
      <c r="K29" s="51">
        <v>0</v>
      </c>
      <c r="L29" s="51"/>
      <c r="M29" s="51">
        <v>0</v>
      </c>
      <c r="N29" s="51"/>
      <c r="O29" s="51">
        <v>0</v>
      </c>
      <c r="P29" s="51"/>
      <c r="Q29" s="51">
        <v>0</v>
      </c>
      <c r="R29" s="51"/>
      <c r="S29" s="51">
        <v>0</v>
      </c>
      <c r="T29" s="51"/>
      <c r="U29" s="176"/>
      <c r="V29" s="176"/>
    </row>
    <row r="30" spans="1:28" s="118" customFormat="1" ht="102" customHeight="1" x14ac:dyDescent="0.25">
      <c r="A30" s="48" t="s">
        <v>87</v>
      </c>
      <c r="B30" s="58" t="s">
        <v>462</v>
      </c>
      <c r="C30" s="58" t="s">
        <v>681</v>
      </c>
      <c r="D30" s="51" t="s">
        <v>69</v>
      </c>
      <c r="E30" s="51" t="s">
        <v>338</v>
      </c>
      <c r="F30" s="28">
        <v>92</v>
      </c>
      <c r="G30" s="28">
        <v>94</v>
      </c>
      <c r="H30" s="28"/>
      <c r="I30" s="10">
        <v>95.5</v>
      </c>
      <c r="J30" s="29"/>
      <c r="K30" s="28">
        <v>97</v>
      </c>
      <c r="L30" s="29"/>
      <c r="M30" s="28">
        <v>0</v>
      </c>
      <c r="N30" s="29"/>
      <c r="O30" s="28">
        <v>0</v>
      </c>
      <c r="P30" s="51"/>
      <c r="Q30" s="28">
        <v>0</v>
      </c>
      <c r="R30" s="51"/>
      <c r="S30" s="28">
        <v>0</v>
      </c>
      <c r="T30" s="51"/>
    </row>
    <row r="31" spans="1:28" ht="127.5" customHeight="1" x14ac:dyDescent="0.3">
      <c r="A31" s="52" t="s">
        <v>221</v>
      </c>
      <c r="B31" s="177" t="s">
        <v>691</v>
      </c>
      <c r="C31" s="58" t="s">
        <v>428</v>
      </c>
      <c r="D31" s="51" t="s">
        <v>69</v>
      </c>
      <c r="E31" s="51" t="s">
        <v>338</v>
      </c>
      <c r="F31" s="28">
        <v>61</v>
      </c>
      <c r="G31" s="30">
        <v>62</v>
      </c>
      <c r="H31" s="30"/>
      <c r="I31" s="30">
        <v>63</v>
      </c>
      <c r="J31" s="31"/>
      <c r="K31" s="30">
        <v>64</v>
      </c>
      <c r="L31" s="31"/>
      <c r="M31" s="30">
        <v>64</v>
      </c>
      <c r="N31" s="31"/>
      <c r="O31" s="30">
        <v>64</v>
      </c>
      <c r="P31" s="32"/>
      <c r="Q31" s="30">
        <v>64</v>
      </c>
      <c r="R31" s="32"/>
      <c r="S31" s="30">
        <v>64</v>
      </c>
      <c r="T31" s="51"/>
    </row>
    <row r="32" spans="1:28" ht="108" customHeight="1" x14ac:dyDescent="0.3">
      <c r="A32" s="46" t="s">
        <v>90</v>
      </c>
      <c r="B32" s="44" t="s">
        <v>465</v>
      </c>
      <c r="C32" s="58" t="s">
        <v>483</v>
      </c>
      <c r="D32" s="51" t="s">
        <v>69</v>
      </c>
      <c r="E32" s="51" t="s">
        <v>219</v>
      </c>
      <c r="F32" s="28">
        <v>1100</v>
      </c>
      <c r="G32" s="28">
        <v>2200</v>
      </c>
      <c r="H32" s="28"/>
      <c r="I32" s="28">
        <v>1100</v>
      </c>
      <c r="J32" s="29"/>
      <c r="K32" s="28">
        <v>400</v>
      </c>
      <c r="L32" s="29"/>
      <c r="M32" s="28">
        <v>600</v>
      </c>
      <c r="N32" s="29"/>
      <c r="O32" s="28">
        <v>0</v>
      </c>
      <c r="P32" s="51"/>
      <c r="Q32" s="28">
        <v>0</v>
      </c>
      <c r="R32" s="51"/>
      <c r="S32" s="28">
        <v>0</v>
      </c>
      <c r="T32" s="51"/>
      <c r="U32" s="33"/>
      <c r="V32" s="34"/>
    </row>
    <row r="33" spans="1:34" ht="120" customHeight="1" x14ac:dyDescent="0.3">
      <c r="A33" s="48" t="s">
        <v>466</v>
      </c>
      <c r="B33" s="58" t="s">
        <v>817</v>
      </c>
      <c r="C33" s="58" t="s">
        <v>818</v>
      </c>
      <c r="D33" s="51" t="s">
        <v>69</v>
      </c>
      <c r="E33" s="51" t="s">
        <v>7</v>
      </c>
      <c r="F33" s="28">
        <v>1</v>
      </c>
      <c r="G33" s="28">
        <v>2</v>
      </c>
      <c r="H33" s="28"/>
      <c r="I33" s="28">
        <v>1</v>
      </c>
      <c r="J33" s="29"/>
      <c r="K33" s="28">
        <v>1</v>
      </c>
      <c r="L33" s="29"/>
      <c r="M33" s="28">
        <v>2</v>
      </c>
      <c r="N33" s="29"/>
      <c r="O33" s="28">
        <v>0</v>
      </c>
      <c r="P33" s="51"/>
      <c r="Q33" s="28">
        <v>0</v>
      </c>
      <c r="R33" s="51"/>
      <c r="S33" s="28">
        <v>0</v>
      </c>
      <c r="T33" s="51"/>
      <c r="U33" s="33"/>
      <c r="V33" s="34"/>
    </row>
    <row r="34" spans="1:34" ht="114" customHeight="1" x14ac:dyDescent="0.3">
      <c r="A34" s="46" t="s">
        <v>95</v>
      </c>
      <c r="B34" s="44" t="s">
        <v>816</v>
      </c>
      <c r="C34" s="58" t="s">
        <v>577</v>
      </c>
      <c r="D34" s="51" t="s">
        <v>69</v>
      </c>
      <c r="E34" s="51" t="s">
        <v>338</v>
      </c>
      <c r="F34" s="28">
        <v>1</v>
      </c>
      <c r="G34" s="28">
        <v>2</v>
      </c>
      <c r="H34" s="28"/>
      <c r="I34" s="28">
        <v>0</v>
      </c>
      <c r="J34" s="29"/>
      <c r="K34" s="28">
        <v>0</v>
      </c>
      <c r="L34" s="29"/>
      <c r="M34" s="28">
        <v>0</v>
      </c>
      <c r="N34" s="29"/>
      <c r="O34" s="28">
        <v>0</v>
      </c>
      <c r="P34" s="51"/>
      <c r="Q34" s="28">
        <v>0</v>
      </c>
      <c r="R34" s="51"/>
      <c r="S34" s="28">
        <v>0</v>
      </c>
      <c r="T34" s="51"/>
      <c r="U34" s="33"/>
      <c r="V34" s="35"/>
    </row>
    <row r="35" spans="1:34" ht="138.75" customHeight="1" x14ac:dyDescent="0.3">
      <c r="A35" s="364" t="s">
        <v>441</v>
      </c>
      <c r="B35" s="368" t="s">
        <v>811</v>
      </c>
      <c r="C35" s="58" t="s">
        <v>599</v>
      </c>
      <c r="D35" s="51" t="s">
        <v>69</v>
      </c>
      <c r="E35" s="51" t="s">
        <v>338</v>
      </c>
      <c r="F35" s="28">
        <v>1</v>
      </c>
      <c r="G35" s="28">
        <v>1</v>
      </c>
      <c r="H35" s="29"/>
      <c r="I35" s="28">
        <v>0</v>
      </c>
      <c r="J35" s="28"/>
      <c r="K35" s="28">
        <v>0</v>
      </c>
      <c r="L35" s="28"/>
      <c r="M35" s="28">
        <v>0</v>
      </c>
      <c r="N35" s="28"/>
      <c r="O35" s="28">
        <v>0</v>
      </c>
      <c r="P35" s="28"/>
      <c r="Q35" s="51">
        <v>0</v>
      </c>
      <c r="R35" s="51"/>
      <c r="S35" s="51">
        <v>0</v>
      </c>
      <c r="T35" s="51"/>
      <c r="U35" s="33"/>
      <c r="V35" s="34"/>
    </row>
    <row r="36" spans="1:34" ht="96.75" customHeight="1" x14ac:dyDescent="0.3">
      <c r="A36" s="366"/>
      <c r="B36" s="472"/>
      <c r="C36" s="58" t="s">
        <v>600</v>
      </c>
      <c r="D36" s="51" t="s">
        <v>69</v>
      </c>
      <c r="E36" s="51" t="s">
        <v>338</v>
      </c>
      <c r="F36" s="28">
        <v>0</v>
      </c>
      <c r="G36" s="28">
        <v>1</v>
      </c>
      <c r="H36" s="28"/>
      <c r="I36" s="28">
        <v>0</v>
      </c>
      <c r="J36" s="28"/>
      <c r="K36" s="28">
        <v>0</v>
      </c>
      <c r="L36" s="28"/>
      <c r="M36" s="28">
        <v>0</v>
      </c>
      <c r="N36" s="28"/>
      <c r="O36" s="28">
        <v>0</v>
      </c>
      <c r="P36" s="28"/>
      <c r="Q36" s="28">
        <v>0</v>
      </c>
      <c r="R36" s="28"/>
      <c r="S36" s="28">
        <v>0</v>
      </c>
      <c r="T36" s="28"/>
      <c r="U36" s="36"/>
      <c r="V36" s="37"/>
    </row>
    <row r="37" spans="1:34" ht="123" customHeight="1" x14ac:dyDescent="0.3">
      <c r="A37" s="46" t="s">
        <v>273</v>
      </c>
      <c r="B37" s="44" t="s">
        <v>470</v>
      </c>
      <c r="C37" s="58" t="s">
        <v>578</v>
      </c>
      <c r="D37" s="51" t="s">
        <v>69</v>
      </c>
      <c r="E37" s="51" t="s">
        <v>7</v>
      </c>
      <c r="F37" s="28">
        <v>62</v>
      </c>
      <c r="G37" s="28">
        <v>62</v>
      </c>
      <c r="H37" s="28"/>
      <c r="I37" s="28">
        <v>62</v>
      </c>
      <c r="J37" s="29"/>
      <c r="K37" s="28">
        <v>0</v>
      </c>
      <c r="L37" s="29"/>
      <c r="M37" s="28">
        <v>0</v>
      </c>
      <c r="N37" s="29"/>
      <c r="O37" s="28">
        <v>0</v>
      </c>
      <c r="P37" s="51"/>
      <c r="Q37" s="28">
        <v>0</v>
      </c>
      <c r="R37" s="51"/>
      <c r="S37" s="28">
        <v>0</v>
      </c>
      <c r="T37" s="51"/>
      <c r="U37" s="33"/>
      <c r="V37" s="34"/>
    </row>
    <row r="38" spans="1:34" ht="101.25" customHeight="1" x14ac:dyDescent="0.3">
      <c r="A38" s="48" t="s">
        <v>445</v>
      </c>
      <c r="B38" s="58" t="s">
        <v>693</v>
      </c>
      <c r="C38" s="58" t="s">
        <v>768</v>
      </c>
      <c r="D38" s="51" t="s">
        <v>69</v>
      </c>
      <c r="E38" s="51" t="s">
        <v>481</v>
      </c>
      <c r="F38" s="38">
        <v>52.75</v>
      </c>
      <c r="G38" s="38">
        <v>52.75</v>
      </c>
      <c r="H38" s="38"/>
      <c r="I38" s="38">
        <v>52.75</v>
      </c>
      <c r="J38" s="38"/>
      <c r="K38" s="38">
        <v>0</v>
      </c>
      <c r="L38" s="39"/>
      <c r="M38" s="38">
        <v>0</v>
      </c>
      <c r="N38" s="39"/>
      <c r="O38" s="38">
        <v>0</v>
      </c>
      <c r="P38" s="39"/>
      <c r="Q38" s="38">
        <v>0</v>
      </c>
      <c r="R38" s="39"/>
      <c r="S38" s="38">
        <v>0</v>
      </c>
      <c r="T38" s="39"/>
      <c r="U38" s="33"/>
      <c r="V38" s="34"/>
    </row>
    <row r="39" spans="1:34" x14ac:dyDescent="0.3">
      <c r="A39" s="318" t="s">
        <v>679</v>
      </c>
      <c r="B39" s="318"/>
      <c r="C39" s="318"/>
      <c r="D39" s="318"/>
      <c r="E39" s="318"/>
      <c r="F39" s="318"/>
      <c r="G39" s="318"/>
      <c r="H39" s="318"/>
      <c r="I39" s="318"/>
      <c r="J39" s="318"/>
      <c r="K39" s="318"/>
      <c r="L39" s="318"/>
      <c r="M39" s="318"/>
      <c r="N39" s="318"/>
      <c r="O39" s="318"/>
      <c r="P39" s="318"/>
      <c r="Q39" s="318"/>
      <c r="R39" s="318"/>
      <c r="S39" s="318"/>
      <c r="T39" s="318"/>
      <c r="U39" s="178"/>
      <c r="V39" s="178"/>
      <c r="W39" s="178"/>
      <c r="X39" s="178"/>
      <c r="Y39" s="178"/>
      <c r="Z39" s="178"/>
      <c r="AA39" s="178"/>
      <c r="AB39" s="178"/>
      <c r="AC39" s="178"/>
      <c r="AD39" s="178"/>
      <c r="AE39" s="178"/>
      <c r="AF39" s="178"/>
      <c r="AG39" s="178"/>
      <c r="AH39" s="178"/>
    </row>
    <row r="40" spans="1:34" ht="18" customHeight="1" x14ac:dyDescent="0.3">
      <c r="A40" s="473"/>
      <c r="B40" s="355"/>
      <c r="C40" s="355"/>
      <c r="D40" s="355"/>
      <c r="E40" s="355"/>
      <c r="F40" s="355"/>
      <c r="G40" s="355"/>
      <c r="H40" s="355"/>
      <c r="I40" s="355"/>
      <c r="J40" s="355"/>
      <c r="K40" s="355"/>
      <c r="L40" s="355"/>
      <c r="M40" s="355"/>
      <c r="N40" s="355"/>
      <c r="O40" s="355"/>
    </row>
    <row r="43" spans="1:34" x14ac:dyDescent="0.3">
      <c r="B43" s="179"/>
      <c r="C43" s="129"/>
      <c r="D43" s="129"/>
      <c r="E43" s="129"/>
      <c r="F43" s="129"/>
      <c r="G43" s="129"/>
      <c r="H43" s="129"/>
      <c r="I43" s="129"/>
    </row>
    <row r="44" spans="1:34" ht="27.75" customHeight="1" x14ac:dyDescent="0.3">
      <c r="B44" s="367"/>
      <c r="C44" s="367"/>
      <c r="D44" s="367"/>
      <c r="E44" s="367"/>
      <c r="F44" s="367"/>
      <c r="G44" s="367"/>
      <c r="H44" s="367"/>
      <c r="I44" s="367"/>
    </row>
    <row r="45" spans="1:34" x14ac:dyDescent="0.3">
      <c r="B45" s="180"/>
      <c r="C45" s="129"/>
      <c r="D45" s="129"/>
      <c r="E45" s="129"/>
      <c r="F45" s="129"/>
      <c r="G45" s="129"/>
      <c r="H45" s="129"/>
      <c r="I45" s="129"/>
    </row>
    <row r="46" spans="1:34" x14ac:dyDescent="0.3">
      <c r="B46" s="180"/>
      <c r="C46" s="129"/>
      <c r="D46" s="129"/>
      <c r="E46" s="129"/>
      <c r="F46" s="129"/>
      <c r="G46" s="129"/>
      <c r="H46" s="129"/>
      <c r="I46" s="129"/>
    </row>
    <row r="49" spans="6:20" x14ac:dyDescent="0.3">
      <c r="F49" s="181"/>
      <c r="G49" s="181"/>
      <c r="H49" s="181"/>
      <c r="I49" s="181"/>
      <c r="J49" s="181"/>
      <c r="K49" s="181"/>
      <c r="L49" s="181"/>
      <c r="M49" s="181"/>
      <c r="N49" s="181"/>
      <c r="O49" s="181"/>
      <c r="P49" s="181"/>
      <c r="Q49" s="181"/>
      <c r="R49" s="181"/>
      <c r="S49" s="181"/>
      <c r="T49" s="181"/>
    </row>
    <row r="50" spans="6:20" x14ac:dyDescent="0.3">
      <c r="F50" s="182"/>
      <c r="G50" s="182"/>
      <c r="H50" s="182"/>
      <c r="I50" s="182"/>
      <c r="J50" s="182"/>
      <c r="K50" s="182"/>
      <c r="L50" s="182"/>
      <c r="M50" s="182"/>
      <c r="N50" s="182"/>
      <c r="O50" s="182"/>
      <c r="P50" s="182"/>
      <c r="Q50" s="182"/>
      <c r="R50" s="182"/>
      <c r="S50" s="182"/>
      <c r="T50" s="182"/>
    </row>
  </sheetData>
  <mergeCells count="35">
    <mergeCell ref="B44:I44"/>
    <mergeCell ref="A23:A29"/>
    <mergeCell ref="B23:B29"/>
    <mergeCell ref="A39:T39"/>
    <mergeCell ref="B35:B36"/>
    <mergeCell ref="A35:A36"/>
    <mergeCell ref="A40:O40"/>
    <mergeCell ref="S9:T9"/>
    <mergeCell ref="A12:A13"/>
    <mergeCell ref="B12:B13"/>
    <mergeCell ref="E12:E13"/>
    <mergeCell ref="O9:P9"/>
    <mergeCell ref="A14:A15"/>
    <mergeCell ref="B14:B15"/>
    <mergeCell ref="E14:E15"/>
    <mergeCell ref="A18:A22"/>
    <mergeCell ref="B18:B22"/>
    <mergeCell ref="A16:A17"/>
    <mergeCell ref="B16:B17"/>
    <mergeCell ref="M1:R1"/>
    <mergeCell ref="O2:T5"/>
    <mergeCell ref="A5:L5"/>
    <mergeCell ref="A6:L6"/>
    <mergeCell ref="A8:A10"/>
    <mergeCell ref="B8:B10"/>
    <mergeCell ref="C8:C10"/>
    <mergeCell ref="D8:D10"/>
    <mergeCell ref="E8:E10"/>
    <mergeCell ref="F8:F10"/>
    <mergeCell ref="G8:T8"/>
    <mergeCell ref="G9:H9"/>
    <mergeCell ref="I9:J9"/>
    <mergeCell ref="K9:L9"/>
    <mergeCell ref="M9:N9"/>
    <mergeCell ref="Q9:R9"/>
  </mergeCells>
  <pageMargins left="0.70866141732283472" right="0.70866141732283472" top="0.74803149606299213" bottom="0.74803149606299213" header="0.31496062992125984" footer="0.31496062992125984"/>
  <pageSetup paperSize="9" scale="51" fitToHeight="0" orientation="landscape" r:id="rId1"/>
  <rowBreaks count="1" manualBreakCount="1">
    <brk id="32" max="21"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V368"/>
  <sheetViews>
    <sheetView view="pageBreakPreview" topLeftCell="A221" zoomScale="90" zoomScaleNormal="100" zoomScaleSheetLayoutView="90" workbookViewId="0">
      <selection activeCell="A256" sqref="A1:XFD1048576"/>
    </sheetView>
  </sheetViews>
  <sheetFormatPr defaultColWidth="9.33203125" defaultRowHeight="14.4" x14ac:dyDescent="0.3"/>
  <cols>
    <col min="1" max="1" width="11" style="19" customWidth="1"/>
    <col min="2" max="2" width="36.5546875" style="2" customWidth="1"/>
    <col min="3" max="3" width="21.5546875" style="2" customWidth="1"/>
    <col min="4" max="6" width="15.6640625" style="2" customWidth="1"/>
    <col min="7" max="7" width="15.33203125" style="2" customWidth="1"/>
    <col min="8" max="8" width="14.33203125" style="2" customWidth="1"/>
    <col min="9" max="9" width="12.109375" style="2" customWidth="1"/>
    <col min="10" max="10" width="12.88671875" style="2" customWidth="1"/>
    <col min="11" max="11" width="11.6640625" style="2" customWidth="1"/>
    <col min="12" max="12" width="12.88671875" style="2" customWidth="1"/>
    <col min="13" max="14" width="13.5546875" style="2" customWidth="1"/>
    <col min="15" max="15" width="11.6640625" style="2" customWidth="1"/>
    <col min="16" max="16" width="13.5546875" style="2" customWidth="1"/>
    <col min="17" max="17" width="9.109375" style="2" customWidth="1"/>
    <col min="18" max="18" width="10.109375" style="2" customWidth="1"/>
    <col min="19" max="19" width="13.44140625" style="2" customWidth="1"/>
    <col min="20" max="20" width="11.88671875" style="2" customWidth="1"/>
    <col min="21" max="21" width="12.33203125" style="2" customWidth="1"/>
    <col min="22" max="22" width="12.5546875" style="2" customWidth="1"/>
    <col min="23" max="23" width="9.88671875" style="2" customWidth="1"/>
    <col min="24" max="32" width="9.33203125" style="2" customWidth="1"/>
    <col min="33" max="38" width="9.109375" style="2" customWidth="1"/>
    <col min="39" max="48" width="9.33203125" style="2" customWidth="1"/>
    <col min="49" max="54" width="9.109375" style="2" customWidth="1"/>
    <col min="55" max="64" width="9.33203125" style="2" customWidth="1"/>
    <col min="65" max="70" width="9.109375" style="2" customWidth="1"/>
    <col min="71" max="80" width="9.33203125" style="2" customWidth="1"/>
    <col min="81" max="86" width="9.109375" style="2" customWidth="1"/>
    <col min="87" max="96" width="9.33203125" style="2" customWidth="1"/>
    <col min="97" max="102" width="9.109375" style="2" customWidth="1"/>
    <col min="103" max="112" width="9.33203125" style="2" customWidth="1"/>
    <col min="113" max="118" width="9.109375" style="2" customWidth="1"/>
    <col min="119" max="128" width="9.33203125" style="2" customWidth="1"/>
    <col min="129" max="134" width="9.109375" style="2" customWidth="1"/>
    <col min="135" max="144" width="9.33203125" style="2" customWidth="1"/>
    <col min="145" max="150" width="9.109375" style="2" customWidth="1"/>
    <col min="151" max="160" width="9.33203125" style="2" customWidth="1"/>
    <col min="161" max="166" width="9.109375" style="2" customWidth="1"/>
    <col min="167" max="176" width="9.33203125" style="2" customWidth="1"/>
    <col min="177" max="182" width="9.109375" style="2" customWidth="1"/>
    <col min="183" max="192" width="9.33203125" style="2" customWidth="1"/>
    <col min="193" max="198" width="9.109375" style="2" customWidth="1"/>
    <col min="199" max="208" width="9.33203125" style="2" customWidth="1"/>
    <col min="209" max="214" width="9.109375" style="2" customWidth="1"/>
    <col min="215" max="224" width="9.33203125" style="2" customWidth="1"/>
    <col min="225" max="230" width="9.109375" style="2" customWidth="1"/>
    <col min="231" max="240" width="9.33203125" style="2" customWidth="1"/>
    <col min="241" max="246" width="9.109375" style="2" customWidth="1"/>
    <col min="247" max="248" width="11.33203125" style="2" customWidth="1"/>
    <col min="249" max="251" width="9.33203125" style="2" customWidth="1"/>
    <col min="252" max="254" width="11.33203125" style="2" customWidth="1"/>
    <col min="255" max="256" width="9.33203125" style="2"/>
    <col min="257" max="257" width="11" style="2" customWidth="1"/>
    <col min="258" max="258" width="36.5546875" style="2" customWidth="1"/>
    <col min="259" max="259" width="21.5546875" style="2" customWidth="1"/>
    <col min="260" max="262" width="15.6640625" style="2" customWidth="1"/>
    <col min="263" max="263" width="18.109375" style="2" customWidth="1"/>
    <col min="264" max="264" width="14.33203125" style="2" customWidth="1"/>
    <col min="265" max="265" width="12.109375" style="2" customWidth="1"/>
    <col min="266" max="266" width="15.33203125" style="2" customWidth="1"/>
    <col min="267" max="267" width="11.6640625" style="2" customWidth="1"/>
    <col min="268" max="268" width="12.88671875" style="2" customWidth="1"/>
    <col min="269" max="269" width="13.5546875" style="2" customWidth="1"/>
    <col min="270" max="270" width="19.6640625" style="2" customWidth="1"/>
    <col min="271" max="271" width="11.6640625" style="2" customWidth="1"/>
    <col min="272" max="272" width="13.5546875" style="2" customWidth="1"/>
    <col min="273" max="273" width="9.109375" style="2" customWidth="1"/>
    <col min="274" max="274" width="10.109375" style="2" customWidth="1"/>
    <col min="275" max="275" width="13.44140625" style="2" customWidth="1"/>
    <col min="276" max="276" width="11.88671875" style="2" customWidth="1"/>
    <col min="277" max="277" width="12.33203125" style="2" customWidth="1"/>
    <col min="278" max="278" width="12.5546875" style="2" bestFit="1" customWidth="1"/>
    <col min="279" max="279" width="9.88671875" style="2" bestFit="1" customWidth="1"/>
    <col min="280" max="288" width="9.33203125" style="2" customWidth="1"/>
    <col min="289" max="294" width="9.109375" style="2" customWidth="1"/>
    <col min="295" max="304" width="9.33203125" style="2" customWidth="1"/>
    <col min="305" max="310" width="9.109375" style="2" customWidth="1"/>
    <col min="311" max="320" width="9.33203125" style="2" customWidth="1"/>
    <col min="321" max="326" width="9.109375" style="2" customWidth="1"/>
    <col min="327" max="336" width="9.33203125" style="2" customWidth="1"/>
    <col min="337" max="342" width="9.109375" style="2" customWidth="1"/>
    <col min="343" max="352" width="9.33203125" style="2" customWidth="1"/>
    <col min="353" max="358" width="9.109375" style="2" customWidth="1"/>
    <col min="359" max="368" width="9.33203125" style="2" customWidth="1"/>
    <col min="369" max="374" width="9.109375" style="2" customWidth="1"/>
    <col min="375" max="384" width="9.33203125" style="2" customWidth="1"/>
    <col min="385" max="390" width="9.109375" style="2" customWidth="1"/>
    <col min="391" max="400" width="9.33203125" style="2" customWidth="1"/>
    <col min="401" max="406" width="9.109375" style="2" customWidth="1"/>
    <col min="407" max="416" width="9.33203125" style="2" customWidth="1"/>
    <col min="417" max="422" width="9.109375" style="2" customWidth="1"/>
    <col min="423" max="432" width="9.33203125" style="2" customWidth="1"/>
    <col min="433" max="438" width="9.109375" style="2" customWidth="1"/>
    <col min="439" max="448" width="9.33203125" style="2" customWidth="1"/>
    <col min="449" max="454" width="9.109375" style="2" customWidth="1"/>
    <col min="455" max="464" width="9.33203125" style="2" customWidth="1"/>
    <col min="465" max="470" width="9.109375" style="2" customWidth="1"/>
    <col min="471" max="480" width="9.33203125" style="2" customWidth="1"/>
    <col min="481" max="486" width="9.109375" style="2" customWidth="1"/>
    <col min="487" max="496" width="9.33203125" style="2" customWidth="1"/>
    <col min="497" max="502" width="9.109375" style="2" customWidth="1"/>
    <col min="503" max="504" width="11.33203125" style="2" customWidth="1"/>
    <col min="505" max="507" width="9.33203125" style="2" customWidth="1"/>
    <col min="508" max="510" width="11.33203125" style="2" customWidth="1"/>
    <col min="511" max="512" width="9.33203125" style="2"/>
    <col min="513" max="513" width="11" style="2" bestFit="1" customWidth="1"/>
    <col min="514" max="514" width="36.5546875" style="2" customWidth="1"/>
    <col min="515" max="515" width="21.5546875" style="2" customWidth="1"/>
    <col min="516" max="518" width="15.6640625" style="2" customWidth="1"/>
    <col min="519" max="519" width="18.109375" style="2" customWidth="1"/>
    <col min="520" max="520" width="14.33203125" style="2" customWidth="1"/>
    <col min="521" max="521" width="12.109375" style="2" customWidth="1"/>
    <col min="522" max="522" width="15.33203125" style="2" customWidth="1"/>
    <col min="523" max="523" width="11.6640625" style="2" customWidth="1"/>
    <col min="524" max="524" width="12.88671875" style="2" customWidth="1"/>
    <col min="525" max="525" width="13.5546875" style="2" customWidth="1"/>
    <col min="526" max="526" width="19.6640625" style="2" customWidth="1"/>
    <col min="527" max="527" width="11.6640625" style="2" customWidth="1"/>
    <col min="528" max="528" width="13.5546875" style="2" customWidth="1"/>
    <col min="529" max="529" width="9.109375" style="2" customWidth="1"/>
    <col min="530" max="530" width="10.109375" style="2" customWidth="1"/>
    <col min="531" max="531" width="13.44140625" style="2" customWidth="1"/>
    <col min="532" max="532" width="11.88671875" style="2" customWidth="1"/>
    <col min="533" max="533" width="12.33203125" style="2" customWidth="1"/>
    <col min="534" max="534" width="12.5546875" style="2" bestFit="1" customWidth="1"/>
    <col min="535" max="535" width="9.88671875" style="2" bestFit="1" customWidth="1"/>
    <col min="536" max="544" width="9.33203125" style="2" customWidth="1"/>
    <col min="545" max="550" width="9.109375" style="2" customWidth="1"/>
    <col min="551" max="560" width="9.33203125" style="2" customWidth="1"/>
    <col min="561" max="566" width="9.109375" style="2" customWidth="1"/>
    <col min="567" max="576" width="9.33203125" style="2" customWidth="1"/>
    <col min="577" max="582" width="9.109375" style="2" customWidth="1"/>
    <col min="583" max="592" width="9.33203125" style="2" customWidth="1"/>
    <col min="593" max="598" width="9.109375" style="2" customWidth="1"/>
    <col min="599" max="608" width="9.33203125" style="2" customWidth="1"/>
    <col min="609" max="614" width="9.109375" style="2" customWidth="1"/>
    <col min="615" max="624" width="9.33203125" style="2" customWidth="1"/>
    <col min="625" max="630" width="9.109375" style="2" customWidth="1"/>
    <col min="631" max="640" width="9.33203125" style="2" customWidth="1"/>
    <col min="641" max="646" width="9.109375" style="2" customWidth="1"/>
    <col min="647" max="656" width="9.33203125" style="2" customWidth="1"/>
    <col min="657" max="662" width="9.109375" style="2" customWidth="1"/>
    <col min="663" max="672" width="9.33203125" style="2" customWidth="1"/>
    <col min="673" max="678" width="9.109375" style="2" customWidth="1"/>
    <col min="679" max="688" width="9.33203125" style="2" customWidth="1"/>
    <col min="689" max="694" width="9.109375" style="2" customWidth="1"/>
    <col min="695" max="704" width="9.33203125" style="2" customWidth="1"/>
    <col min="705" max="710" width="9.109375" style="2" customWidth="1"/>
    <col min="711" max="720" width="9.33203125" style="2" customWidth="1"/>
    <col min="721" max="726" width="9.109375" style="2" customWidth="1"/>
    <col min="727" max="736" width="9.33203125" style="2" customWidth="1"/>
    <col min="737" max="742" width="9.109375" style="2" customWidth="1"/>
    <col min="743" max="752" width="9.33203125" style="2" customWidth="1"/>
    <col min="753" max="758" width="9.109375" style="2" customWidth="1"/>
    <col min="759" max="760" width="11.33203125" style="2" customWidth="1"/>
    <col min="761" max="763" width="9.33203125" style="2" customWidth="1"/>
    <col min="764" max="766" width="11.33203125" style="2" customWidth="1"/>
    <col min="767" max="768" width="9.33203125" style="2"/>
    <col min="769" max="769" width="11" style="2" bestFit="1" customWidth="1"/>
    <col min="770" max="770" width="36.5546875" style="2" customWidth="1"/>
    <col min="771" max="771" width="21.5546875" style="2" customWidth="1"/>
    <col min="772" max="774" width="15.6640625" style="2" customWidth="1"/>
    <col min="775" max="775" width="18.109375" style="2" customWidth="1"/>
    <col min="776" max="776" width="14.33203125" style="2" customWidth="1"/>
    <col min="777" max="777" width="12.109375" style="2" customWidth="1"/>
    <col min="778" max="778" width="15.33203125" style="2" customWidth="1"/>
    <col min="779" max="779" width="11.6640625" style="2" customWidth="1"/>
    <col min="780" max="780" width="12.88671875" style="2" customWidth="1"/>
    <col min="781" max="781" width="13.5546875" style="2" customWidth="1"/>
    <col min="782" max="782" width="19.6640625" style="2" customWidth="1"/>
    <col min="783" max="783" width="11.6640625" style="2" customWidth="1"/>
    <col min="784" max="784" width="13.5546875" style="2" customWidth="1"/>
    <col min="785" max="785" width="9.109375" style="2" customWidth="1"/>
    <col min="786" max="786" width="10.109375" style="2" customWidth="1"/>
    <col min="787" max="787" width="13.44140625" style="2" customWidth="1"/>
    <col min="788" max="788" width="11.88671875" style="2" customWidth="1"/>
    <col min="789" max="789" width="12.33203125" style="2" customWidth="1"/>
    <col min="790" max="790" width="12.5546875" style="2" bestFit="1" customWidth="1"/>
    <col min="791" max="791" width="9.88671875" style="2" bestFit="1" customWidth="1"/>
    <col min="792" max="800" width="9.33203125" style="2" customWidth="1"/>
    <col min="801" max="806" width="9.109375" style="2" customWidth="1"/>
    <col min="807" max="816" width="9.33203125" style="2" customWidth="1"/>
    <col min="817" max="822" width="9.109375" style="2" customWidth="1"/>
    <col min="823" max="832" width="9.33203125" style="2" customWidth="1"/>
    <col min="833" max="838" width="9.109375" style="2" customWidth="1"/>
    <col min="839" max="848" width="9.33203125" style="2" customWidth="1"/>
    <col min="849" max="854" width="9.109375" style="2" customWidth="1"/>
    <col min="855" max="864" width="9.33203125" style="2" customWidth="1"/>
    <col min="865" max="870" width="9.109375" style="2" customWidth="1"/>
    <col min="871" max="880" width="9.33203125" style="2" customWidth="1"/>
    <col min="881" max="886" width="9.109375" style="2" customWidth="1"/>
    <col min="887" max="896" width="9.33203125" style="2" customWidth="1"/>
    <col min="897" max="902" width="9.109375" style="2" customWidth="1"/>
    <col min="903" max="912" width="9.33203125" style="2" customWidth="1"/>
    <col min="913" max="918" width="9.109375" style="2" customWidth="1"/>
    <col min="919" max="928" width="9.33203125" style="2" customWidth="1"/>
    <col min="929" max="934" width="9.109375" style="2" customWidth="1"/>
    <col min="935" max="944" width="9.33203125" style="2" customWidth="1"/>
    <col min="945" max="950" width="9.109375" style="2" customWidth="1"/>
    <col min="951" max="960" width="9.33203125" style="2" customWidth="1"/>
    <col min="961" max="966" width="9.109375" style="2" customWidth="1"/>
    <col min="967" max="976" width="9.33203125" style="2" customWidth="1"/>
    <col min="977" max="982" width="9.109375" style="2" customWidth="1"/>
    <col min="983" max="992" width="9.33203125" style="2" customWidth="1"/>
    <col min="993" max="998" width="9.109375" style="2" customWidth="1"/>
    <col min="999" max="1008" width="9.33203125" style="2" customWidth="1"/>
    <col min="1009" max="1014" width="9.109375" style="2" customWidth="1"/>
    <col min="1015" max="1016" width="11.33203125" style="2" customWidth="1"/>
    <col min="1017" max="1019" width="9.33203125" style="2" customWidth="1"/>
    <col min="1020" max="1022" width="11.33203125" style="2" customWidth="1"/>
    <col min="1023" max="1024" width="9.33203125" style="2"/>
    <col min="1025" max="1025" width="11" style="2" bestFit="1" customWidth="1"/>
    <col min="1026" max="1026" width="36.5546875" style="2" customWidth="1"/>
    <col min="1027" max="1027" width="21.5546875" style="2" customWidth="1"/>
    <col min="1028" max="1030" width="15.6640625" style="2" customWidth="1"/>
    <col min="1031" max="1031" width="18.109375" style="2" customWidth="1"/>
    <col min="1032" max="1032" width="14.33203125" style="2" customWidth="1"/>
    <col min="1033" max="1033" width="12.109375" style="2" customWidth="1"/>
    <col min="1034" max="1034" width="15.33203125" style="2" customWidth="1"/>
    <col min="1035" max="1035" width="11.6640625" style="2" customWidth="1"/>
    <col min="1036" max="1036" width="12.88671875" style="2" customWidth="1"/>
    <col min="1037" max="1037" width="13.5546875" style="2" customWidth="1"/>
    <col min="1038" max="1038" width="19.6640625" style="2" customWidth="1"/>
    <col min="1039" max="1039" width="11.6640625" style="2" customWidth="1"/>
    <col min="1040" max="1040" width="13.5546875" style="2" customWidth="1"/>
    <col min="1041" max="1041" width="9.109375" style="2" customWidth="1"/>
    <col min="1042" max="1042" width="10.109375" style="2" customWidth="1"/>
    <col min="1043" max="1043" width="13.44140625" style="2" customWidth="1"/>
    <col min="1044" max="1044" width="11.88671875" style="2" customWidth="1"/>
    <col min="1045" max="1045" width="12.33203125" style="2" customWidth="1"/>
    <col min="1046" max="1046" width="12.5546875" style="2" bestFit="1" customWidth="1"/>
    <col min="1047" max="1047" width="9.88671875" style="2" bestFit="1" customWidth="1"/>
    <col min="1048" max="1056" width="9.33203125" style="2" customWidth="1"/>
    <col min="1057" max="1062" width="9.109375" style="2" customWidth="1"/>
    <col min="1063" max="1072" width="9.33203125" style="2" customWidth="1"/>
    <col min="1073" max="1078" width="9.109375" style="2" customWidth="1"/>
    <col min="1079" max="1088" width="9.33203125" style="2" customWidth="1"/>
    <col min="1089" max="1094" width="9.109375" style="2" customWidth="1"/>
    <col min="1095" max="1104" width="9.33203125" style="2" customWidth="1"/>
    <col min="1105" max="1110" width="9.109375" style="2" customWidth="1"/>
    <col min="1111" max="1120" width="9.33203125" style="2" customWidth="1"/>
    <col min="1121" max="1126" width="9.109375" style="2" customWidth="1"/>
    <col min="1127" max="1136" width="9.33203125" style="2" customWidth="1"/>
    <col min="1137" max="1142" width="9.109375" style="2" customWidth="1"/>
    <col min="1143" max="1152" width="9.33203125" style="2" customWidth="1"/>
    <col min="1153" max="1158" width="9.109375" style="2" customWidth="1"/>
    <col min="1159" max="1168" width="9.33203125" style="2" customWidth="1"/>
    <col min="1169" max="1174" width="9.109375" style="2" customWidth="1"/>
    <col min="1175" max="1184" width="9.33203125" style="2" customWidth="1"/>
    <col min="1185" max="1190" width="9.109375" style="2" customWidth="1"/>
    <col min="1191" max="1200" width="9.33203125" style="2" customWidth="1"/>
    <col min="1201" max="1206" width="9.109375" style="2" customWidth="1"/>
    <col min="1207" max="1216" width="9.33203125" style="2" customWidth="1"/>
    <col min="1217" max="1222" width="9.109375" style="2" customWidth="1"/>
    <col min="1223" max="1232" width="9.33203125" style="2" customWidth="1"/>
    <col min="1233" max="1238" width="9.109375" style="2" customWidth="1"/>
    <col min="1239" max="1248" width="9.33203125" style="2" customWidth="1"/>
    <col min="1249" max="1254" width="9.109375" style="2" customWidth="1"/>
    <col min="1255" max="1264" width="9.33203125" style="2" customWidth="1"/>
    <col min="1265" max="1270" width="9.109375" style="2" customWidth="1"/>
    <col min="1271" max="1272" width="11.33203125" style="2" customWidth="1"/>
    <col min="1273" max="1275" width="9.33203125" style="2" customWidth="1"/>
    <col min="1276" max="1278" width="11.33203125" style="2" customWidth="1"/>
    <col min="1279" max="1280" width="9.33203125" style="2"/>
    <col min="1281" max="1281" width="11" style="2" bestFit="1" customWidth="1"/>
    <col min="1282" max="1282" width="36.5546875" style="2" customWidth="1"/>
    <col min="1283" max="1283" width="21.5546875" style="2" customWidth="1"/>
    <col min="1284" max="1286" width="15.6640625" style="2" customWidth="1"/>
    <col min="1287" max="1287" width="18.109375" style="2" customWidth="1"/>
    <col min="1288" max="1288" width="14.33203125" style="2" customWidth="1"/>
    <col min="1289" max="1289" width="12.109375" style="2" customWidth="1"/>
    <col min="1290" max="1290" width="15.33203125" style="2" customWidth="1"/>
    <col min="1291" max="1291" width="11.6640625" style="2" customWidth="1"/>
    <col min="1292" max="1292" width="12.88671875" style="2" customWidth="1"/>
    <col min="1293" max="1293" width="13.5546875" style="2" customWidth="1"/>
    <col min="1294" max="1294" width="19.6640625" style="2" customWidth="1"/>
    <col min="1295" max="1295" width="11.6640625" style="2" customWidth="1"/>
    <col min="1296" max="1296" width="13.5546875" style="2" customWidth="1"/>
    <col min="1297" max="1297" width="9.109375" style="2" customWidth="1"/>
    <col min="1298" max="1298" width="10.109375" style="2" customWidth="1"/>
    <col min="1299" max="1299" width="13.44140625" style="2" customWidth="1"/>
    <col min="1300" max="1300" width="11.88671875" style="2" customWidth="1"/>
    <col min="1301" max="1301" width="12.33203125" style="2" customWidth="1"/>
    <col min="1302" max="1302" width="12.5546875" style="2" bestFit="1" customWidth="1"/>
    <col min="1303" max="1303" width="9.88671875" style="2" bestFit="1" customWidth="1"/>
    <col min="1304" max="1312" width="9.33203125" style="2" customWidth="1"/>
    <col min="1313" max="1318" width="9.109375" style="2" customWidth="1"/>
    <col min="1319" max="1328" width="9.33203125" style="2" customWidth="1"/>
    <col min="1329" max="1334" width="9.109375" style="2" customWidth="1"/>
    <col min="1335" max="1344" width="9.33203125" style="2" customWidth="1"/>
    <col min="1345" max="1350" width="9.109375" style="2" customWidth="1"/>
    <col min="1351" max="1360" width="9.33203125" style="2" customWidth="1"/>
    <col min="1361" max="1366" width="9.109375" style="2" customWidth="1"/>
    <col min="1367" max="1376" width="9.33203125" style="2" customWidth="1"/>
    <col min="1377" max="1382" width="9.109375" style="2" customWidth="1"/>
    <col min="1383" max="1392" width="9.33203125" style="2" customWidth="1"/>
    <col min="1393" max="1398" width="9.109375" style="2" customWidth="1"/>
    <col min="1399" max="1408" width="9.33203125" style="2" customWidth="1"/>
    <col min="1409" max="1414" width="9.109375" style="2" customWidth="1"/>
    <col min="1415" max="1424" width="9.33203125" style="2" customWidth="1"/>
    <col min="1425" max="1430" width="9.109375" style="2" customWidth="1"/>
    <col min="1431" max="1440" width="9.33203125" style="2" customWidth="1"/>
    <col min="1441" max="1446" width="9.109375" style="2" customWidth="1"/>
    <col min="1447" max="1456" width="9.33203125" style="2" customWidth="1"/>
    <col min="1457" max="1462" width="9.109375" style="2" customWidth="1"/>
    <col min="1463" max="1472" width="9.33203125" style="2" customWidth="1"/>
    <col min="1473" max="1478" width="9.109375" style="2" customWidth="1"/>
    <col min="1479" max="1488" width="9.33203125" style="2" customWidth="1"/>
    <col min="1489" max="1494" width="9.109375" style="2" customWidth="1"/>
    <col min="1495" max="1504" width="9.33203125" style="2" customWidth="1"/>
    <col min="1505" max="1510" width="9.109375" style="2" customWidth="1"/>
    <col min="1511" max="1520" width="9.33203125" style="2" customWidth="1"/>
    <col min="1521" max="1526" width="9.109375" style="2" customWidth="1"/>
    <col min="1527" max="1528" width="11.33203125" style="2" customWidth="1"/>
    <col min="1529" max="1531" width="9.33203125" style="2" customWidth="1"/>
    <col min="1532" max="1534" width="11.33203125" style="2" customWidth="1"/>
    <col min="1535" max="1536" width="9.33203125" style="2"/>
    <col min="1537" max="1537" width="11" style="2" bestFit="1" customWidth="1"/>
    <col min="1538" max="1538" width="36.5546875" style="2" customWidth="1"/>
    <col min="1539" max="1539" width="21.5546875" style="2" customWidth="1"/>
    <col min="1540" max="1542" width="15.6640625" style="2" customWidth="1"/>
    <col min="1543" max="1543" width="18.109375" style="2" customWidth="1"/>
    <col min="1544" max="1544" width="14.33203125" style="2" customWidth="1"/>
    <col min="1545" max="1545" width="12.109375" style="2" customWidth="1"/>
    <col min="1546" max="1546" width="15.33203125" style="2" customWidth="1"/>
    <col min="1547" max="1547" width="11.6640625" style="2" customWidth="1"/>
    <col min="1548" max="1548" width="12.88671875" style="2" customWidth="1"/>
    <col min="1549" max="1549" width="13.5546875" style="2" customWidth="1"/>
    <col min="1550" max="1550" width="19.6640625" style="2" customWidth="1"/>
    <col min="1551" max="1551" width="11.6640625" style="2" customWidth="1"/>
    <col min="1552" max="1552" width="13.5546875" style="2" customWidth="1"/>
    <col min="1553" max="1553" width="9.109375" style="2" customWidth="1"/>
    <col min="1554" max="1554" width="10.109375" style="2" customWidth="1"/>
    <col min="1555" max="1555" width="13.44140625" style="2" customWidth="1"/>
    <col min="1556" max="1556" width="11.88671875" style="2" customWidth="1"/>
    <col min="1557" max="1557" width="12.33203125" style="2" customWidth="1"/>
    <col min="1558" max="1558" width="12.5546875" style="2" bestFit="1" customWidth="1"/>
    <col min="1559" max="1559" width="9.88671875" style="2" bestFit="1" customWidth="1"/>
    <col min="1560" max="1568" width="9.33203125" style="2" customWidth="1"/>
    <col min="1569" max="1574" width="9.109375" style="2" customWidth="1"/>
    <col min="1575" max="1584" width="9.33203125" style="2" customWidth="1"/>
    <col min="1585" max="1590" width="9.109375" style="2" customWidth="1"/>
    <col min="1591" max="1600" width="9.33203125" style="2" customWidth="1"/>
    <col min="1601" max="1606" width="9.109375" style="2" customWidth="1"/>
    <col min="1607" max="1616" width="9.33203125" style="2" customWidth="1"/>
    <col min="1617" max="1622" width="9.109375" style="2" customWidth="1"/>
    <col min="1623" max="1632" width="9.33203125" style="2" customWidth="1"/>
    <col min="1633" max="1638" width="9.109375" style="2" customWidth="1"/>
    <col min="1639" max="1648" width="9.33203125" style="2" customWidth="1"/>
    <col min="1649" max="1654" width="9.109375" style="2" customWidth="1"/>
    <col min="1655" max="1664" width="9.33203125" style="2" customWidth="1"/>
    <col min="1665" max="1670" width="9.109375" style="2" customWidth="1"/>
    <col min="1671" max="1680" width="9.33203125" style="2" customWidth="1"/>
    <col min="1681" max="1686" width="9.109375" style="2" customWidth="1"/>
    <col min="1687" max="1696" width="9.33203125" style="2" customWidth="1"/>
    <col min="1697" max="1702" width="9.109375" style="2" customWidth="1"/>
    <col min="1703" max="1712" width="9.33203125" style="2" customWidth="1"/>
    <col min="1713" max="1718" width="9.109375" style="2" customWidth="1"/>
    <col min="1719" max="1728" width="9.33203125" style="2" customWidth="1"/>
    <col min="1729" max="1734" width="9.109375" style="2" customWidth="1"/>
    <col min="1735" max="1744" width="9.33203125" style="2" customWidth="1"/>
    <col min="1745" max="1750" width="9.109375" style="2" customWidth="1"/>
    <col min="1751" max="1760" width="9.33203125" style="2" customWidth="1"/>
    <col min="1761" max="1766" width="9.109375" style="2" customWidth="1"/>
    <col min="1767" max="1776" width="9.33203125" style="2" customWidth="1"/>
    <col min="1777" max="1782" width="9.109375" style="2" customWidth="1"/>
    <col min="1783" max="1784" width="11.33203125" style="2" customWidth="1"/>
    <col min="1785" max="1787" width="9.33203125" style="2" customWidth="1"/>
    <col min="1788" max="1790" width="11.33203125" style="2" customWidth="1"/>
    <col min="1791" max="1792" width="9.33203125" style="2"/>
    <col min="1793" max="1793" width="11" style="2" bestFit="1" customWidth="1"/>
    <col min="1794" max="1794" width="36.5546875" style="2" customWidth="1"/>
    <col min="1795" max="1795" width="21.5546875" style="2" customWidth="1"/>
    <col min="1796" max="1798" width="15.6640625" style="2" customWidth="1"/>
    <col min="1799" max="1799" width="18.109375" style="2" customWidth="1"/>
    <col min="1800" max="1800" width="14.33203125" style="2" customWidth="1"/>
    <col min="1801" max="1801" width="12.109375" style="2" customWidth="1"/>
    <col min="1802" max="1802" width="15.33203125" style="2" customWidth="1"/>
    <col min="1803" max="1803" width="11.6640625" style="2" customWidth="1"/>
    <col min="1804" max="1804" width="12.88671875" style="2" customWidth="1"/>
    <col min="1805" max="1805" width="13.5546875" style="2" customWidth="1"/>
    <col min="1806" max="1806" width="19.6640625" style="2" customWidth="1"/>
    <col min="1807" max="1807" width="11.6640625" style="2" customWidth="1"/>
    <col min="1808" max="1808" width="13.5546875" style="2" customWidth="1"/>
    <col min="1809" max="1809" width="9.109375" style="2" customWidth="1"/>
    <col min="1810" max="1810" width="10.109375" style="2" customWidth="1"/>
    <col min="1811" max="1811" width="13.44140625" style="2" customWidth="1"/>
    <col min="1812" max="1812" width="11.88671875" style="2" customWidth="1"/>
    <col min="1813" max="1813" width="12.33203125" style="2" customWidth="1"/>
    <col min="1814" max="1814" width="12.5546875" style="2" bestFit="1" customWidth="1"/>
    <col min="1815" max="1815" width="9.88671875" style="2" bestFit="1" customWidth="1"/>
    <col min="1816" max="1824" width="9.33203125" style="2" customWidth="1"/>
    <col min="1825" max="1830" width="9.109375" style="2" customWidth="1"/>
    <col min="1831" max="1840" width="9.33203125" style="2" customWidth="1"/>
    <col min="1841" max="1846" width="9.109375" style="2" customWidth="1"/>
    <col min="1847" max="1856" width="9.33203125" style="2" customWidth="1"/>
    <col min="1857" max="1862" width="9.109375" style="2" customWidth="1"/>
    <col min="1863" max="1872" width="9.33203125" style="2" customWidth="1"/>
    <col min="1873" max="1878" width="9.109375" style="2" customWidth="1"/>
    <col min="1879" max="1888" width="9.33203125" style="2" customWidth="1"/>
    <col min="1889" max="1894" width="9.109375" style="2" customWidth="1"/>
    <col min="1895" max="1904" width="9.33203125" style="2" customWidth="1"/>
    <col min="1905" max="1910" width="9.109375" style="2" customWidth="1"/>
    <col min="1911" max="1920" width="9.33203125" style="2" customWidth="1"/>
    <col min="1921" max="1926" width="9.109375" style="2" customWidth="1"/>
    <col min="1927" max="1936" width="9.33203125" style="2" customWidth="1"/>
    <col min="1937" max="1942" width="9.109375" style="2" customWidth="1"/>
    <col min="1943" max="1952" width="9.33203125" style="2" customWidth="1"/>
    <col min="1953" max="1958" width="9.109375" style="2" customWidth="1"/>
    <col min="1959" max="1968" width="9.33203125" style="2" customWidth="1"/>
    <col min="1969" max="1974" width="9.109375" style="2" customWidth="1"/>
    <col min="1975" max="1984" width="9.33203125" style="2" customWidth="1"/>
    <col min="1985" max="1990" width="9.109375" style="2" customWidth="1"/>
    <col min="1991" max="2000" width="9.33203125" style="2" customWidth="1"/>
    <col min="2001" max="2006" width="9.109375" style="2" customWidth="1"/>
    <col min="2007" max="2016" width="9.33203125" style="2" customWidth="1"/>
    <col min="2017" max="2022" width="9.109375" style="2" customWidth="1"/>
    <col min="2023" max="2032" width="9.33203125" style="2" customWidth="1"/>
    <col min="2033" max="2038" width="9.109375" style="2" customWidth="1"/>
    <col min="2039" max="2040" width="11.33203125" style="2" customWidth="1"/>
    <col min="2041" max="2043" width="9.33203125" style="2" customWidth="1"/>
    <col min="2044" max="2046" width="11.33203125" style="2" customWidth="1"/>
    <col min="2047" max="2048" width="9.33203125" style="2"/>
    <col min="2049" max="2049" width="11" style="2" bestFit="1" customWidth="1"/>
    <col min="2050" max="2050" width="36.5546875" style="2" customWidth="1"/>
    <col min="2051" max="2051" width="21.5546875" style="2" customWidth="1"/>
    <col min="2052" max="2054" width="15.6640625" style="2" customWidth="1"/>
    <col min="2055" max="2055" width="18.109375" style="2" customWidth="1"/>
    <col min="2056" max="2056" width="14.33203125" style="2" customWidth="1"/>
    <col min="2057" max="2057" width="12.109375" style="2" customWidth="1"/>
    <col min="2058" max="2058" width="15.33203125" style="2" customWidth="1"/>
    <col min="2059" max="2059" width="11.6640625" style="2" customWidth="1"/>
    <col min="2060" max="2060" width="12.88671875" style="2" customWidth="1"/>
    <col min="2061" max="2061" width="13.5546875" style="2" customWidth="1"/>
    <col min="2062" max="2062" width="19.6640625" style="2" customWidth="1"/>
    <col min="2063" max="2063" width="11.6640625" style="2" customWidth="1"/>
    <col min="2064" max="2064" width="13.5546875" style="2" customWidth="1"/>
    <col min="2065" max="2065" width="9.109375" style="2" customWidth="1"/>
    <col min="2066" max="2066" width="10.109375" style="2" customWidth="1"/>
    <col min="2067" max="2067" width="13.44140625" style="2" customWidth="1"/>
    <col min="2068" max="2068" width="11.88671875" style="2" customWidth="1"/>
    <col min="2069" max="2069" width="12.33203125" style="2" customWidth="1"/>
    <col min="2070" max="2070" width="12.5546875" style="2" bestFit="1" customWidth="1"/>
    <col min="2071" max="2071" width="9.88671875" style="2" bestFit="1" customWidth="1"/>
    <col min="2072" max="2080" width="9.33203125" style="2" customWidth="1"/>
    <col min="2081" max="2086" width="9.109375" style="2" customWidth="1"/>
    <col min="2087" max="2096" width="9.33203125" style="2" customWidth="1"/>
    <col min="2097" max="2102" width="9.109375" style="2" customWidth="1"/>
    <col min="2103" max="2112" width="9.33203125" style="2" customWidth="1"/>
    <col min="2113" max="2118" width="9.109375" style="2" customWidth="1"/>
    <col min="2119" max="2128" width="9.33203125" style="2" customWidth="1"/>
    <col min="2129" max="2134" width="9.109375" style="2" customWidth="1"/>
    <col min="2135" max="2144" width="9.33203125" style="2" customWidth="1"/>
    <col min="2145" max="2150" width="9.109375" style="2" customWidth="1"/>
    <col min="2151" max="2160" width="9.33203125" style="2" customWidth="1"/>
    <col min="2161" max="2166" width="9.109375" style="2" customWidth="1"/>
    <col min="2167" max="2176" width="9.33203125" style="2" customWidth="1"/>
    <col min="2177" max="2182" width="9.109375" style="2" customWidth="1"/>
    <col min="2183" max="2192" width="9.33203125" style="2" customWidth="1"/>
    <col min="2193" max="2198" width="9.109375" style="2" customWidth="1"/>
    <col min="2199" max="2208" width="9.33203125" style="2" customWidth="1"/>
    <col min="2209" max="2214" width="9.109375" style="2" customWidth="1"/>
    <col min="2215" max="2224" width="9.33203125" style="2" customWidth="1"/>
    <col min="2225" max="2230" width="9.109375" style="2" customWidth="1"/>
    <col min="2231" max="2240" width="9.33203125" style="2" customWidth="1"/>
    <col min="2241" max="2246" width="9.109375" style="2" customWidth="1"/>
    <col min="2247" max="2256" width="9.33203125" style="2" customWidth="1"/>
    <col min="2257" max="2262" width="9.109375" style="2" customWidth="1"/>
    <col min="2263" max="2272" width="9.33203125" style="2" customWidth="1"/>
    <col min="2273" max="2278" width="9.109375" style="2" customWidth="1"/>
    <col min="2279" max="2288" width="9.33203125" style="2" customWidth="1"/>
    <col min="2289" max="2294" width="9.109375" style="2" customWidth="1"/>
    <col min="2295" max="2296" width="11.33203125" style="2" customWidth="1"/>
    <col min="2297" max="2299" width="9.33203125" style="2" customWidth="1"/>
    <col min="2300" max="2302" width="11.33203125" style="2" customWidth="1"/>
    <col min="2303" max="2304" width="9.33203125" style="2"/>
    <col min="2305" max="2305" width="11" style="2" bestFit="1" customWidth="1"/>
    <col min="2306" max="2306" width="36.5546875" style="2" customWidth="1"/>
    <col min="2307" max="2307" width="21.5546875" style="2" customWidth="1"/>
    <col min="2308" max="2310" width="15.6640625" style="2" customWidth="1"/>
    <col min="2311" max="2311" width="18.109375" style="2" customWidth="1"/>
    <col min="2312" max="2312" width="14.33203125" style="2" customWidth="1"/>
    <col min="2313" max="2313" width="12.109375" style="2" customWidth="1"/>
    <col min="2314" max="2314" width="15.33203125" style="2" customWidth="1"/>
    <col min="2315" max="2315" width="11.6640625" style="2" customWidth="1"/>
    <col min="2316" max="2316" width="12.88671875" style="2" customWidth="1"/>
    <col min="2317" max="2317" width="13.5546875" style="2" customWidth="1"/>
    <col min="2318" max="2318" width="19.6640625" style="2" customWidth="1"/>
    <col min="2319" max="2319" width="11.6640625" style="2" customWidth="1"/>
    <col min="2320" max="2320" width="13.5546875" style="2" customWidth="1"/>
    <col min="2321" max="2321" width="9.109375" style="2" customWidth="1"/>
    <col min="2322" max="2322" width="10.109375" style="2" customWidth="1"/>
    <col min="2323" max="2323" width="13.44140625" style="2" customWidth="1"/>
    <col min="2324" max="2324" width="11.88671875" style="2" customWidth="1"/>
    <col min="2325" max="2325" width="12.33203125" style="2" customWidth="1"/>
    <col min="2326" max="2326" width="12.5546875" style="2" bestFit="1" customWidth="1"/>
    <col min="2327" max="2327" width="9.88671875" style="2" bestFit="1" customWidth="1"/>
    <col min="2328" max="2336" width="9.33203125" style="2" customWidth="1"/>
    <col min="2337" max="2342" width="9.109375" style="2" customWidth="1"/>
    <col min="2343" max="2352" width="9.33203125" style="2" customWidth="1"/>
    <col min="2353" max="2358" width="9.109375" style="2" customWidth="1"/>
    <col min="2359" max="2368" width="9.33203125" style="2" customWidth="1"/>
    <col min="2369" max="2374" width="9.109375" style="2" customWidth="1"/>
    <col min="2375" max="2384" width="9.33203125" style="2" customWidth="1"/>
    <col min="2385" max="2390" width="9.109375" style="2" customWidth="1"/>
    <col min="2391" max="2400" width="9.33203125" style="2" customWidth="1"/>
    <col min="2401" max="2406" width="9.109375" style="2" customWidth="1"/>
    <col min="2407" max="2416" width="9.33203125" style="2" customWidth="1"/>
    <col min="2417" max="2422" width="9.109375" style="2" customWidth="1"/>
    <col min="2423" max="2432" width="9.33203125" style="2" customWidth="1"/>
    <col min="2433" max="2438" width="9.109375" style="2" customWidth="1"/>
    <col min="2439" max="2448" width="9.33203125" style="2" customWidth="1"/>
    <col min="2449" max="2454" width="9.109375" style="2" customWidth="1"/>
    <col min="2455" max="2464" width="9.33203125" style="2" customWidth="1"/>
    <col min="2465" max="2470" width="9.109375" style="2" customWidth="1"/>
    <col min="2471" max="2480" width="9.33203125" style="2" customWidth="1"/>
    <col min="2481" max="2486" width="9.109375" style="2" customWidth="1"/>
    <col min="2487" max="2496" width="9.33203125" style="2" customWidth="1"/>
    <col min="2497" max="2502" width="9.109375" style="2" customWidth="1"/>
    <col min="2503" max="2512" width="9.33203125" style="2" customWidth="1"/>
    <col min="2513" max="2518" width="9.109375" style="2" customWidth="1"/>
    <col min="2519" max="2528" width="9.33203125" style="2" customWidth="1"/>
    <col min="2529" max="2534" width="9.109375" style="2" customWidth="1"/>
    <col min="2535" max="2544" width="9.33203125" style="2" customWidth="1"/>
    <col min="2545" max="2550" width="9.109375" style="2" customWidth="1"/>
    <col min="2551" max="2552" width="11.33203125" style="2" customWidth="1"/>
    <col min="2553" max="2555" width="9.33203125" style="2" customWidth="1"/>
    <col min="2556" max="2558" width="11.33203125" style="2" customWidth="1"/>
    <col min="2559" max="2560" width="9.33203125" style="2"/>
    <col min="2561" max="2561" width="11" style="2" bestFit="1" customWidth="1"/>
    <col min="2562" max="2562" width="36.5546875" style="2" customWidth="1"/>
    <col min="2563" max="2563" width="21.5546875" style="2" customWidth="1"/>
    <col min="2564" max="2566" width="15.6640625" style="2" customWidth="1"/>
    <col min="2567" max="2567" width="18.109375" style="2" customWidth="1"/>
    <col min="2568" max="2568" width="14.33203125" style="2" customWidth="1"/>
    <col min="2569" max="2569" width="12.109375" style="2" customWidth="1"/>
    <col min="2570" max="2570" width="15.33203125" style="2" customWidth="1"/>
    <col min="2571" max="2571" width="11.6640625" style="2" customWidth="1"/>
    <col min="2572" max="2572" width="12.88671875" style="2" customWidth="1"/>
    <col min="2573" max="2573" width="13.5546875" style="2" customWidth="1"/>
    <col min="2574" max="2574" width="19.6640625" style="2" customWidth="1"/>
    <col min="2575" max="2575" width="11.6640625" style="2" customWidth="1"/>
    <col min="2576" max="2576" width="13.5546875" style="2" customWidth="1"/>
    <col min="2577" max="2577" width="9.109375" style="2" customWidth="1"/>
    <col min="2578" max="2578" width="10.109375" style="2" customWidth="1"/>
    <col min="2579" max="2579" width="13.44140625" style="2" customWidth="1"/>
    <col min="2580" max="2580" width="11.88671875" style="2" customWidth="1"/>
    <col min="2581" max="2581" width="12.33203125" style="2" customWidth="1"/>
    <col min="2582" max="2582" width="12.5546875" style="2" bestFit="1" customWidth="1"/>
    <col min="2583" max="2583" width="9.88671875" style="2" bestFit="1" customWidth="1"/>
    <col min="2584" max="2592" width="9.33203125" style="2" customWidth="1"/>
    <col min="2593" max="2598" width="9.109375" style="2" customWidth="1"/>
    <col min="2599" max="2608" width="9.33203125" style="2" customWidth="1"/>
    <col min="2609" max="2614" width="9.109375" style="2" customWidth="1"/>
    <col min="2615" max="2624" width="9.33203125" style="2" customWidth="1"/>
    <col min="2625" max="2630" width="9.109375" style="2" customWidth="1"/>
    <col min="2631" max="2640" width="9.33203125" style="2" customWidth="1"/>
    <col min="2641" max="2646" width="9.109375" style="2" customWidth="1"/>
    <col min="2647" max="2656" width="9.33203125" style="2" customWidth="1"/>
    <col min="2657" max="2662" width="9.109375" style="2" customWidth="1"/>
    <col min="2663" max="2672" width="9.33203125" style="2" customWidth="1"/>
    <col min="2673" max="2678" width="9.109375" style="2" customWidth="1"/>
    <col min="2679" max="2688" width="9.33203125" style="2" customWidth="1"/>
    <col min="2689" max="2694" width="9.109375" style="2" customWidth="1"/>
    <col min="2695" max="2704" width="9.33203125" style="2" customWidth="1"/>
    <col min="2705" max="2710" width="9.109375" style="2" customWidth="1"/>
    <col min="2711" max="2720" width="9.33203125" style="2" customWidth="1"/>
    <col min="2721" max="2726" width="9.109375" style="2" customWidth="1"/>
    <col min="2727" max="2736" width="9.33203125" style="2" customWidth="1"/>
    <col min="2737" max="2742" width="9.109375" style="2" customWidth="1"/>
    <col min="2743" max="2752" width="9.33203125" style="2" customWidth="1"/>
    <col min="2753" max="2758" width="9.109375" style="2" customWidth="1"/>
    <col min="2759" max="2768" width="9.33203125" style="2" customWidth="1"/>
    <col min="2769" max="2774" width="9.109375" style="2" customWidth="1"/>
    <col min="2775" max="2784" width="9.33203125" style="2" customWidth="1"/>
    <col min="2785" max="2790" width="9.109375" style="2" customWidth="1"/>
    <col min="2791" max="2800" width="9.33203125" style="2" customWidth="1"/>
    <col min="2801" max="2806" width="9.109375" style="2" customWidth="1"/>
    <col min="2807" max="2808" width="11.33203125" style="2" customWidth="1"/>
    <col min="2809" max="2811" width="9.33203125" style="2" customWidth="1"/>
    <col min="2812" max="2814" width="11.33203125" style="2" customWidth="1"/>
    <col min="2815" max="2816" width="9.33203125" style="2"/>
    <col min="2817" max="2817" width="11" style="2" bestFit="1" customWidth="1"/>
    <col min="2818" max="2818" width="36.5546875" style="2" customWidth="1"/>
    <col min="2819" max="2819" width="21.5546875" style="2" customWidth="1"/>
    <col min="2820" max="2822" width="15.6640625" style="2" customWidth="1"/>
    <col min="2823" max="2823" width="18.109375" style="2" customWidth="1"/>
    <col min="2824" max="2824" width="14.33203125" style="2" customWidth="1"/>
    <col min="2825" max="2825" width="12.109375" style="2" customWidth="1"/>
    <col min="2826" max="2826" width="15.33203125" style="2" customWidth="1"/>
    <col min="2827" max="2827" width="11.6640625" style="2" customWidth="1"/>
    <col min="2828" max="2828" width="12.88671875" style="2" customWidth="1"/>
    <col min="2829" max="2829" width="13.5546875" style="2" customWidth="1"/>
    <col min="2830" max="2830" width="19.6640625" style="2" customWidth="1"/>
    <col min="2831" max="2831" width="11.6640625" style="2" customWidth="1"/>
    <col min="2832" max="2832" width="13.5546875" style="2" customWidth="1"/>
    <col min="2833" max="2833" width="9.109375" style="2" customWidth="1"/>
    <col min="2834" max="2834" width="10.109375" style="2" customWidth="1"/>
    <col min="2835" max="2835" width="13.44140625" style="2" customWidth="1"/>
    <col min="2836" max="2836" width="11.88671875" style="2" customWidth="1"/>
    <col min="2837" max="2837" width="12.33203125" style="2" customWidth="1"/>
    <col min="2838" max="2838" width="12.5546875" style="2" bestFit="1" customWidth="1"/>
    <col min="2839" max="2839" width="9.88671875" style="2" bestFit="1" customWidth="1"/>
    <col min="2840" max="2848" width="9.33203125" style="2" customWidth="1"/>
    <col min="2849" max="2854" width="9.109375" style="2" customWidth="1"/>
    <col min="2855" max="2864" width="9.33203125" style="2" customWidth="1"/>
    <col min="2865" max="2870" width="9.109375" style="2" customWidth="1"/>
    <col min="2871" max="2880" width="9.33203125" style="2" customWidth="1"/>
    <col min="2881" max="2886" width="9.109375" style="2" customWidth="1"/>
    <col min="2887" max="2896" width="9.33203125" style="2" customWidth="1"/>
    <col min="2897" max="2902" width="9.109375" style="2" customWidth="1"/>
    <col min="2903" max="2912" width="9.33203125" style="2" customWidth="1"/>
    <col min="2913" max="2918" width="9.109375" style="2" customWidth="1"/>
    <col min="2919" max="2928" width="9.33203125" style="2" customWidth="1"/>
    <col min="2929" max="2934" width="9.109375" style="2" customWidth="1"/>
    <col min="2935" max="2944" width="9.33203125" style="2" customWidth="1"/>
    <col min="2945" max="2950" width="9.109375" style="2" customWidth="1"/>
    <col min="2951" max="2960" width="9.33203125" style="2" customWidth="1"/>
    <col min="2961" max="2966" width="9.109375" style="2" customWidth="1"/>
    <col min="2967" max="2976" width="9.33203125" style="2" customWidth="1"/>
    <col min="2977" max="2982" width="9.109375" style="2" customWidth="1"/>
    <col min="2983" max="2992" width="9.33203125" style="2" customWidth="1"/>
    <col min="2993" max="2998" width="9.109375" style="2" customWidth="1"/>
    <col min="2999" max="3008" width="9.33203125" style="2" customWidth="1"/>
    <col min="3009" max="3014" width="9.109375" style="2" customWidth="1"/>
    <col min="3015" max="3024" width="9.33203125" style="2" customWidth="1"/>
    <col min="3025" max="3030" width="9.109375" style="2" customWidth="1"/>
    <col min="3031" max="3040" width="9.33203125" style="2" customWidth="1"/>
    <col min="3041" max="3046" width="9.109375" style="2" customWidth="1"/>
    <col min="3047" max="3056" width="9.33203125" style="2" customWidth="1"/>
    <col min="3057" max="3062" width="9.109375" style="2" customWidth="1"/>
    <col min="3063" max="3064" width="11.33203125" style="2" customWidth="1"/>
    <col min="3065" max="3067" width="9.33203125" style="2" customWidth="1"/>
    <col min="3068" max="3070" width="11.33203125" style="2" customWidth="1"/>
    <col min="3071" max="3072" width="9.33203125" style="2"/>
    <col min="3073" max="3073" width="11" style="2" bestFit="1" customWidth="1"/>
    <col min="3074" max="3074" width="36.5546875" style="2" customWidth="1"/>
    <col min="3075" max="3075" width="21.5546875" style="2" customWidth="1"/>
    <col min="3076" max="3078" width="15.6640625" style="2" customWidth="1"/>
    <col min="3079" max="3079" width="18.109375" style="2" customWidth="1"/>
    <col min="3080" max="3080" width="14.33203125" style="2" customWidth="1"/>
    <col min="3081" max="3081" width="12.109375" style="2" customWidth="1"/>
    <col min="3082" max="3082" width="15.33203125" style="2" customWidth="1"/>
    <col min="3083" max="3083" width="11.6640625" style="2" customWidth="1"/>
    <col min="3084" max="3084" width="12.88671875" style="2" customWidth="1"/>
    <col min="3085" max="3085" width="13.5546875" style="2" customWidth="1"/>
    <col min="3086" max="3086" width="19.6640625" style="2" customWidth="1"/>
    <col min="3087" max="3087" width="11.6640625" style="2" customWidth="1"/>
    <col min="3088" max="3088" width="13.5546875" style="2" customWidth="1"/>
    <col min="3089" max="3089" width="9.109375" style="2" customWidth="1"/>
    <col min="3090" max="3090" width="10.109375" style="2" customWidth="1"/>
    <col min="3091" max="3091" width="13.44140625" style="2" customWidth="1"/>
    <col min="3092" max="3092" width="11.88671875" style="2" customWidth="1"/>
    <col min="3093" max="3093" width="12.33203125" style="2" customWidth="1"/>
    <col min="3094" max="3094" width="12.5546875" style="2" bestFit="1" customWidth="1"/>
    <col min="3095" max="3095" width="9.88671875" style="2" bestFit="1" customWidth="1"/>
    <col min="3096" max="3104" width="9.33203125" style="2" customWidth="1"/>
    <col min="3105" max="3110" width="9.109375" style="2" customWidth="1"/>
    <col min="3111" max="3120" width="9.33203125" style="2" customWidth="1"/>
    <col min="3121" max="3126" width="9.109375" style="2" customWidth="1"/>
    <col min="3127" max="3136" width="9.33203125" style="2" customWidth="1"/>
    <col min="3137" max="3142" width="9.109375" style="2" customWidth="1"/>
    <col min="3143" max="3152" width="9.33203125" style="2" customWidth="1"/>
    <col min="3153" max="3158" width="9.109375" style="2" customWidth="1"/>
    <col min="3159" max="3168" width="9.33203125" style="2" customWidth="1"/>
    <col min="3169" max="3174" width="9.109375" style="2" customWidth="1"/>
    <col min="3175" max="3184" width="9.33203125" style="2" customWidth="1"/>
    <col min="3185" max="3190" width="9.109375" style="2" customWidth="1"/>
    <col min="3191" max="3200" width="9.33203125" style="2" customWidth="1"/>
    <col min="3201" max="3206" width="9.109375" style="2" customWidth="1"/>
    <col min="3207" max="3216" width="9.33203125" style="2" customWidth="1"/>
    <col min="3217" max="3222" width="9.109375" style="2" customWidth="1"/>
    <col min="3223" max="3232" width="9.33203125" style="2" customWidth="1"/>
    <col min="3233" max="3238" width="9.109375" style="2" customWidth="1"/>
    <col min="3239" max="3248" width="9.33203125" style="2" customWidth="1"/>
    <col min="3249" max="3254" width="9.109375" style="2" customWidth="1"/>
    <col min="3255" max="3264" width="9.33203125" style="2" customWidth="1"/>
    <col min="3265" max="3270" width="9.109375" style="2" customWidth="1"/>
    <col min="3271" max="3280" width="9.33203125" style="2" customWidth="1"/>
    <col min="3281" max="3286" width="9.109375" style="2" customWidth="1"/>
    <col min="3287" max="3296" width="9.33203125" style="2" customWidth="1"/>
    <col min="3297" max="3302" width="9.109375" style="2" customWidth="1"/>
    <col min="3303" max="3312" width="9.33203125" style="2" customWidth="1"/>
    <col min="3313" max="3318" width="9.109375" style="2" customWidth="1"/>
    <col min="3319" max="3320" width="11.33203125" style="2" customWidth="1"/>
    <col min="3321" max="3323" width="9.33203125" style="2" customWidth="1"/>
    <col min="3324" max="3326" width="11.33203125" style="2" customWidth="1"/>
    <col min="3327" max="3328" width="9.33203125" style="2"/>
    <col min="3329" max="3329" width="11" style="2" bestFit="1" customWidth="1"/>
    <col min="3330" max="3330" width="36.5546875" style="2" customWidth="1"/>
    <col min="3331" max="3331" width="21.5546875" style="2" customWidth="1"/>
    <col min="3332" max="3334" width="15.6640625" style="2" customWidth="1"/>
    <col min="3335" max="3335" width="18.109375" style="2" customWidth="1"/>
    <col min="3336" max="3336" width="14.33203125" style="2" customWidth="1"/>
    <col min="3337" max="3337" width="12.109375" style="2" customWidth="1"/>
    <col min="3338" max="3338" width="15.33203125" style="2" customWidth="1"/>
    <col min="3339" max="3339" width="11.6640625" style="2" customWidth="1"/>
    <col min="3340" max="3340" width="12.88671875" style="2" customWidth="1"/>
    <col min="3341" max="3341" width="13.5546875" style="2" customWidth="1"/>
    <col min="3342" max="3342" width="19.6640625" style="2" customWidth="1"/>
    <col min="3343" max="3343" width="11.6640625" style="2" customWidth="1"/>
    <col min="3344" max="3344" width="13.5546875" style="2" customWidth="1"/>
    <col min="3345" max="3345" width="9.109375" style="2" customWidth="1"/>
    <col min="3346" max="3346" width="10.109375" style="2" customWidth="1"/>
    <col min="3347" max="3347" width="13.44140625" style="2" customWidth="1"/>
    <col min="3348" max="3348" width="11.88671875" style="2" customWidth="1"/>
    <col min="3349" max="3349" width="12.33203125" style="2" customWidth="1"/>
    <col min="3350" max="3350" width="12.5546875" style="2" bestFit="1" customWidth="1"/>
    <col min="3351" max="3351" width="9.88671875" style="2" bestFit="1" customWidth="1"/>
    <col min="3352" max="3360" width="9.33203125" style="2" customWidth="1"/>
    <col min="3361" max="3366" width="9.109375" style="2" customWidth="1"/>
    <col min="3367" max="3376" width="9.33203125" style="2" customWidth="1"/>
    <col min="3377" max="3382" width="9.109375" style="2" customWidth="1"/>
    <col min="3383" max="3392" width="9.33203125" style="2" customWidth="1"/>
    <col min="3393" max="3398" width="9.109375" style="2" customWidth="1"/>
    <col min="3399" max="3408" width="9.33203125" style="2" customWidth="1"/>
    <col min="3409" max="3414" width="9.109375" style="2" customWidth="1"/>
    <col min="3415" max="3424" width="9.33203125" style="2" customWidth="1"/>
    <col min="3425" max="3430" width="9.109375" style="2" customWidth="1"/>
    <col min="3431" max="3440" width="9.33203125" style="2" customWidth="1"/>
    <col min="3441" max="3446" width="9.109375" style="2" customWidth="1"/>
    <col min="3447" max="3456" width="9.33203125" style="2" customWidth="1"/>
    <col min="3457" max="3462" width="9.109375" style="2" customWidth="1"/>
    <col min="3463" max="3472" width="9.33203125" style="2" customWidth="1"/>
    <col min="3473" max="3478" width="9.109375" style="2" customWidth="1"/>
    <col min="3479" max="3488" width="9.33203125" style="2" customWidth="1"/>
    <col min="3489" max="3494" width="9.109375" style="2" customWidth="1"/>
    <col min="3495" max="3504" width="9.33203125" style="2" customWidth="1"/>
    <col min="3505" max="3510" width="9.109375" style="2" customWidth="1"/>
    <col min="3511" max="3520" width="9.33203125" style="2" customWidth="1"/>
    <col min="3521" max="3526" width="9.109375" style="2" customWidth="1"/>
    <col min="3527" max="3536" width="9.33203125" style="2" customWidth="1"/>
    <col min="3537" max="3542" width="9.109375" style="2" customWidth="1"/>
    <col min="3543" max="3552" width="9.33203125" style="2" customWidth="1"/>
    <col min="3553" max="3558" width="9.109375" style="2" customWidth="1"/>
    <col min="3559" max="3568" width="9.33203125" style="2" customWidth="1"/>
    <col min="3569" max="3574" width="9.109375" style="2" customWidth="1"/>
    <col min="3575" max="3576" width="11.33203125" style="2" customWidth="1"/>
    <col min="3577" max="3579" width="9.33203125" style="2" customWidth="1"/>
    <col min="3580" max="3582" width="11.33203125" style="2" customWidth="1"/>
    <col min="3583" max="3584" width="9.33203125" style="2"/>
    <col min="3585" max="3585" width="11" style="2" bestFit="1" customWidth="1"/>
    <col min="3586" max="3586" width="36.5546875" style="2" customWidth="1"/>
    <col min="3587" max="3587" width="21.5546875" style="2" customWidth="1"/>
    <col min="3588" max="3590" width="15.6640625" style="2" customWidth="1"/>
    <col min="3591" max="3591" width="18.109375" style="2" customWidth="1"/>
    <col min="3592" max="3592" width="14.33203125" style="2" customWidth="1"/>
    <col min="3593" max="3593" width="12.109375" style="2" customWidth="1"/>
    <col min="3594" max="3594" width="15.33203125" style="2" customWidth="1"/>
    <col min="3595" max="3595" width="11.6640625" style="2" customWidth="1"/>
    <col min="3596" max="3596" width="12.88671875" style="2" customWidth="1"/>
    <col min="3597" max="3597" width="13.5546875" style="2" customWidth="1"/>
    <col min="3598" max="3598" width="19.6640625" style="2" customWidth="1"/>
    <col min="3599" max="3599" width="11.6640625" style="2" customWidth="1"/>
    <col min="3600" max="3600" width="13.5546875" style="2" customWidth="1"/>
    <col min="3601" max="3601" width="9.109375" style="2" customWidth="1"/>
    <col min="3602" max="3602" width="10.109375" style="2" customWidth="1"/>
    <col min="3603" max="3603" width="13.44140625" style="2" customWidth="1"/>
    <col min="3604" max="3604" width="11.88671875" style="2" customWidth="1"/>
    <col min="3605" max="3605" width="12.33203125" style="2" customWidth="1"/>
    <col min="3606" max="3606" width="12.5546875" style="2" bestFit="1" customWidth="1"/>
    <col min="3607" max="3607" width="9.88671875" style="2" bestFit="1" customWidth="1"/>
    <col min="3608" max="3616" width="9.33203125" style="2" customWidth="1"/>
    <col min="3617" max="3622" width="9.109375" style="2" customWidth="1"/>
    <col min="3623" max="3632" width="9.33203125" style="2" customWidth="1"/>
    <col min="3633" max="3638" width="9.109375" style="2" customWidth="1"/>
    <col min="3639" max="3648" width="9.33203125" style="2" customWidth="1"/>
    <col min="3649" max="3654" width="9.109375" style="2" customWidth="1"/>
    <col min="3655" max="3664" width="9.33203125" style="2" customWidth="1"/>
    <col min="3665" max="3670" width="9.109375" style="2" customWidth="1"/>
    <col min="3671" max="3680" width="9.33203125" style="2" customWidth="1"/>
    <col min="3681" max="3686" width="9.109375" style="2" customWidth="1"/>
    <col min="3687" max="3696" width="9.33203125" style="2" customWidth="1"/>
    <col min="3697" max="3702" width="9.109375" style="2" customWidth="1"/>
    <col min="3703" max="3712" width="9.33203125" style="2" customWidth="1"/>
    <col min="3713" max="3718" width="9.109375" style="2" customWidth="1"/>
    <col min="3719" max="3728" width="9.33203125" style="2" customWidth="1"/>
    <col min="3729" max="3734" width="9.109375" style="2" customWidth="1"/>
    <col min="3735" max="3744" width="9.33203125" style="2" customWidth="1"/>
    <col min="3745" max="3750" width="9.109375" style="2" customWidth="1"/>
    <col min="3751" max="3760" width="9.33203125" style="2" customWidth="1"/>
    <col min="3761" max="3766" width="9.109375" style="2" customWidth="1"/>
    <col min="3767" max="3776" width="9.33203125" style="2" customWidth="1"/>
    <col min="3777" max="3782" width="9.109375" style="2" customWidth="1"/>
    <col min="3783" max="3792" width="9.33203125" style="2" customWidth="1"/>
    <col min="3793" max="3798" width="9.109375" style="2" customWidth="1"/>
    <col min="3799" max="3808" width="9.33203125" style="2" customWidth="1"/>
    <col min="3809" max="3814" width="9.109375" style="2" customWidth="1"/>
    <col min="3815" max="3824" width="9.33203125" style="2" customWidth="1"/>
    <col min="3825" max="3830" width="9.109375" style="2" customWidth="1"/>
    <col min="3831" max="3832" width="11.33203125" style="2" customWidth="1"/>
    <col min="3833" max="3835" width="9.33203125" style="2" customWidth="1"/>
    <col min="3836" max="3838" width="11.33203125" style="2" customWidth="1"/>
    <col min="3839" max="3840" width="9.33203125" style="2"/>
    <col min="3841" max="3841" width="11" style="2" bestFit="1" customWidth="1"/>
    <col min="3842" max="3842" width="36.5546875" style="2" customWidth="1"/>
    <col min="3843" max="3843" width="21.5546875" style="2" customWidth="1"/>
    <col min="3844" max="3846" width="15.6640625" style="2" customWidth="1"/>
    <col min="3847" max="3847" width="18.109375" style="2" customWidth="1"/>
    <col min="3848" max="3848" width="14.33203125" style="2" customWidth="1"/>
    <col min="3849" max="3849" width="12.109375" style="2" customWidth="1"/>
    <col min="3850" max="3850" width="15.33203125" style="2" customWidth="1"/>
    <col min="3851" max="3851" width="11.6640625" style="2" customWidth="1"/>
    <col min="3852" max="3852" width="12.88671875" style="2" customWidth="1"/>
    <col min="3853" max="3853" width="13.5546875" style="2" customWidth="1"/>
    <col min="3854" max="3854" width="19.6640625" style="2" customWidth="1"/>
    <col min="3855" max="3855" width="11.6640625" style="2" customWidth="1"/>
    <col min="3856" max="3856" width="13.5546875" style="2" customWidth="1"/>
    <col min="3857" max="3857" width="9.109375" style="2" customWidth="1"/>
    <col min="3858" max="3858" width="10.109375" style="2" customWidth="1"/>
    <col min="3859" max="3859" width="13.44140625" style="2" customWidth="1"/>
    <col min="3860" max="3860" width="11.88671875" style="2" customWidth="1"/>
    <col min="3861" max="3861" width="12.33203125" style="2" customWidth="1"/>
    <col min="3862" max="3862" width="12.5546875" style="2" bestFit="1" customWidth="1"/>
    <col min="3863" max="3863" width="9.88671875" style="2" bestFit="1" customWidth="1"/>
    <col min="3864" max="3872" width="9.33203125" style="2" customWidth="1"/>
    <col min="3873" max="3878" width="9.109375" style="2" customWidth="1"/>
    <col min="3879" max="3888" width="9.33203125" style="2" customWidth="1"/>
    <col min="3889" max="3894" width="9.109375" style="2" customWidth="1"/>
    <col min="3895" max="3904" width="9.33203125" style="2" customWidth="1"/>
    <col min="3905" max="3910" width="9.109375" style="2" customWidth="1"/>
    <col min="3911" max="3920" width="9.33203125" style="2" customWidth="1"/>
    <col min="3921" max="3926" width="9.109375" style="2" customWidth="1"/>
    <col min="3927" max="3936" width="9.33203125" style="2" customWidth="1"/>
    <col min="3937" max="3942" width="9.109375" style="2" customWidth="1"/>
    <col min="3943" max="3952" width="9.33203125" style="2" customWidth="1"/>
    <col min="3953" max="3958" width="9.109375" style="2" customWidth="1"/>
    <col min="3959" max="3968" width="9.33203125" style="2" customWidth="1"/>
    <col min="3969" max="3974" width="9.109375" style="2" customWidth="1"/>
    <col min="3975" max="3984" width="9.33203125" style="2" customWidth="1"/>
    <col min="3985" max="3990" width="9.109375" style="2" customWidth="1"/>
    <col min="3991" max="4000" width="9.33203125" style="2" customWidth="1"/>
    <col min="4001" max="4006" width="9.109375" style="2" customWidth="1"/>
    <col min="4007" max="4016" width="9.33203125" style="2" customWidth="1"/>
    <col min="4017" max="4022" width="9.109375" style="2" customWidth="1"/>
    <col min="4023" max="4032" width="9.33203125" style="2" customWidth="1"/>
    <col min="4033" max="4038" width="9.109375" style="2" customWidth="1"/>
    <col min="4039" max="4048" width="9.33203125" style="2" customWidth="1"/>
    <col min="4049" max="4054" width="9.109375" style="2" customWidth="1"/>
    <col min="4055" max="4064" width="9.33203125" style="2" customWidth="1"/>
    <col min="4065" max="4070" width="9.109375" style="2" customWidth="1"/>
    <col min="4071" max="4080" width="9.33203125" style="2" customWidth="1"/>
    <col min="4081" max="4086" width="9.109375" style="2" customWidth="1"/>
    <col min="4087" max="4088" width="11.33203125" style="2" customWidth="1"/>
    <col min="4089" max="4091" width="9.33203125" style="2" customWidth="1"/>
    <col min="4092" max="4094" width="11.33203125" style="2" customWidth="1"/>
    <col min="4095" max="4096" width="9.33203125" style="2"/>
    <col min="4097" max="4097" width="11" style="2" bestFit="1" customWidth="1"/>
    <col min="4098" max="4098" width="36.5546875" style="2" customWidth="1"/>
    <col min="4099" max="4099" width="21.5546875" style="2" customWidth="1"/>
    <col min="4100" max="4102" width="15.6640625" style="2" customWidth="1"/>
    <col min="4103" max="4103" width="18.109375" style="2" customWidth="1"/>
    <col min="4104" max="4104" width="14.33203125" style="2" customWidth="1"/>
    <col min="4105" max="4105" width="12.109375" style="2" customWidth="1"/>
    <col min="4106" max="4106" width="15.33203125" style="2" customWidth="1"/>
    <col min="4107" max="4107" width="11.6640625" style="2" customWidth="1"/>
    <col min="4108" max="4108" width="12.88671875" style="2" customWidth="1"/>
    <col min="4109" max="4109" width="13.5546875" style="2" customWidth="1"/>
    <col min="4110" max="4110" width="19.6640625" style="2" customWidth="1"/>
    <col min="4111" max="4111" width="11.6640625" style="2" customWidth="1"/>
    <col min="4112" max="4112" width="13.5546875" style="2" customWidth="1"/>
    <col min="4113" max="4113" width="9.109375" style="2" customWidth="1"/>
    <col min="4114" max="4114" width="10.109375" style="2" customWidth="1"/>
    <col min="4115" max="4115" width="13.44140625" style="2" customWidth="1"/>
    <col min="4116" max="4116" width="11.88671875" style="2" customWidth="1"/>
    <col min="4117" max="4117" width="12.33203125" style="2" customWidth="1"/>
    <col min="4118" max="4118" width="12.5546875" style="2" bestFit="1" customWidth="1"/>
    <col min="4119" max="4119" width="9.88671875" style="2" bestFit="1" customWidth="1"/>
    <col min="4120" max="4128" width="9.33203125" style="2" customWidth="1"/>
    <col min="4129" max="4134" width="9.109375" style="2" customWidth="1"/>
    <col min="4135" max="4144" width="9.33203125" style="2" customWidth="1"/>
    <col min="4145" max="4150" width="9.109375" style="2" customWidth="1"/>
    <col min="4151" max="4160" width="9.33203125" style="2" customWidth="1"/>
    <col min="4161" max="4166" width="9.109375" style="2" customWidth="1"/>
    <col min="4167" max="4176" width="9.33203125" style="2" customWidth="1"/>
    <col min="4177" max="4182" width="9.109375" style="2" customWidth="1"/>
    <col min="4183" max="4192" width="9.33203125" style="2" customWidth="1"/>
    <col min="4193" max="4198" width="9.109375" style="2" customWidth="1"/>
    <col min="4199" max="4208" width="9.33203125" style="2" customWidth="1"/>
    <col min="4209" max="4214" width="9.109375" style="2" customWidth="1"/>
    <col min="4215" max="4224" width="9.33203125" style="2" customWidth="1"/>
    <col min="4225" max="4230" width="9.109375" style="2" customWidth="1"/>
    <col min="4231" max="4240" width="9.33203125" style="2" customWidth="1"/>
    <col min="4241" max="4246" width="9.109375" style="2" customWidth="1"/>
    <col min="4247" max="4256" width="9.33203125" style="2" customWidth="1"/>
    <col min="4257" max="4262" width="9.109375" style="2" customWidth="1"/>
    <col min="4263" max="4272" width="9.33203125" style="2" customWidth="1"/>
    <col min="4273" max="4278" width="9.109375" style="2" customWidth="1"/>
    <col min="4279" max="4288" width="9.33203125" style="2" customWidth="1"/>
    <col min="4289" max="4294" width="9.109375" style="2" customWidth="1"/>
    <col min="4295" max="4304" width="9.33203125" style="2" customWidth="1"/>
    <col min="4305" max="4310" width="9.109375" style="2" customWidth="1"/>
    <col min="4311" max="4320" width="9.33203125" style="2" customWidth="1"/>
    <col min="4321" max="4326" width="9.109375" style="2" customWidth="1"/>
    <col min="4327" max="4336" width="9.33203125" style="2" customWidth="1"/>
    <col min="4337" max="4342" width="9.109375" style="2" customWidth="1"/>
    <col min="4343" max="4344" width="11.33203125" style="2" customWidth="1"/>
    <col min="4345" max="4347" width="9.33203125" style="2" customWidth="1"/>
    <col min="4348" max="4350" width="11.33203125" style="2" customWidth="1"/>
    <col min="4351" max="4352" width="9.33203125" style="2"/>
    <col min="4353" max="4353" width="11" style="2" bestFit="1" customWidth="1"/>
    <col min="4354" max="4354" width="36.5546875" style="2" customWidth="1"/>
    <col min="4355" max="4355" width="21.5546875" style="2" customWidth="1"/>
    <col min="4356" max="4358" width="15.6640625" style="2" customWidth="1"/>
    <col min="4359" max="4359" width="18.109375" style="2" customWidth="1"/>
    <col min="4360" max="4360" width="14.33203125" style="2" customWidth="1"/>
    <col min="4361" max="4361" width="12.109375" style="2" customWidth="1"/>
    <col min="4362" max="4362" width="15.33203125" style="2" customWidth="1"/>
    <col min="4363" max="4363" width="11.6640625" style="2" customWidth="1"/>
    <col min="4364" max="4364" width="12.88671875" style="2" customWidth="1"/>
    <col min="4365" max="4365" width="13.5546875" style="2" customWidth="1"/>
    <col min="4366" max="4366" width="19.6640625" style="2" customWidth="1"/>
    <col min="4367" max="4367" width="11.6640625" style="2" customWidth="1"/>
    <col min="4368" max="4368" width="13.5546875" style="2" customWidth="1"/>
    <col min="4369" max="4369" width="9.109375" style="2" customWidth="1"/>
    <col min="4370" max="4370" width="10.109375" style="2" customWidth="1"/>
    <col min="4371" max="4371" width="13.44140625" style="2" customWidth="1"/>
    <col min="4372" max="4372" width="11.88671875" style="2" customWidth="1"/>
    <col min="4373" max="4373" width="12.33203125" style="2" customWidth="1"/>
    <col min="4374" max="4374" width="12.5546875" style="2" bestFit="1" customWidth="1"/>
    <col min="4375" max="4375" width="9.88671875" style="2" bestFit="1" customWidth="1"/>
    <col min="4376" max="4384" width="9.33203125" style="2" customWidth="1"/>
    <col min="4385" max="4390" width="9.109375" style="2" customWidth="1"/>
    <col min="4391" max="4400" width="9.33203125" style="2" customWidth="1"/>
    <col min="4401" max="4406" width="9.109375" style="2" customWidth="1"/>
    <col min="4407" max="4416" width="9.33203125" style="2" customWidth="1"/>
    <col min="4417" max="4422" width="9.109375" style="2" customWidth="1"/>
    <col min="4423" max="4432" width="9.33203125" style="2" customWidth="1"/>
    <col min="4433" max="4438" width="9.109375" style="2" customWidth="1"/>
    <col min="4439" max="4448" width="9.33203125" style="2" customWidth="1"/>
    <col min="4449" max="4454" width="9.109375" style="2" customWidth="1"/>
    <col min="4455" max="4464" width="9.33203125" style="2" customWidth="1"/>
    <col min="4465" max="4470" width="9.109375" style="2" customWidth="1"/>
    <col min="4471" max="4480" width="9.33203125" style="2" customWidth="1"/>
    <col min="4481" max="4486" width="9.109375" style="2" customWidth="1"/>
    <col min="4487" max="4496" width="9.33203125" style="2" customWidth="1"/>
    <col min="4497" max="4502" width="9.109375" style="2" customWidth="1"/>
    <col min="4503" max="4512" width="9.33203125" style="2" customWidth="1"/>
    <col min="4513" max="4518" width="9.109375" style="2" customWidth="1"/>
    <col min="4519" max="4528" width="9.33203125" style="2" customWidth="1"/>
    <col min="4529" max="4534" width="9.109375" style="2" customWidth="1"/>
    <col min="4535" max="4544" width="9.33203125" style="2" customWidth="1"/>
    <col min="4545" max="4550" width="9.109375" style="2" customWidth="1"/>
    <col min="4551" max="4560" width="9.33203125" style="2" customWidth="1"/>
    <col min="4561" max="4566" width="9.109375" style="2" customWidth="1"/>
    <col min="4567" max="4576" width="9.33203125" style="2" customWidth="1"/>
    <col min="4577" max="4582" width="9.109375" style="2" customWidth="1"/>
    <col min="4583" max="4592" width="9.33203125" style="2" customWidth="1"/>
    <col min="4593" max="4598" width="9.109375" style="2" customWidth="1"/>
    <col min="4599" max="4600" width="11.33203125" style="2" customWidth="1"/>
    <col min="4601" max="4603" width="9.33203125" style="2" customWidth="1"/>
    <col min="4604" max="4606" width="11.33203125" style="2" customWidth="1"/>
    <col min="4607" max="4608" width="9.33203125" style="2"/>
    <col min="4609" max="4609" width="11" style="2" bestFit="1" customWidth="1"/>
    <col min="4610" max="4610" width="36.5546875" style="2" customWidth="1"/>
    <col min="4611" max="4611" width="21.5546875" style="2" customWidth="1"/>
    <col min="4612" max="4614" width="15.6640625" style="2" customWidth="1"/>
    <col min="4615" max="4615" width="18.109375" style="2" customWidth="1"/>
    <col min="4616" max="4616" width="14.33203125" style="2" customWidth="1"/>
    <col min="4617" max="4617" width="12.109375" style="2" customWidth="1"/>
    <col min="4618" max="4618" width="15.33203125" style="2" customWidth="1"/>
    <col min="4619" max="4619" width="11.6640625" style="2" customWidth="1"/>
    <col min="4620" max="4620" width="12.88671875" style="2" customWidth="1"/>
    <col min="4621" max="4621" width="13.5546875" style="2" customWidth="1"/>
    <col min="4622" max="4622" width="19.6640625" style="2" customWidth="1"/>
    <col min="4623" max="4623" width="11.6640625" style="2" customWidth="1"/>
    <col min="4624" max="4624" width="13.5546875" style="2" customWidth="1"/>
    <col min="4625" max="4625" width="9.109375" style="2" customWidth="1"/>
    <col min="4626" max="4626" width="10.109375" style="2" customWidth="1"/>
    <col min="4627" max="4627" width="13.44140625" style="2" customWidth="1"/>
    <col min="4628" max="4628" width="11.88671875" style="2" customWidth="1"/>
    <col min="4629" max="4629" width="12.33203125" style="2" customWidth="1"/>
    <col min="4630" max="4630" width="12.5546875" style="2" bestFit="1" customWidth="1"/>
    <col min="4631" max="4631" width="9.88671875" style="2" bestFit="1" customWidth="1"/>
    <col min="4632" max="4640" width="9.33203125" style="2" customWidth="1"/>
    <col min="4641" max="4646" width="9.109375" style="2" customWidth="1"/>
    <col min="4647" max="4656" width="9.33203125" style="2" customWidth="1"/>
    <col min="4657" max="4662" width="9.109375" style="2" customWidth="1"/>
    <col min="4663" max="4672" width="9.33203125" style="2" customWidth="1"/>
    <col min="4673" max="4678" width="9.109375" style="2" customWidth="1"/>
    <col min="4679" max="4688" width="9.33203125" style="2" customWidth="1"/>
    <col min="4689" max="4694" width="9.109375" style="2" customWidth="1"/>
    <col min="4695" max="4704" width="9.33203125" style="2" customWidth="1"/>
    <col min="4705" max="4710" width="9.109375" style="2" customWidth="1"/>
    <col min="4711" max="4720" width="9.33203125" style="2" customWidth="1"/>
    <col min="4721" max="4726" width="9.109375" style="2" customWidth="1"/>
    <col min="4727" max="4736" width="9.33203125" style="2" customWidth="1"/>
    <col min="4737" max="4742" width="9.109375" style="2" customWidth="1"/>
    <col min="4743" max="4752" width="9.33203125" style="2" customWidth="1"/>
    <col min="4753" max="4758" width="9.109375" style="2" customWidth="1"/>
    <col min="4759" max="4768" width="9.33203125" style="2" customWidth="1"/>
    <col min="4769" max="4774" width="9.109375" style="2" customWidth="1"/>
    <col min="4775" max="4784" width="9.33203125" style="2" customWidth="1"/>
    <col min="4785" max="4790" width="9.109375" style="2" customWidth="1"/>
    <col min="4791" max="4800" width="9.33203125" style="2" customWidth="1"/>
    <col min="4801" max="4806" width="9.109375" style="2" customWidth="1"/>
    <col min="4807" max="4816" width="9.33203125" style="2" customWidth="1"/>
    <col min="4817" max="4822" width="9.109375" style="2" customWidth="1"/>
    <col min="4823" max="4832" width="9.33203125" style="2" customWidth="1"/>
    <col min="4833" max="4838" width="9.109375" style="2" customWidth="1"/>
    <col min="4839" max="4848" width="9.33203125" style="2" customWidth="1"/>
    <col min="4849" max="4854" width="9.109375" style="2" customWidth="1"/>
    <col min="4855" max="4856" width="11.33203125" style="2" customWidth="1"/>
    <col min="4857" max="4859" width="9.33203125" style="2" customWidth="1"/>
    <col min="4860" max="4862" width="11.33203125" style="2" customWidth="1"/>
    <col min="4863" max="4864" width="9.33203125" style="2"/>
    <col min="4865" max="4865" width="11" style="2" bestFit="1" customWidth="1"/>
    <col min="4866" max="4866" width="36.5546875" style="2" customWidth="1"/>
    <col min="4867" max="4867" width="21.5546875" style="2" customWidth="1"/>
    <col min="4868" max="4870" width="15.6640625" style="2" customWidth="1"/>
    <col min="4871" max="4871" width="18.109375" style="2" customWidth="1"/>
    <col min="4872" max="4872" width="14.33203125" style="2" customWidth="1"/>
    <col min="4873" max="4873" width="12.109375" style="2" customWidth="1"/>
    <col min="4874" max="4874" width="15.33203125" style="2" customWidth="1"/>
    <col min="4875" max="4875" width="11.6640625" style="2" customWidth="1"/>
    <col min="4876" max="4876" width="12.88671875" style="2" customWidth="1"/>
    <col min="4877" max="4877" width="13.5546875" style="2" customWidth="1"/>
    <col min="4878" max="4878" width="19.6640625" style="2" customWidth="1"/>
    <col min="4879" max="4879" width="11.6640625" style="2" customWidth="1"/>
    <col min="4880" max="4880" width="13.5546875" style="2" customWidth="1"/>
    <col min="4881" max="4881" width="9.109375" style="2" customWidth="1"/>
    <col min="4882" max="4882" width="10.109375" style="2" customWidth="1"/>
    <col min="4883" max="4883" width="13.44140625" style="2" customWidth="1"/>
    <col min="4884" max="4884" width="11.88671875" style="2" customWidth="1"/>
    <col min="4885" max="4885" width="12.33203125" style="2" customWidth="1"/>
    <col min="4886" max="4886" width="12.5546875" style="2" bestFit="1" customWidth="1"/>
    <col min="4887" max="4887" width="9.88671875" style="2" bestFit="1" customWidth="1"/>
    <col min="4888" max="4896" width="9.33203125" style="2" customWidth="1"/>
    <col min="4897" max="4902" width="9.109375" style="2" customWidth="1"/>
    <col min="4903" max="4912" width="9.33203125" style="2" customWidth="1"/>
    <col min="4913" max="4918" width="9.109375" style="2" customWidth="1"/>
    <col min="4919" max="4928" width="9.33203125" style="2" customWidth="1"/>
    <col min="4929" max="4934" width="9.109375" style="2" customWidth="1"/>
    <col min="4935" max="4944" width="9.33203125" style="2" customWidth="1"/>
    <col min="4945" max="4950" width="9.109375" style="2" customWidth="1"/>
    <col min="4951" max="4960" width="9.33203125" style="2" customWidth="1"/>
    <col min="4961" max="4966" width="9.109375" style="2" customWidth="1"/>
    <col min="4967" max="4976" width="9.33203125" style="2" customWidth="1"/>
    <col min="4977" max="4982" width="9.109375" style="2" customWidth="1"/>
    <col min="4983" max="4992" width="9.33203125" style="2" customWidth="1"/>
    <col min="4993" max="4998" width="9.109375" style="2" customWidth="1"/>
    <col min="4999" max="5008" width="9.33203125" style="2" customWidth="1"/>
    <col min="5009" max="5014" width="9.109375" style="2" customWidth="1"/>
    <col min="5015" max="5024" width="9.33203125" style="2" customWidth="1"/>
    <col min="5025" max="5030" width="9.109375" style="2" customWidth="1"/>
    <col min="5031" max="5040" width="9.33203125" style="2" customWidth="1"/>
    <col min="5041" max="5046" width="9.109375" style="2" customWidth="1"/>
    <col min="5047" max="5056" width="9.33203125" style="2" customWidth="1"/>
    <col min="5057" max="5062" width="9.109375" style="2" customWidth="1"/>
    <col min="5063" max="5072" width="9.33203125" style="2" customWidth="1"/>
    <col min="5073" max="5078" width="9.109375" style="2" customWidth="1"/>
    <col min="5079" max="5088" width="9.33203125" style="2" customWidth="1"/>
    <col min="5089" max="5094" width="9.109375" style="2" customWidth="1"/>
    <col min="5095" max="5104" width="9.33203125" style="2" customWidth="1"/>
    <col min="5105" max="5110" width="9.109375" style="2" customWidth="1"/>
    <col min="5111" max="5112" width="11.33203125" style="2" customWidth="1"/>
    <col min="5113" max="5115" width="9.33203125" style="2" customWidth="1"/>
    <col min="5116" max="5118" width="11.33203125" style="2" customWidth="1"/>
    <col min="5119" max="5120" width="9.33203125" style="2"/>
    <col min="5121" max="5121" width="11" style="2" bestFit="1" customWidth="1"/>
    <col min="5122" max="5122" width="36.5546875" style="2" customWidth="1"/>
    <col min="5123" max="5123" width="21.5546875" style="2" customWidth="1"/>
    <col min="5124" max="5126" width="15.6640625" style="2" customWidth="1"/>
    <col min="5127" max="5127" width="18.109375" style="2" customWidth="1"/>
    <col min="5128" max="5128" width="14.33203125" style="2" customWidth="1"/>
    <col min="5129" max="5129" width="12.109375" style="2" customWidth="1"/>
    <col min="5130" max="5130" width="15.33203125" style="2" customWidth="1"/>
    <col min="5131" max="5131" width="11.6640625" style="2" customWidth="1"/>
    <col min="5132" max="5132" width="12.88671875" style="2" customWidth="1"/>
    <col min="5133" max="5133" width="13.5546875" style="2" customWidth="1"/>
    <col min="5134" max="5134" width="19.6640625" style="2" customWidth="1"/>
    <col min="5135" max="5135" width="11.6640625" style="2" customWidth="1"/>
    <col min="5136" max="5136" width="13.5546875" style="2" customWidth="1"/>
    <col min="5137" max="5137" width="9.109375" style="2" customWidth="1"/>
    <col min="5138" max="5138" width="10.109375" style="2" customWidth="1"/>
    <col min="5139" max="5139" width="13.44140625" style="2" customWidth="1"/>
    <col min="5140" max="5140" width="11.88671875" style="2" customWidth="1"/>
    <col min="5141" max="5141" width="12.33203125" style="2" customWidth="1"/>
    <col min="5142" max="5142" width="12.5546875" style="2" bestFit="1" customWidth="1"/>
    <col min="5143" max="5143" width="9.88671875" style="2" bestFit="1" customWidth="1"/>
    <col min="5144" max="5152" width="9.33203125" style="2" customWidth="1"/>
    <col min="5153" max="5158" width="9.109375" style="2" customWidth="1"/>
    <col min="5159" max="5168" width="9.33203125" style="2" customWidth="1"/>
    <col min="5169" max="5174" width="9.109375" style="2" customWidth="1"/>
    <col min="5175" max="5184" width="9.33203125" style="2" customWidth="1"/>
    <col min="5185" max="5190" width="9.109375" style="2" customWidth="1"/>
    <col min="5191" max="5200" width="9.33203125" style="2" customWidth="1"/>
    <col min="5201" max="5206" width="9.109375" style="2" customWidth="1"/>
    <col min="5207" max="5216" width="9.33203125" style="2" customWidth="1"/>
    <col min="5217" max="5222" width="9.109375" style="2" customWidth="1"/>
    <col min="5223" max="5232" width="9.33203125" style="2" customWidth="1"/>
    <col min="5233" max="5238" width="9.109375" style="2" customWidth="1"/>
    <col min="5239" max="5248" width="9.33203125" style="2" customWidth="1"/>
    <col min="5249" max="5254" width="9.109375" style="2" customWidth="1"/>
    <col min="5255" max="5264" width="9.33203125" style="2" customWidth="1"/>
    <col min="5265" max="5270" width="9.109375" style="2" customWidth="1"/>
    <col min="5271" max="5280" width="9.33203125" style="2" customWidth="1"/>
    <col min="5281" max="5286" width="9.109375" style="2" customWidth="1"/>
    <col min="5287" max="5296" width="9.33203125" style="2" customWidth="1"/>
    <col min="5297" max="5302" width="9.109375" style="2" customWidth="1"/>
    <col min="5303" max="5312" width="9.33203125" style="2" customWidth="1"/>
    <col min="5313" max="5318" width="9.109375" style="2" customWidth="1"/>
    <col min="5319" max="5328" width="9.33203125" style="2" customWidth="1"/>
    <col min="5329" max="5334" width="9.109375" style="2" customWidth="1"/>
    <col min="5335" max="5344" width="9.33203125" style="2" customWidth="1"/>
    <col min="5345" max="5350" width="9.109375" style="2" customWidth="1"/>
    <col min="5351" max="5360" width="9.33203125" style="2" customWidth="1"/>
    <col min="5361" max="5366" width="9.109375" style="2" customWidth="1"/>
    <col min="5367" max="5368" width="11.33203125" style="2" customWidth="1"/>
    <col min="5369" max="5371" width="9.33203125" style="2" customWidth="1"/>
    <col min="5372" max="5374" width="11.33203125" style="2" customWidth="1"/>
    <col min="5375" max="5376" width="9.33203125" style="2"/>
    <col min="5377" max="5377" width="11" style="2" bestFit="1" customWidth="1"/>
    <col min="5378" max="5378" width="36.5546875" style="2" customWidth="1"/>
    <col min="5379" max="5379" width="21.5546875" style="2" customWidth="1"/>
    <col min="5380" max="5382" width="15.6640625" style="2" customWidth="1"/>
    <col min="5383" max="5383" width="18.109375" style="2" customWidth="1"/>
    <col min="5384" max="5384" width="14.33203125" style="2" customWidth="1"/>
    <col min="5385" max="5385" width="12.109375" style="2" customWidth="1"/>
    <col min="5386" max="5386" width="15.33203125" style="2" customWidth="1"/>
    <col min="5387" max="5387" width="11.6640625" style="2" customWidth="1"/>
    <col min="5388" max="5388" width="12.88671875" style="2" customWidth="1"/>
    <col min="5389" max="5389" width="13.5546875" style="2" customWidth="1"/>
    <col min="5390" max="5390" width="19.6640625" style="2" customWidth="1"/>
    <col min="5391" max="5391" width="11.6640625" style="2" customWidth="1"/>
    <col min="5392" max="5392" width="13.5546875" style="2" customWidth="1"/>
    <col min="5393" max="5393" width="9.109375" style="2" customWidth="1"/>
    <col min="5394" max="5394" width="10.109375" style="2" customWidth="1"/>
    <col min="5395" max="5395" width="13.44140625" style="2" customWidth="1"/>
    <col min="5396" max="5396" width="11.88671875" style="2" customWidth="1"/>
    <col min="5397" max="5397" width="12.33203125" style="2" customWidth="1"/>
    <col min="5398" max="5398" width="12.5546875" style="2" bestFit="1" customWidth="1"/>
    <col min="5399" max="5399" width="9.88671875" style="2" bestFit="1" customWidth="1"/>
    <col min="5400" max="5408" width="9.33203125" style="2" customWidth="1"/>
    <col min="5409" max="5414" width="9.109375" style="2" customWidth="1"/>
    <col min="5415" max="5424" width="9.33203125" style="2" customWidth="1"/>
    <col min="5425" max="5430" width="9.109375" style="2" customWidth="1"/>
    <col min="5431" max="5440" width="9.33203125" style="2" customWidth="1"/>
    <col min="5441" max="5446" width="9.109375" style="2" customWidth="1"/>
    <col min="5447" max="5456" width="9.33203125" style="2" customWidth="1"/>
    <col min="5457" max="5462" width="9.109375" style="2" customWidth="1"/>
    <col min="5463" max="5472" width="9.33203125" style="2" customWidth="1"/>
    <col min="5473" max="5478" width="9.109375" style="2" customWidth="1"/>
    <col min="5479" max="5488" width="9.33203125" style="2" customWidth="1"/>
    <col min="5489" max="5494" width="9.109375" style="2" customWidth="1"/>
    <col min="5495" max="5504" width="9.33203125" style="2" customWidth="1"/>
    <col min="5505" max="5510" width="9.109375" style="2" customWidth="1"/>
    <col min="5511" max="5520" width="9.33203125" style="2" customWidth="1"/>
    <col min="5521" max="5526" width="9.109375" style="2" customWidth="1"/>
    <col min="5527" max="5536" width="9.33203125" style="2" customWidth="1"/>
    <col min="5537" max="5542" width="9.109375" style="2" customWidth="1"/>
    <col min="5543" max="5552" width="9.33203125" style="2" customWidth="1"/>
    <col min="5553" max="5558" width="9.109375" style="2" customWidth="1"/>
    <col min="5559" max="5568" width="9.33203125" style="2" customWidth="1"/>
    <col min="5569" max="5574" width="9.109375" style="2" customWidth="1"/>
    <col min="5575" max="5584" width="9.33203125" style="2" customWidth="1"/>
    <col min="5585" max="5590" width="9.109375" style="2" customWidth="1"/>
    <col min="5591" max="5600" width="9.33203125" style="2" customWidth="1"/>
    <col min="5601" max="5606" width="9.109375" style="2" customWidth="1"/>
    <col min="5607" max="5616" width="9.33203125" style="2" customWidth="1"/>
    <col min="5617" max="5622" width="9.109375" style="2" customWidth="1"/>
    <col min="5623" max="5624" width="11.33203125" style="2" customWidth="1"/>
    <col min="5625" max="5627" width="9.33203125" style="2" customWidth="1"/>
    <col min="5628" max="5630" width="11.33203125" style="2" customWidth="1"/>
    <col min="5631" max="5632" width="9.33203125" style="2"/>
    <col min="5633" max="5633" width="11" style="2" bestFit="1" customWidth="1"/>
    <col min="5634" max="5634" width="36.5546875" style="2" customWidth="1"/>
    <col min="5635" max="5635" width="21.5546875" style="2" customWidth="1"/>
    <col min="5636" max="5638" width="15.6640625" style="2" customWidth="1"/>
    <col min="5639" max="5639" width="18.109375" style="2" customWidth="1"/>
    <col min="5640" max="5640" width="14.33203125" style="2" customWidth="1"/>
    <col min="5641" max="5641" width="12.109375" style="2" customWidth="1"/>
    <col min="5642" max="5642" width="15.33203125" style="2" customWidth="1"/>
    <col min="5643" max="5643" width="11.6640625" style="2" customWidth="1"/>
    <col min="5644" max="5644" width="12.88671875" style="2" customWidth="1"/>
    <col min="5645" max="5645" width="13.5546875" style="2" customWidth="1"/>
    <col min="5646" max="5646" width="19.6640625" style="2" customWidth="1"/>
    <col min="5647" max="5647" width="11.6640625" style="2" customWidth="1"/>
    <col min="5648" max="5648" width="13.5546875" style="2" customWidth="1"/>
    <col min="5649" max="5649" width="9.109375" style="2" customWidth="1"/>
    <col min="5650" max="5650" width="10.109375" style="2" customWidth="1"/>
    <col min="5651" max="5651" width="13.44140625" style="2" customWidth="1"/>
    <col min="5652" max="5652" width="11.88671875" style="2" customWidth="1"/>
    <col min="5653" max="5653" width="12.33203125" style="2" customWidth="1"/>
    <col min="5654" max="5654" width="12.5546875" style="2" bestFit="1" customWidth="1"/>
    <col min="5655" max="5655" width="9.88671875" style="2" bestFit="1" customWidth="1"/>
    <col min="5656" max="5664" width="9.33203125" style="2" customWidth="1"/>
    <col min="5665" max="5670" width="9.109375" style="2" customWidth="1"/>
    <col min="5671" max="5680" width="9.33203125" style="2" customWidth="1"/>
    <col min="5681" max="5686" width="9.109375" style="2" customWidth="1"/>
    <col min="5687" max="5696" width="9.33203125" style="2" customWidth="1"/>
    <col min="5697" max="5702" width="9.109375" style="2" customWidth="1"/>
    <col min="5703" max="5712" width="9.33203125" style="2" customWidth="1"/>
    <col min="5713" max="5718" width="9.109375" style="2" customWidth="1"/>
    <col min="5719" max="5728" width="9.33203125" style="2" customWidth="1"/>
    <col min="5729" max="5734" width="9.109375" style="2" customWidth="1"/>
    <col min="5735" max="5744" width="9.33203125" style="2" customWidth="1"/>
    <col min="5745" max="5750" width="9.109375" style="2" customWidth="1"/>
    <col min="5751" max="5760" width="9.33203125" style="2" customWidth="1"/>
    <col min="5761" max="5766" width="9.109375" style="2" customWidth="1"/>
    <col min="5767" max="5776" width="9.33203125" style="2" customWidth="1"/>
    <col min="5777" max="5782" width="9.109375" style="2" customWidth="1"/>
    <col min="5783" max="5792" width="9.33203125" style="2" customWidth="1"/>
    <col min="5793" max="5798" width="9.109375" style="2" customWidth="1"/>
    <col min="5799" max="5808" width="9.33203125" style="2" customWidth="1"/>
    <col min="5809" max="5814" width="9.109375" style="2" customWidth="1"/>
    <col min="5815" max="5824" width="9.33203125" style="2" customWidth="1"/>
    <col min="5825" max="5830" width="9.109375" style="2" customWidth="1"/>
    <col min="5831" max="5840" width="9.33203125" style="2" customWidth="1"/>
    <col min="5841" max="5846" width="9.109375" style="2" customWidth="1"/>
    <col min="5847" max="5856" width="9.33203125" style="2" customWidth="1"/>
    <col min="5857" max="5862" width="9.109375" style="2" customWidth="1"/>
    <col min="5863" max="5872" width="9.33203125" style="2" customWidth="1"/>
    <col min="5873" max="5878" width="9.109375" style="2" customWidth="1"/>
    <col min="5879" max="5880" width="11.33203125" style="2" customWidth="1"/>
    <col min="5881" max="5883" width="9.33203125" style="2" customWidth="1"/>
    <col min="5884" max="5886" width="11.33203125" style="2" customWidth="1"/>
    <col min="5887" max="5888" width="9.33203125" style="2"/>
    <col min="5889" max="5889" width="11" style="2" bestFit="1" customWidth="1"/>
    <col min="5890" max="5890" width="36.5546875" style="2" customWidth="1"/>
    <col min="5891" max="5891" width="21.5546875" style="2" customWidth="1"/>
    <col min="5892" max="5894" width="15.6640625" style="2" customWidth="1"/>
    <col min="5895" max="5895" width="18.109375" style="2" customWidth="1"/>
    <col min="5896" max="5896" width="14.33203125" style="2" customWidth="1"/>
    <col min="5897" max="5897" width="12.109375" style="2" customWidth="1"/>
    <col min="5898" max="5898" width="15.33203125" style="2" customWidth="1"/>
    <col min="5899" max="5899" width="11.6640625" style="2" customWidth="1"/>
    <col min="5900" max="5900" width="12.88671875" style="2" customWidth="1"/>
    <col min="5901" max="5901" width="13.5546875" style="2" customWidth="1"/>
    <col min="5902" max="5902" width="19.6640625" style="2" customWidth="1"/>
    <col min="5903" max="5903" width="11.6640625" style="2" customWidth="1"/>
    <col min="5904" max="5904" width="13.5546875" style="2" customWidth="1"/>
    <col min="5905" max="5905" width="9.109375" style="2" customWidth="1"/>
    <col min="5906" max="5906" width="10.109375" style="2" customWidth="1"/>
    <col min="5907" max="5907" width="13.44140625" style="2" customWidth="1"/>
    <col min="5908" max="5908" width="11.88671875" style="2" customWidth="1"/>
    <col min="5909" max="5909" width="12.33203125" style="2" customWidth="1"/>
    <col min="5910" max="5910" width="12.5546875" style="2" bestFit="1" customWidth="1"/>
    <col min="5911" max="5911" width="9.88671875" style="2" bestFit="1" customWidth="1"/>
    <col min="5912" max="5920" width="9.33203125" style="2" customWidth="1"/>
    <col min="5921" max="5926" width="9.109375" style="2" customWidth="1"/>
    <col min="5927" max="5936" width="9.33203125" style="2" customWidth="1"/>
    <col min="5937" max="5942" width="9.109375" style="2" customWidth="1"/>
    <col min="5943" max="5952" width="9.33203125" style="2" customWidth="1"/>
    <col min="5953" max="5958" width="9.109375" style="2" customWidth="1"/>
    <col min="5959" max="5968" width="9.33203125" style="2" customWidth="1"/>
    <col min="5969" max="5974" width="9.109375" style="2" customWidth="1"/>
    <col min="5975" max="5984" width="9.33203125" style="2" customWidth="1"/>
    <col min="5985" max="5990" width="9.109375" style="2" customWidth="1"/>
    <col min="5991" max="6000" width="9.33203125" style="2" customWidth="1"/>
    <col min="6001" max="6006" width="9.109375" style="2" customWidth="1"/>
    <col min="6007" max="6016" width="9.33203125" style="2" customWidth="1"/>
    <col min="6017" max="6022" width="9.109375" style="2" customWidth="1"/>
    <col min="6023" max="6032" width="9.33203125" style="2" customWidth="1"/>
    <col min="6033" max="6038" width="9.109375" style="2" customWidth="1"/>
    <col min="6039" max="6048" width="9.33203125" style="2" customWidth="1"/>
    <col min="6049" max="6054" width="9.109375" style="2" customWidth="1"/>
    <col min="6055" max="6064" width="9.33203125" style="2" customWidth="1"/>
    <col min="6065" max="6070" width="9.109375" style="2" customWidth="1"/>
    <col min="6071" max="6080" width="9.33203125" style="2" customWidth="1"/>
    <col min="6081" max="6086" width="9.109375" style="2" customWidth="1"/>
    <col min="6087" max="6096" width="9.33203125" style="2" customWidth="1"/>
    <col min="6097" max="6102" width="9.109375" style="2" customWidth="1"/>
    <col min="6103" max="6112" width="9.33203125" style="2" customWidth="1"/>
    <col min="6113" max="6118" width="9.109375" style="2" customWidth="1"/>
    <col min="6119" max="6128" width="9.33203125" style="2" customWidth="1"/>
    <col min="6129" max="6134" width="9.109375" style="2" customWidth="1"/>
    <col min="6135" max="6136" width="11.33203125" style="2" customWidth="1"/>
    <col min="6137" max="6139" width="9.33203125" style="2" customWidth="1"/>
    <col min="6140" max="6142" width="11.33203125" style="2" customWidth="1"/>
    <col min="6143" max="6144" width="9.33203125" style="2"/>
    <col min="6145" max="6145" width="11" style="2" bestFit="1" customWidth="1"/>
    <col min="6146" max="6146" width="36.5546875" style="2" customWidth="1"/>
    <col min="6147" max="6147" width="21.5546875" style="2" customWidth="1"/>
    <col min="6148" max="6150" width="15.6640625" style="2" customWidth="1"/>
    <col min="6151" max="6151" width="18.109375" style="2" customWidth="1"/>
    <col min="6152" max="6152" width="14.33203125" style="2" customWidth="1"/>
    <col min="6153" max="6153" width="12.109375" style="2" customWidth="1"/>
    <col min="6154" max="6154" width="15.33203125" style="2" customWidth="1"/>
    <col min="6155" max="6155" width="11.6640625" style="2" customWidth="1"/>
    <col min="6156" max="6156" width="12.88671875" style="2" customWidth="1"/>
    <col min="6157" max="6157" width="13.5546875" style="2" customWidth="1"/>
    <col min="6158" max="6158" width="19.6640625" style="2" customWidth="1"/>
    <col min="6159" max="6159" width="11.6640625" style="2" customWidth="1"/>
    <col min="6160" max="6160" width="13.5546875" style="2" customWidth="1"/>
    <col min="6161" max="6161" width="9.109375" style="2" customWidth="1"/>
    <col min="6162" max="6162" width="10.109375" style="2" customWidth="1"/>
    <col min="6163" max="6163" width="13.44140625" style="2" customWidth="1"/>
    <col min="6164" max="6164" width="11.88671875" style="2" customWidth="1"/>
    <col min="6165" max="6165" width="12.33203125" style="2" customWidth="1"/>
    <col min="6166" max="6166" width="12.5546875" style="2" bestFit="1" customWidth="1"/>
    <col min="6167" max="6167" width="9.88671875" style="2" bestFit="1" customWidth="1"/>
    <col min="6168" max="6176" width="9.33203125" style="2" customWidth="1"/>
    <col min="6177" max="6182" width="9.109375" style="2" customWidth="1"/>
    <col min="6183" max="6192" width="9.33203125" style="2" customWidth="1"/>
    <col min="6193" max="6198" width="9.109375" style="2" customWidth="1"/>
    <col min="6199" max="6208" width="9.33203125" style="2" customWidth="1"/>
    <col min="6209" max="6214" width="9.109375" style="2" customWidth="1"/>
    <col min="6215" max="6224" width="9.33203125" style="2" customWidth="1"/>
    <col min="6225" max="6230" width="9.109375" style="2" customWidth="1"/>
    <col min="6231" max="6240" width="9.33203125" style="2" customWidth="1"/>
    <col min="6241" max="6246" width="9.109375" style="2" customWidth="1"/>
    <col min="6247" max="6256" width="9.33203125" style="2" customWidth="1"/>
    <col min="6257" max="6262" width="9.109375" style="2" customWidth="1"/>
    <col min="6263" max="6272" width="9.33203125" style="2" customWidth="1"/>
    <col min="6273" max="6278" width="9.109375" style="2" customWidth="1"/>
    <col min="6279" max="6288" width="9.33203125" style="2" customWidth="1"/>
    <col min="6289" max="6294" width="9.109375" style="2" customWidth="1"/>
    <col min="6295" max="6304" width="9.33203125" style="2" customWidth="1"/>
    <col min="6305" max="6310" width="9.109375" style="2" customWidth="1"/>
    <col min="6311" max="6320" width="9.33203125" style="2" customWidth="1"/>
    <col min="6321" max="6326" width="9.109375" style="2" customWidth="1"/>
    <col min="6327" max="6336" width="9.33203125" style="2" customWidth="1"/>
    <col min="6337" max="6342" width="9.109375" style="2" customWidth="1"/>
    <col min="6343" max="6352" width="9.33203125" style="2" customWidth="1"/>
    <col min="6353" max="6358" width="9.109375" style="2" customWidth="1"/>
    <col min="6359" max="6368" width="9.33203125" style="2" customWidth="1"/>
    <col min="6369" max="6374" width="9.109375" style="2" customWidth="1"/>
    <col min="6375" max="6384" width="9.33203125" style="2" customWidth="1"/>
    <col min="6385" max="6390" width="9.109375" style="2" customWidth="1"/>
    <col min="6391" max="6392" width="11.33203125" style="2" customWidth="1"/>
    <col min="6393" max="6395" width="9.33203125" style="2" customWidth="1"/>
    <col min="6396" max="6398" width="11.33203125" style="2" customWidth="1"/>
    <col min="6399" max="6400" width="9.33203125" style="2"/>
    <col min="6401" max="6401" width="11" style="2" bestFit="1" customWidth="1"/>
    <col min="6402" max="6402" width="36.5546875" style="2" customWidth="1"/>
    <col min="6403" max="6403" width="21.5546875" style="2" customWidth="1"/>
    <col min="6404" max="6406" width="15.6640625" style="2" customWidth="1"/>
    <col min="6407" max="6407" width="18.109375" style="2" customWidth="1"/>
    <col min="6408" max="6408" width="14.33203125" style="2" customWidth="1"/>
    <col min="6409" max="6409" width="12.109375" style="2" customWidth="1"/>
    <col min="6410" max="6410" width="15.33203125" style="2" customWidth="1"/>
    <col min="6411" max="6411" width="11.6640625" style="2" customWidth="1"/>
    <col min="6412" max="6412" width="12.88671875" style="2" customWidth="1"/>
    <col min="6413" max="6413" width="13.5546875" style="2" customWidth="1"/>
    <col min="6414" max="6414" width="19.6640625" style="2" customWidth="1"/>
    <col min="6415" max="6415" width="11.6640625" style="2" customWidth="1"/>
    <col min="6416" max="6416" width="13.5546875" style="2" customWidth="1"/>
    <col min="6417" max="6417" width="9.109375" style="2" customWidth="1"/>
    <col min="6418" max="6418" width="10.109375" style="2" customWidth="1"/>
    <col min="6419" max="6419" width="13.44140625" style="2" customWidth="1"/>
    <col min="6420" max="6420" width="11.88671875" style="2" customWidth="1"/>
    <col min="6421" max="6421" width="12.33203125" style="2" customWidth="1"/>
    <col min="6422" max="6422" width="12.5546875" style="2" bestFit="1" customWidth="1"/>
    <col min="6423" max="6423" width="9.88671875" style="2" bestFit="1" customWidth="1"/>
    <col min="6424" max="6432" width="9.33203125" style="2" customWidth="1"/>
    <col min="6433" max="6438" width="9.109375" style="2" customWidth="1"/>
    <col min="6439" max="6448" width="9.33203125" style="2" customWidth="1"/>
    <col min="6449" max="6454" width="9.109375" style="2" customWidth="1"/>
    <col min="6455" max="6464" width="9.33203125" style="2" customWidth="1"/>
    <col min="6465" max="6470" width="9.109375" style="2" customWidth="1"/>
    <col min="6471" max="6480" width="9.33203125" style="2" customWidth="1"/>
    <col min="6481" max="6486" width="9.109375" style="2" customWidth="1"/>
    <col min="6487" max="6496" width="9.33203125" style="2" customWidth="1"/>
    <col min="6497" max="6502" width="9.109375" style="2" customWidth="1"/>
    <col min="6503" max="6512" width="9.33203125" style="2" customWidth="1"/>
    <col min="6513" max="6518" width="9.109375" style="2" customWidth="1"/>
    <col min="6519" max="6528" width="9.33203125" style="2" customWidth="1"/>
    <col min="6529" max="6534" width="9.109375" style="2" customWidth="1"/>
    <col min="6535" max="6544" width="9.33203125" style="2" customWidth="1"/>
    <col min="6545" max="6550" width="9.109375" style="2" customWidth="1"/>
    <col min="6551" max="6560" width="9.33203125" style="2" customWidth="1"/>
    <col min="6561" max="6566" width="9.109375" style="2" customWidth="1"/>
    <col min="6567" max="6576" width="9.33203125" style="2" customWidth="1"/>
    <col min="6577" max="6582" width="9.109375" style="2" customWidth="1"/>
    <col min="6583" max="6592" width="9.33203125" style="2" customWidth="1"/>
    <col min="6593" max="6598" width="9.109375" style="2" customWidth="1"/>
    <col min="6599" max="6608" width="9.33203125" style="2" customWidth="1"/>
    <col min="6609" max="6614" width="9.109375" style="2" customWidth="1"/>
    <col min="6615" max="6624" width="9.33203125" style="2" customWidth="1"/>
    <col min="6625" max="6630" width="9.109375" style="2" customWidth="1"/>
    <col min="6631" max="6640" width="9.33203125" style="2" customWidth="1"/>
    <col min="6641" max="6646" width="9.109375" style="2" customWidth="1"/>
    <col min="6647" max="6648" width="11.33203125" style="2" customWidth="1"/>
    <col min="6649" max="6651" width="9.33203125" style="2" customWidth="1"/>
    <col min="6652" max="6654" width="11.33203125" style="2" customWidth="1"/>
    <col min="6655" max="6656" width="9.33203125" style="2"/>
    <col min="6657" max="6657" width="11" style="2" bestFit="1" customWidth="1"/>
    <col min="6658" max="6658" width="36.5546875" style="2" customWidth="1"/>
    <col min="6659" max="6659" width="21.5546875" style="2" customWidth="1"/>
    <col min="6660" max="6662" width="15.6640625" style="2" customWidth="1"/>
    <col min="6663" max="6663" width="18.109375" style="2" customWidth="1"/>
    <col min="6664" max="6664" width="14.33203125" style="2" customWidth="1"/>
    <col min="6665" max="6665" width="12.109375" style="2" customWidth="1"/>
    <col min="6666" max="6666" width="15.33203125" style="2" customWidth="1"/>
    <col min="6667" max="6667" width="11.6640625" style="2" customWidth="1"/>
    <col min="6668" max="6668" width="12.88671875" style="2" customWidth="1"/>
    <col min="6669" max="6669" width="13.5546875" style="2" customWidth="1"/>
    <col min="6670" max="6670" width="19.6640625" style="2" customWidth="1"/>
    <col min="6671" max="6671" width="11.6640625" style="2" customWidth="1"/>
    <col min="6672" max="6672" width="13.5546875" style="2" customWidth="1"/>
    <col min="6673" max="6673" width="9.109375" style="2" customWidth="1"/>
    <col min="6674" max="6674" width="10.109375" style="2" customWidth="1"/>
    <col min="6675" max="6675" width="13.44140625" style="2" customWidth="1"/>
    <col min="6676" max="6676" width="11.88671875" style="2" customWidth="1"/>
    <col min="6677" max="6677" width="12.33203125" style="2" customWidth="1"/>
    <col min="6678" max="6678" width="12.5546875" style="2" bestFit="1" customWidth="1"/>
    <col min="6679" max="6679" width="9.88671875" style="2" bestFit="1" customWidth="1"/>
    <col min="6680" max="6688" width="9.33203125" style="2" customWidth="1"/>
    <col min="6689" max="6694" width="9.109375" style="2" customWidth="1"/>
    <col min="6695" max="6704" width="9.33203125" style="2" customWidth="1"/>
    <col min="6705" max="6710" width="9.109375" style="2" customWidth="1"/>
    <col min="6711" max="6720" width="9.33203125" style="2" customWidth="1"/>
    <col min="6721" max="6726" width="9.109375" style="2" customWidth="1"/>
    <col min="6727" max="6736" width="9.33203125" style="2" customWidth="1"/>
    <col min="6737" max="6742" width="9.109375" style="2" customWidth="1"/>
    <col min="6743" max="6752" width="9.33203125" style="2" customWidth="1"/>
    <col min="6753" max="6758" width="9.109375" style="2" customWidth="1"/>
    <col min="6759" max="6768" width="9.33203125" style="2" customWidth="1"/>
    <col min="6769" max="6774" width="9.109375" style="2" customWidth="1"/>
    <col min="6775" max="6784" width="9.33203125" style="2" customWidth="1"/>
    <col min="6785" max="6790" width="9.109375" style="2" customWidth="1"/>
    <col min="6791" max="6800" width="9.33203125" style="2" customWidth="1"/>
    <col min="6801" max="6806" width="9.109375" style="2" customWidth="1"/>
    <col min="6807" max="6816" width="9.33203125" style="2" customWidth="1"/>
    <col min="6817" max="6822" width="9.109375" style="2" customWidth="1"/>
    <col min="6823" max="6832" width="9.33203125" style="2" customWidth="1"/>
    <col min="6833" max="6838" width="9.109375" style="2" customWidth="1"/>
    <col min="6839" max="6848" width="9.33203125" style="2" customWidth="1"/>
    <col min="6849" max="6854" width="9.109375" style="2" customWidth="1"/>
    <col min="6855" max="6864" width="9.33203125" style="2" customWidth="1"/>
    <col min="6865" max="6870" width="9.109375" style="2" customWidth="1"/>
    <col min="6871" max="6880" width="9.33203125" style="2" customWidth="1"/>
    <col min="6881" max="6886" width="9.109375" style="2" customWidth="1"/>
    <col min="6887" max="6896" width="9.33203125" style="2" customWidth="1"/>
    <col min="6897" max="6902" width="9.109375" style="2" customWidth="1"/>
    <col min="6903" max="6904" width="11.33203125" style="2" customWidth="1"/>
    <col min="6905" max="6907" width="9.33203125" style="2" customWidth="1"/>
    <col min="6908" max="6910" width="11.33203125" style="2" customWidth="1"/>
    <col min="6911" max="6912" width="9.33203125" style="2"/>
    <col min="6913" max="6913" width="11" style="2" bestFit="1" customWidth="1"/>
    <col min="6914" max="6914" width="36.5546875" style="2" customWidth="1"/>
    <col min="6915" max="6915" width="21.5546875" style="2" customWidth="1"/>
    <col min="6916" max="6918" width="15.6640625" style="2" customWidth="1"/>
    <col min="6919" max="6919" width="18.109375" style="2" customWidth="1"/>
    <col min="6920" max="6920" width="14.33203125" style="2" customWidth="1"/>
    <col min="6921" max="6921" width="12.109375" style="2" customWidth="1"/>
    <col min="6922" max="6922" width="15.33203125" style="2" customWidth="1"/>
    <col min="6923" max="6923" width="11.6640625" style="2" customWidth="1"/>
    <col min="6924" max="6924" width="12.88671875" style="2" customWidth="1"/>
    <col min="6925" max="6925" width="13.5546875" style="2" customWidth="1"/>
    <col min="6926" max="6926" width="19.6640625" style="2" customWidth="1"/>
    <col min="6927" max="6927" width="11.6640625" style="2" customWidth="1"/>
    <col min="6928" max="6928" width="13.5546875" style="2" customWidth="1"/>
    <col min="6929" max="6929" width="9.109375" style="2" customWidth="1"/>
    <col min="6930" max="6930" width="10.109375" style="2" customWidth="1"/>
    <col min="6931" max="6931" width="13.44140625" style="2" customWidth="1"/>
    <col min="6932" max="6932" width="11.88671875" style="2" customWidth="1"/>
    <col min="6933" max="6933" width="12.33203125" style="2" customWidth="1"/>
    <col min="6934" max="6934" width="12.5546875" style="2" bestFit="1" customWidth="1"/>
    <col min="6935" max="6935" width="9.88671875" style="2" bestFit="1" customWidth="1"/>
    <col min="6936" max="6944" width="9.33203125" style="2" customWidth="1"/>
    <col min="6945" max="6950" width="9.109375" style="2" customWidth="1"/>
    <col min="6951" max="6960" width="9.33203125" style="2" customWidth="1"/>
    <col min="6961" max="6966" width="9.109375" style="2" customWidth="1"/>
    <col min="6967" max="6976" width="9.33203125" style="2" customWidth="1"/>
    <col min="6977" max="6982" width="9.109375" style="2" customWidth="1"/>
    <col min="6983" max="6992" width="9.33203125" style="2" customWidth="1"/>
    <col min="6993" max="6998" width="9.109375" style="2" customWidth="1"/>
    <col min="6999" max="7008" width="9.33203125" style="2" customWidth="1"/>
    <col min="7009" max="7014" width="9.109375" style="2" customWidth="1"/>
    <col min="7015" max="7024" width="9.33203125" style="2" customWidth="1"/>
    <col min="7025" max="7030" width="9.109375" style="2" customWidth="1"/>
    <col min="7031" max="7040" width="9.33203125" style="2" customWidth="1"/>
    <col min="7041" max="7046" width="9.109375" style="2" customWidth="1"/>
    <col min="7047" max="7056" width="9.33203125" style="2" customWidth="1"/>
    <col min="7057" max="7062" width="9.109375" style="2" customWidth="1"/>
    <col min="7063" max="7072" width="9.33203125" style="2" customWidth="1"/>
    <col min="7073" max="7078" width="9.109375" style="2" customWidth="1"/>
    <col min="7079" max="7088" width="9.33203125" style="2" customWidth="1"/>
    <col min="7089" max="7094" width="9.109375" style="2" customWidth="1"/>
    <col min="7095" max="7104" width="9.33203125" style="2" customWidth="1"/>
    <col min="7105" max="7110" width="9.109375" style="2" customWidth="1"/>
    <col min="7111" max="7120" width="9.33203125" style="2" customWidth="1"/>
    <col min="7121" max="7126" width="9.109375" style="2" customWidth="1"/>
    <col min="7127" max="7136" width="9.33203125" style="2" customWidth="1"/>
    <col min="7137" max="7142" width="9.109375" style="2" customWidth="1"/>
    <col min="7143" max="7152" width="9.33203125" style="2" customWidth="1"/>
    <col min="7153" max="7158" width="9.109375" style="2" customWidth="1"/>
    <col min="7159" max="7160" width="11.33203125" style="2" customWidth="1"/>
    <col min="7161" max="7163" width="9.33203125" style="2" customWidth="1"/>
    <col min="7164" max="7166" width="11.33203125" style="2" customWidth="1"/>
    <col min="7167" max="7168" width="9.33203125" style="2"/>
    <col min="7169" max="7169" width="11" style="2" bestFit="1" customWidth="1"/>
    <col min="7170" max="7170" width="36.5546875" style="2" customWidth="1"/>
    <col min="7171" max="7171" width="21.5546875" style="2" customWidth="1"/>
    <col min="7172" max="7174" width="15.6640625" style="2" customWidth="1"/>
    <col min="7175" max="7175" width="18.109375" style="2" customWidth="1"/>
    <col min="7176" max="7176" width="14.33203125" style="2" customWidth="1"/>
    <col min="7177" max="7177" width="12.109375" style="2" customWidth="1"/>
    <col min="7178" max="7178" width="15.33203125" style="2" customWidth="1"/>
    <col min="7179" max="7179" width="11.6640625" style="2" customWidth="1"/>
    <col min="7180" max="7180" width="12.88671875" style="2" customWidth="1"/>
    <col min="7181" max="7181" width="13.5546875" style="2" customWidth="1"/>
    <col min="7182" max="7182" width="19.6640625" style="2" customWidth="1"/>
    <col min="7183" max="7183" width="11.6640625" style="2" customWidth="1"/>
    <col min="7184" max="7184" width="13.5546875" style="2" customWidth="1"/>
    <col min="7185" max="7185" width="9.109375" style="2" customWidth="1"/>
    <col min="7186" max="7186" width="10.109375" style="2" customWidth="1"/>
    <col min="7187" max="7187" width="13.44140625" style="2" customWidth="1"/>
    <col min="7188" max="7188" width="11.88671875" style="2" customWidth="1"/>
    <col min="7189" max="7189" width="12.33203125" style="2" customWidth="1"/>
    <col min="7190" max="7190" width="12.5546875" style="2" bestFit="1" customWidth="1"/>
    <col min="7191" max="7191" width="9.88671875" style="2" bestFit="1" customWidth="1"/>
    <col min="7192" max="7200" width="9.33203125" style="2" customWidth="1"/>
    <col min="7201" max="7206" width="9.109375" style="2" customWidth="1"/>
    <col min="7207" max="7216" width="9.33203125" style="2" customWidth="1"/>
    <col min="7217" max="7222" width="9.109375" style="2" customWidth="1"/>
    <col min="7223" max="7232" width="9.33203125" style="2" customWidth="1"/>
    <col min="7233" max="7238" width="9.109375" style="2" customWidth="1"/>
    <col min="7239" max="7248" width="9.33203125" style="2" customWidth="1"/>
    <col min="7249" max="7254" width="9.109375" style="2" customWidth="1"/>
    <col min="7255" max="7264" width="9.33203125" style="2" customWidth="1"/>
    <col min="7265" max="7270" width="9.109375" style="2" customWidth="1"/>
    <col min="7271" max="7280" width="9.33203125" style="2" customWidth="1"/>
    <col min="7281" max="7286" width="9.109375" style="2" customWidth="1"/>
    <col min="7287" max="7296" width="9.33203125" style="2" customWidth="1"/>
    <col min="7297" max="7302" width="9.109375" style="2" customWidth="1"/>
    <col min="7303" max="7312" width="9.33203125" style="2" customWidth="1"/>
    <col min="7313" max="7318" width="9.109375" style="2" customWidth="1"/>
    <col min="7319" max="7328" width="9.33203125" style="2" customWidth="1"/>
    <col min="7329" max="7334" width="9.109375" style="2" customWidth="1"/>
    <col min="7335" max="7344" width="9.33203125" style="2" customWidth="1"/>
    <col min="7345" max="7350" width="9.109375" style="2" customWidth="1"/>
    <col min="7351" max="7360" width="9.33203125" style="2" customWidth="1"/>
    <col min="7361" max="7366" width="9.109375" style="2" customWidth="1"/>
    <col min="7367" max="7376" width="9.33203125" style="2" customWidth="1"/>
    <col min="7377" max="7382" width="9.109375" style="2" customWidth="1"/>
    <col min="7383" max="7392" width="9.33203125" style="2" customWidth="1"/>
    <col min="7393" max="7398" width="9.109375" style="2" customWidth="1"/>
    <col min="7399" max="7408" width="9.33203125" style="2" customWidth="1"/>
    <col min="7409" max="7414" width="9.109375" style="2" customWidth="1"/>
    <col min="7415" max="7416" width="11.33203125" style="2" customWidth="1"/>
    <col min="7417" max="7419" width="9.33203125" style="2" customWidth="1"/>
    <col min="7420" max="7422" width="11.33203125" style="2" customWidth="1"/>
    <col min="7423" max="7424" width="9.33203125" style="2"/>
    <col min="7425" max="7425" width="11" style="2" bestFit="1" customWidth="1"/>
    <col min="7426" max="7426" width="36.5546875" style="2" customWidth="1"/>
    <col min="7427" max="7427" width="21.5546875" style="2" customWidth="1"/>
    <col min="7428" max="7430" width="15.6640625" style="2" customWidth="1"/>
    <col min="7431" max="7431" width="18.109375" style="2" customWidth="1"/>
    <col min="7432" max="7432" width="14.33203125" style="2" customWidth="1"/>
    <col min="7433" max="7433" width="12.109375" style="2" customWidth="1"/>
    <col min="7434" max="7434" width="15.33203125" style="2" customWidth="1"/>
    <col min="7435" max="7435" width="11.6640625" style="2" customWidth="1"/>
    <col min="7436" max="7436" width="12.88671875" style="2" customWidth="1"/>
    <col min="7437" max="7437" width="13.5546875" style="2" customWidth="1"/>
    <col min="7438" max="7438" width="19.6640625" style="2" customWidth="1"/>
    <col min="7439" max="7439" width="11.6640625" style="2" customWidth="1"/>
    <col min="7440" max="7440" width="13.5546875" style="2" customWidth="1"/>
    <col min="7441" max="7441" width="9.109375" style="2" customWidth="1"/>
    <col min="7442" max="7442" width="10.109375" style="2" customWidth="1"/>
    <col min="7443" max="7443" width="13.44140625" style="2" customWidth="1"/>
    <col min="7444" max="7444" width="11.88671875" style="2" customWidth="1"/>
    <col min="7445" max="7445" width="12.33203125" style="2" customWidth="1"/>
    <col min="7446" max="7446" width="12.5546875" style="2" bestFit="1" customWidth="1"/>
    <col min="7447" max="7447" width="9.88671875" style="2" bestFit="1" customWidth="1"/>
    <col min="7448" max="7456" width="9.33203125" style="2" customWidth="1"/>
    <col min="7457" max="7462" width="9.109375" style="2" customWidth="1"/>
    <col min="7463" max="7472" width="9.33203125" style="2" customWidth="1"/>
    <col min="7473" max="7478" width="9.109375" style="2" customWidth="1"/>
    <col min="7479" max="7488" width="9.33203125" style="2" customWidth="1"/>
    <col min="7489" max="7494" width="9.109375" style="2" customWidth="1"/>
    <col min="7495" max="7504" width="9.33203125" style="2" customWidth="1"/>
    <col min="7505" max="7510" width="9.109375" style="2" customWidth="1"/>
    <col min="7511" max="7520" width="9.33203125" style="2" customWidth="1"/>
    <col min="7521" max="7526" width="9.109375" style="2" customWidth="1"/>
    <col min="7527" max="7536" width="9.33203125" style="2" customWidth="1"/>
    <col min="7537" max="7542" width="9.109375" style="2" customWidth="1"/>
    <col min="7543" max="7552" width="9.33203125" style="2" customWidth="1"/>
    <col min="7553" max="7558" width="9.109375" style="2" customWidth="1"/>
    <col min="7559" max="7568" width="9.33203125" style="2" customWidth="1"/>
    <col min="7569" max="7574" width="9.109375" style="2" customWidth="1"/>
    <col min="7575" max="7584" width="9.33203125" style="2" customWidth="1"/>
    <col min="7585" max="7590" width="9.109375" style="2" customWidth="1"/>
    <col min="7591" max="7600" width="9.33203125" style="2" customWidth="1"/>
    <col min="7601" max="7606" width="9.109375" style="2" customWidth="1"/>
    <col min="7607" max="7616" width="9.33203125" style="2" customWidth="1"/>
    <col min="7617" max="7622" width="9.109375" style="2" customWidth="1"/>
    <col min="7623" max="7632" width="9.33203125" style="2" customWidth="1"/>
    <col min="7633" max="7638" width="9.109375" style="2" customWidth="1"/>
    <col min="7639" max="7648" width="9.33203125" style="2" customWidth="1"/>
    <col min="7649" max="7654" width="9.109375" style="2" customWidth="1"/>
    <col min="7655" max="7664" width="9.33203125" style="2" customWidth="1"/>
    <col min="7665" max="7670" width="9.109375" style="2" customWidth="1"/>
    <col min="7671" max="7672" width="11.33203125" style="2" customWidth="1"/>
    <col min="7673" max="7675" width="9.33203125" style="2" customWidth="1"/>
    <col min="7676" max="7678" width="11.33203125" style="2" customWidth="1"/>
    <col min="7679" max="7680" width="9.33203125" style="2"/>
    <col min="7681" max="7681" width="11" style="2" bestFit="1" customWidth="1"/>
    <col min="7682" max="7682" width="36.5546875" style="2" customWidth="1"/>
    <col min="7683" max="7683" width="21.5546875" style="2" customWidth="1"/>
    <col min="7684" max="7686" width="15.6640625" style="2" customWidth="1"/>
    <col min="7687" max="7687" width="18.109375" style="2" customWidth="1"/>
    <col min="7688" max="7688" width="14.33203125" style="2" customWidth="1"/>
    <col min="7689" max="7689" width="12.109375" style="2" customWidth="1"/>
    <col min="7690" max="7690" width="15.33203125" style="2" customWidth="1"/>
    <col min="7691" max="7691" width="11.6640625" style="2" customWidth="1"/>
    <col min="7692" max="7692" width="12.88671875" style="2" customWidth="1"/>
    <col min="7693" max="7693" width="13.5546875" style="2" customWidth="1"/>
    <col min="7694" max="7694" width="19.6640625" style="2" customWidth="1"/>
    <col min="7695" max="7695" width="11.6640625" style="2" customWidth="1"/>
    <col min="7696" max="7696" width="13.5546875" style="2" customWidth="1"/>
    <col min="7697" max="7697" width="9.109375" style="2" customWidth="1"/>
    <col min="7698" max="7698" width="10.109375" style="2" customWidth="1"/>
    <col min="7699" max="7699" width="13.44140625" style="2" customWidth="1"/>
    <col min="7700" max="7700" width="11.88671875" style="2" customWidth="1"/>
    <col min="7701" max="7701" width="12.33203125" style="2" customWidth="1"/>
    <col min="7702" max="7702" width="12.5546875" style="2" bestFit="1" customWidth="1"/>
    <col min="7703" max="7703" width="9.88671875" style="2" bestFit="1" customWidth="1"/>
    <col min="7704" max="7712" width="9.33203125" style="2" customWidth="1"/>
    <col min="7713" max="7718" width="9.109375" style="2" customWidth="1"/>
    <col min="7719" max="7728" width="9.33203125" style="2" customWidth="1"/>
    <col min="7729" max="7734" width="9.109375" style="2" customWidth="1"/>
    <col min="7735" max="7744" width="9.33203125" style="2" customWidth="1"/>
    <col min="7745" max="7750" width="9.109375" style="2" customWidth="1"/>
    <col min="7751" max="7760" width="9.33203125" style="2" customWidth="1"/>
    <col min="7761" max="7766" width="9.109375" style="2" customWidth="1"/>
    <col min="7767" max="7776" width="9.33203125" style="2" customWidth="1"/>
    <col min="7777" max="7782" width="9.109375" style="2" customWidth="1"/>
    <col min="7783" max="7792" width="9.33203125" style="2" customWidth="1"/>
    <col min="7793" max="7798" width="9.109375" style="2" customWidth="1"/>
    <col min="7799" max="7808" width="9.33203125" style="2" customWidth="1"/>
    <col min="7809" max="7814" width="9.109375" style="2" customWidth="1"/>
    <col min="7815" max="7824" width="9.33203125" style="2" customWidth="1"/>
    <col min="7825" max="7830" width="9.109375" style="2" customWidth="1"/>
    <col min="7831" max="7840" width="9.33203125" style="2" customWidth="1"/>
    <col min="7841" max="7846" width="9.109375" style="2" customWidth="1"/>
    <col min="7847" max="7856" width="9.33203125" style="2" customWidth="1"/>
    <col min="7857" max="7862" width="9.109375" style="2" customWidth="1"/>
    <col min="7863" max="7872" width="9.33203125" style="2" customWidth="1"/>
    <col min="7873" max="7878" width="9.109375" style="2" customWidth="1"/>
    <col min="7879" max="7888" width="9.33203125" style="2" customWidth="1"/>
    <col min="7889" max="7894" width="9.109375" style="2" customWidth="1"/>
    <col min="7895" max="7904" width="9.33203125" style="2" customWidth="1"/>
    <col min="7905" max="7910" width="9.109375" style="2" customWidth="1"/>
    <col min="7911" max="7920" width="9.33203125" style="2" customWidth="1"/>
    <col min="7921" max="7926" width="9.109375" style="2" customWidth="1"/>
    <col min="7927" max="7928" width="11.33203125" style="2" customWidth="1"/>
    <col min="7929" max="7931" width="9.33203125" style="2" customWidth="1"/>
    <col min="7932" max="7934" width="11.33203125" style="2" customWidth="1"/>
    <col min="7935" max="7936" width="9.33203125" style="2"/>
    <col min="7937" max="7937" width="11" style="2" bestFit="1" customWidth="1"/>
    <col min="7938" max="7938" width="36.5546875" style="2" customWidth="1"/>
    <col min="7939" max="7939" width="21.5546875" style="2" customWidth="1"/>
    <col min="7940" max="7942" width="15.6640625" style="2" customWidth="1"/>
    <col min="7943" max="7943" width="18.109375" style="2" customWidth="1"/>
    <col min="7944" max="7944" width="14.33203125" style="2" customWidth="1"/>
    <col min="7945" max="7945" width="12.109375" style="2" customWidth="1"/>
    <col min="7946" max="7946" width="15.33203125" style="2" customWidth="1"/>
    <col min="7947" max="7947" width="11.6640625" style="2" customWidth="1"/>
    <col min="7948" max="7948" width="12.88671875" style="2" customWidth="1"/>
    <col min="7949" max="7949" width="13.5546875" style="2" customWidth="1"/>
    <col min="7950" max="7950" width="19.6640625" style="2" customWidth="1"/>
    <col min="7951" max="7951" width="11.6640625" style="2" customWidth="1"/>
    <col min="7952" max="7952" width="13.5546875" style="2" customWidth="1"/>
    <col min="7953" max="7953" width="9.109375" style="2" customWidth="1"/>
    <col min="7954" max="7954" width="10.109375" style="2" customWidth="1"/>
    <col min="7955" max="7955" width="13.44140625" style="2" customWidth="1"/>
    <col min="7956" max="7956" width="11.88671875" style="2" customWidth="1"/>
    <col min="7957" max="7957" width="12.33203125" style="2" customWidth="1"/>
    <col min="7958" max="7958" width="12.5546875" style="2" bestFit="1" customWidth="1"/>
    <col min="7959" max="7959" width="9.88671875" style="2" bestFit="1" customWidth="1"/>
    <col min="7960" max="7968" width="9.33203125" style="2" customWidth="1"/>
    <col min="7969" max="7974" width="9.109375" style="2" customWidth="1"/>
    <col min="7975" max="7984" width="9.33203125" style="2" customWidth="1"/>
    <col min="7985" max="7990" width="9.109375" style="2" customWidth="1"/>
    <col min="7991" max="8000" width="9.33203125" style="2" customWidth="1"/>
    <col min="8001" max="8006" width="9.109375" style="2" customWidth="1"/>
    <col min="8007" max="8016" width="9.33203125" style="2" customWidth="1"/>
    <col min="8017" max="8022" width="9.109375" style="2" customWidth="1"/>
    <col min="8023" max="8032" width="9.33203125" style="2" customWidth="1"/>
    <col min="8033" max="8038" width="9.109375" style="2" customWidth="1"/>
    <col min="8039" max="8048" width="9.33203125" style="2" customWidth="1"/>
    <col min="8049" max="8054" width="9.109375" style="2" customWidth="1"/>
    <col min="8055" max="8064" width="9.33203125" style="2" customWidth="1"/>
    <col min="8065" max="8070" width="9.109375" style="2" customWidth="1"/>
    <col min="8071" max="8080" width="9.33203125" style="2" customWidth="1"/>
    <col min="8081" max="8086" width="9.109375" style="2" customWidth="1"/>
    <col min="8087" max="8096" width="9.33203125" style="2" customWidth="1"/>
    <col min="8097" max="8102" width="9.109375" style="2" customWidth="1"/>
    <col min="8103" max="8112" width="9.33203125" style="2" customWidth="1"/>
    <col min="8113" max="8118" width="9.109375" style="2" customWidth="1"/>
    <col min="8119" max="8128" width="9.33203125" style="2" customWidth="1"/>
    <col min="8129" max="8134" width="9.109375" style="2" customWidth="1"/>
    <col min="8135" max="8144" width="9.33203125" style="2" customWidth="1"/>
    <col min="8145" max="8150" width="9.109375" style="2" customWidth="1"/>
    <col min="8151" max="8160" width="9.33203125" style="2" customWidth="1"/>
    <col min="8161" max="8166" width="9.109375" style="2" customWidth="1"/>
    <col min="8167" max="8176" width="9.33203125" style="2" customWidth="1"/>
    <col min="8177" max="8182" width="9.109375" style="2" customWidth="1"/>
    <col min="8183" max="8184" width="11.33203125" style="2" customWidth="1"/>
    <col min="8185" max="8187" width="9.33203125" style="2" customWidth="1"/>
    <col min="8188" max="8190" width="11.33203125" style="2" customWidth="1"/>
    <col min="8191" max="8192" width="9.33203125" style="2"/>
    <col min="8193" max="8193" width="11" style="2" bestFit="1" customWidth="1"/>
    <col min="8194" max="8194" width="36.5546875" style="2" customWidth="1"/>
    <col min="8195" max="8195" width="21.5546875" style="2" customWidth="1"/>
    <col min="8196" max="8198" width="15.6640625" style="2" customWidth="1"/>
    <col min="8199" max="8199" width="18.109375" style="2" customWidth="1"/>
    <col min="8200" max="8200" width="14.33203125" style="2" customWidth="1"/>
    <col min="8201" max="8201" width="12.109375" style="2" customWidth="1"/>
    <col min="8202" max="8202" width="15.33203125" style="2" customWidth="1"/>
    <col min="8203" max="8203" width="11.6640625" style="2" customWidth="1"/>
    <col min="8204" max="8204" width="12.88671875" style="2" customWidth="1"/>
    <col min="8205" max="8205" width="13.5546875" style="2" customWidth="1"/>
    <col min="8206" max="8206" width="19.6640625" style="2" customWidth="1"/>
    <col min="8207" max="8207" width="11.6640625" style="2" customWidth="1"/>
    <col min="8208" max="8208" width="13.5546875" style="2" customWidth="1"/>
    <col min="8209" max="8209" width="9.109375" style="2" customWidth="1"/>
    <col min="8210" max="8210" width="10.109375" style="2" customWidth="1"/>
    <col min="8211" max="8211" width="13.44140625" style="2" customWidth="1"/>
    <col min="8212" max="8212" width="11.88671875" style="2" customWidth="1"/>
    <col min="8213" max="8213" width="12.33203125" style="2" customWidth="1"/>
    <col min="8214" max="8214" width="12.5546875" style="2" bestFit="1" customWidth="1"/>
    <col min="8215" max="8215" width="9.88671875" style="2" bestFit="1" customWidth="1"/>
    <col min="8216" max="8224" width="9.33203125" style="2" customWidth="1"/>
    <col min="8225" max="8230" width="9.109375" style="2" customWidth="1"/>
    <col min="8231" max="8240" width="9.33203125" style="2" customWidth="1"/>
    <col min="8241" max="8246" width="9.109375" style="2" customWidth="1"/>
    <col min="8247" max="8256" width="9.33203125" style="2" customWidth="1"/>
    <col min="8257" max="8262" width="9.109375" style="2" customWidth="1"/>
    <col min="8263" max="8272" width="9.33203125" style="2" customWidth="1"/>
    <col min="8273" max="8278" width="9.109375" style="2" customWidth="1"/>
    <col min="8279" max="8288" width="9.33203125" style="2" customWidth="1"/>
    <col min="8289" max="8294" width="9.109375" style="2" customWidth="1"/>
    <col min="8295" max="8304" width="9.33203125" style="2" customWidth="1"/>
    <col min="8305" max="8310" width="9.109375" style="2" customWidth="1"/>
    <col min="8311" max="8320" width="9.33203125" style="2" customWidth="1"/>
    <col min="8321" max="8326" width="9.109375" style="2" customWidth="1"/>
    <col min="8327" max="8336" width="9.33203125" style="2" customWidth="1"/>
    <col min="8337" max="8342" width="9.109375" style="2" customWidth="1"/>
    <col min="8343" max="8352" width="9.33203125" style="2" customWidth="1"/>
    <col min="8353" max="8358" width="9.109375" style="2" customWidth="1"/>
    <col min="8359" max="8368" width="9.33203125" style="2" customWidth="1"/>
    <col min="8369" max="8374" width="9.109375" style="2" customWidth="1"/>
    <col min="8375" max="8384" width="9.33203125" style="2" customWidth="1"/>
    <col min="8385" max="8390" width="9.109375" style="2" customWidth="1"/>
    <col min="8391" max="8400" width="9.33203125" style="2" customWidth="1"/>
    <col min="8401" max="8406" width="9.109375" style="2" customWidth="1"/>
    <col min="8407" max="8416" width="9.33203125" style="2" customWidth="1"/>
    <col min="8417" max="8422" width="9.109375" style="2" customWidth="1"/>
    <col min="8423" max="8432" width="9.33203125" style="2" customWidth="1"/>
    <col min="8433" max="8438" width="9.109375" style="2" customWidth="1"/>
    <col min="8439" max="8440" width="11.33203125" style="2" customWidth="1"/>
    <col min="8441" max="8443" width="9.33203125" style="2" customWidth="1"/>
    <col min="8444" max="8446" width="11.33203125" style="2" customWidth="1"/>
    <col min="8447" max="8448" width="9.33203125" style="2"/>
    <col min="8449" max="8449" width="11" style="2" bestFit="1" customWidth="1"/>
    <col min="8450" max="8450" width="36.5546875" style="2" customWidth="1"/>
    <col min="8451" max="8451" width="21.5546875" style="2" customWidth="1"/>
    <col min="8452" max="8454" width="15.6640625" style="2" customWidth="1"/>
    <col min="8455" max="8455" width="18.109375" style="2" customWidth="1"/>
    <col min="8456" max="8456" width="14.33203125" style="2" customWidth="1"/>
    <col min="8457" max="8457" width="12.109375" style="2" customWidth="1"/>
    <col min="8458" max="8458" width="15.33203125" style="2" customWidth="1"/>
    <col min="8459" max="8459" width="11.6640625" style="2" customWidth="1"/>
    <col min="8460" max="8460" width="12.88671875" style="2" customWidth="1"/>
    <col min="8461" max="8461" width="13.5546875" style="2" customWidth="1"/>
    <col min="8462" max="8462" width="19.6640625" style="2" customWidth="1"/>
    <col min="8463" max="8463" width="11.6640625" style="2" customWidth="1"/>
    <col min="8464" max="8464" width="13.5546875" style="2" customWidth="1"/>
    <col min="8465" max="8465" width="9.109375" style="2" customWidth="1"/>
    <col min="8466" max="8466" width="10.109375" style="2" customWidth="1"/>
    <col min="8467" max="8467" width="13.44140625" style="2" customWidth="1"/>
    <col min="8468" max="8468" width="11.88671875" style="2" customWidth="1"/>
    <col min="8469" max="8469" width="12.33203125" style="2" customWidth="1"/>
    <col min="8470" max="8470" width="12.5546875" style="2" bestFit="1" customWidth="1"/>
    <col min="8471" max="8471" width="9.88671875" style="2" bestFit="1" customWidth="1"/>
    <col min="8472" max="8480" width="9.33203125" style="2" customWidth="1"/>
    <col min="8481" max="8486" width="9.109375" style="2" customWidth="1"/>
    <col min="8487" max="8496" width="9.33203125" style="2" customWidth="1"/>
    <col min="8497" max="8502" width="9.109375" style="2" customWidth="1"/>
    <col min="8503" max="8512" width="9.33203125" style="2" customWidth="1"/>
    <col min="8513" max="8518" width="9.109375" style="2" customWidth="1"/>
    <col min="8519" max="8528" width="9.33203125" style="2" customWidth="1"/>
    <col min="8529" max="8534" width="9.109375" style="2" customWidth="1"/>
    <col min="8535" max="8544" width="9.33203125" style="2" customWidth="1"/>
    <col min="8545" max="8550" width="9.109375" style="2" customWidth="1"/>
    <col min="8551" max="8560" width="9.33203125" style="2" customWidth="1"/>
    <col min="8561" max="8566" width="9.109375" style="2" customWidth="1"/>
    <col min="8567" max="8576" width="9.33203125" style="2" customWidth="1"/>
    <col min="8577" max="8582" width="9.109375" style="2" customWidth="1"/>
    <col min="8583" max="8592" width="9.33203125" style="2" customWidth="1"/>
    <col min="8593" max="8598" width="9.109375" style="2" customWidth="1"/>
    <col min="8599" max="8608" width="9.33203125" style="2" customWidth="1"/>
    <col min="8609" max="8614" width="9.109375" style="2" customWidth="1"/>
    <col min="8615" max="8624" width="9.33203125" style="2" customWidth="1"/>
    <col min="8625" max="8630" width="9.109375" style="2" customWidth="1"/>
    <col min="8631" max="8640" width="9.33203125" style="2" customWidth="1"/>
    <col min="8641" max="8646" width="9.109375" style="2" customWidth="1"/>
    <col min="8647" max="8656" width="9.33203125" style="2" customWidth="1"/>
    <col min="8657" max="8662" width="9.109375" style="2" customWidth="1"/>
    <col min="8663" max="8672" width="9.33203125" style="2" customWidth="1"/>
    <col min="8673" max="8678" width="9.109375" style="2" customWidth="1"/>
    <col min="8679" max="8688" width="9.33203125" style="2" customWidth="1"/>
    <col min="8689" max="8694" width="9.109375" style="2" customWidth="1"/>
    <col min="8695" max="8696" width="11.33203125" style="2" customWidth="1"/>
    <col min="8697" max="8699" width="9.33203125" style="2" customWidth="1"/>
    <col min="8700" max="8702" width="11.33203125" style="2" customWidth="1"/>
    <col min="8703" max="8704" width="9.33203125" style="2"/>
    <col min="8705" max="8705" width="11" style="2" bestFit="1" customWidth="1"/>
    <col min="8706" max="8706" width="36.5546875" style="2" customWidth="1"/>
    <col min="8707" max="8707" width="21.5546875" style="2" customWidth="1"/>
    <col min="8708" max="8710" width="15.6640625" style="2" customWidth="1"/>
    <col min="8711" max="8711" width="18.109375" style="2" customWidth="1"/>
    <col min="8712" max="8712" width="14.33203125" style="2" customWidth="1"/>
    <col min="8713" max="8713" width="12.109375" style="2" customWidth="1"/>
    <col min="8714" max="8714" width="15.33203125" style="2" customWidth="1"/>
    <col min="8715" max="8715" width="11.6640625" style="2" customWidth="1"/>
    <col min="8716" max="8716" width="12.88671875" style="2" customWidth="1"/>
    <col min="8717" max="8717" width="13.5546875" style="2" customWidth="1"/>
    <col min="8718" max="8718" width="19.6640625" style="2" customWidth="1"/>
    <col min="8719" max="8719" width="11.6640625" style="2" customWidth="1"/>
    <col min="8720" max="8720" width="13.5546875" style="2" customWidth="1"/>
    <col min="8721" max="8721" width="9.109375" style="2" customWidth="1"/>
    <col min="8722" max="8722" width="10.109375" style="2" customWidth="1"/>
    <col min="8723" max="8723" width="13.44140625" style="2" customWidth="1"/>
    <col min="8724" max="8724" width="11.88671875" style="2" customWidth="1"/>
    <col min="8725" max="8725" width="12.33203125" style="2" customWidth="1"/>
    <col min="8726" max="8726" width="12.5546875" style="2" bestFit="1" customWidth="1"/>
    <col min="8727" max="8727" width="9.88671875" style="2" bestFit="1" customWidth="1"/>
    <col min="8728" max="8736" width="9.33203125" style="2" customWidth="1"/>
    <col min="8737" max="8742" width="9.109375" style="2" customWidth="1"/>
    <col min="8743" max="8752" width="9.33203125" style="2" customWidth="1"/>
    <col min="8753" max="8758" width="9.109375" style="2" customWidth="1"/>
    <col min="8759" max="8768" width="9.33203125" style="2" customWidth="1"/>
    <col min="8769" max="8774" width="9.109375" style="2" customWidth="1"/>
    <col min="8775" max="8784" width="9.33203125" style="2" customWidth="1"/>
    <col min="8785" max="8790" width="9.109375" style="2" customWidth="1"/>
    <col min="8791" max="8800" width="9.33203125" style="2" customWidth="1"/>
    <col min="8801" max="8806" width="9.109375" style="2" customWidth="1"/>
    <col min="8807" max="8816" width="9.33203125" style="2" customWidth="1"/>
    <col min="8817" max="8822" width="9.109375" style="2" customWidth="1"/>
    <col min="8823" max="8832" width="9.33203125" style="2" customWidth="1"/>
    <col min="8833" max="8838" width="9.109375" style="2" customWidth="1"/>
    <col min="8839" max="8848" width="9.33203125" style="2" customWidth="1"/>
    <col min="8849" max="8854" width="9.109375" style="2" customWidth="1"/>
    <col min="8855" max="8864" width="9.33203125" style="2" customWidth="1"/>
    <col min="8865" max="8870" width="9.109375" style="2" customWidth="1"/>
    <col min="8871" max="8880" width="9.33203125" style="2" customWidth="1"/>
    <col min="8881" max="8886" width="9.109375" style="2" customWidth="1"/>
    <col min="8887" max="8896" width="9.33203125" style="2" customWidth="1"/>
    <col min="8897" max="8902" width="9.109375" style="2" customWidth="1"/>
    <col min="8903" max="8912" width="9.33203125" style="2" customWidth="1"/>
    <col min="8913" max="8918" width="9.109375" style="2" customWidth="1"/>
    <col min="8919" max="8928" width="9.33203125" style="2" customWidth="1"/>
    <col min="8929" max="8934" width="9.109375" style="2" customWidth="1"/>
    <col min="8935" max="8944" width="9.33203125" style="2" customWidth="1"/>
    <col min="8945" max="8950" width="9.109375" style="2" customWidth="1"/>
    <col min="8951" max="8952" width="11.33203125" style="2" customWidth="1"/>
    <col min="8953" max="8955" width="9.33203125" style="2" customWidth="1"/>
    <col min="8956" max="8958" width="11.33203125" style="2" customWidth="1"/>
    <col min="8959" max="8960" width="9.33203125" style="2"/>
    <col min="8961" max="8961" width="11" style="2" bestFit="1" customWidth="1"/>
    <col min="8962" max="8962" width="36.5546875" style="2" customWidth="1"/>
    <col min="8963" max="8963" width="21.5546875" style="2" customWidth="1"/>
    <col min="8964" max="8966" width="15.6640625" style="2" customWidth="1"/>
    <col min="8967" max="8967" width="18.109375" style="2" customWidth="1"/>
    <col min="8968" max="8968" width="14.33203125" style="2" customWidth="1"/>
    <col min="8969" max="8969" width="12.109375" style="2" customWidth="1"/>
    <col min="8970" max="8970" width="15.33203125" style="2" customWidth="1"/>
    <col min="8971" max="8971" width="11.6640625" style="2" customWidth="1"/>
    <col min="8972" max="8972" width="12.88671875" style="2" customWidth="1"/>
    <col min="8973" max="8973" width="13.5546875" style="2" customWidth="1"/>
    <col min="8974" max="8974" width="19.6640625" style="2" customWidth="1"/>
    <col min="8975" max="8975" width="11.6640625" style="2" customWidth="1"/>
    <col min="8976" max="8976" width="13.5546875" style="2" customWidth="1"/>
    <col min="8977" max="8977" width="9.109375" style="2" customWidth="1"/>
    <col min="8978" max="8978" width="10.109375" style="2" customWidth="1"/>
    <col min="8979" max="8979" width="13.44140625" style="2" customWidth="1"/>
    <col min="8980" max="8980" width="11.88671875" style="2" customWidth="1"/>
    <col min="8981" max="8981" width="12.33203125" style="2" customWidth="1"/>
    <col min="8982" max="8982" width="12.5546875" style="2" bestFit="1" customWidth="1"/>
    <col min="8983" max="8983" width="9.88671875" style="2" bestFit="1" customWidth="1"/>
    <col min="8984" max="8992" width="9.33203125" style="2" customWidth="1"/>
    <col min="8993" max="8998" width="9.109375" style="2" customWidth="1"/>
    <col min="8999" max="9008" width="9.33203125" style="2" customWidth="1"/>
    <col min="9009" max="9014" width="9.109375" style="2" customWidth="1"/>
    <col min="9015" max="9024" width="9.33203125" style="2" customWidth="1"/>
    <col min="9025" max="9030" width="9.109375" style="2" customWidth="1"/>
    <col min="9031" max="9040" width="9.33203125" style="2" customWidth="1"/>
    <col min="9041" max="9046" width="9.109375" style="2" customWidth="1"/>
    <col min="9047" max="9056" width="9.33203125" style="2" customWidth="1"/>
    <col min="9057" max="9062" width="9.109375" style="2" customWidth="1"/>
    <col min="9063" max="9072" width="9.33203125" style="2" customWidth="1"/>
    <col min="9073" max="9078" width="9.109375" style="2" customWidth="1"/>
    <col min="9079" max="9088" width="9.33203125" style="2" customWidth="1"/>
    <col min="9089" max="9094" width="9.109375" style="2" customWidth="1"/>
    <col min="9095" max="9104" width="9.33203125" style="2" customWidth="1"/>
    <col min="9105" max="9110" width="9.109375" style="2" customWidth="1"/>
    <col min="9111" max="9120" width="9.33203125" style="2" customWidth="1"/>
    <col min="9121" max="9126" width="9.109375" style="2" customWidth="1"/>
    <col min="9127" max="9136" width="9.33203125" style="2" customWidth="1"/>
    <col min="9137" max="9142" width="9.109375" style="2" customWidth="1"/>
    <col min="9143" max="9152" width="9.33203125" style="2" customWidth="1"/>
    <col min="9153" max="9158" width="9.109375" style="2" customWidth="1"/>
    <col min="9159" max="9168" width="9.33203125" style="2" customWidth="1"/>
    <col min="9169" max="9174" width="9.109375" style="2" customWidth="1"/>
    <col min="9175" max="9184" width="9.33203125" style="2" customWidth="1"/>
    <col min="9185" max="9190" width="9.109375" style="2" customWidth="1"/>
    <col min="9191" max="9200" width="9.33203125" style="2" customWidth="1"/>
    <col min="9201" max="9206" width="9.109375" style="2" customWidth="1"/>
    <col min="9207" max="9208" width="11.33203125" style="2" customWidth="1"/>
    <col min="9209" max="9211" width="9.33203125" style="2" customWidth="1"/>
    <col min="9212" max="9214" width="11.33203125" style="2" customWidth="1"/>
    <col min="9215" max="9216" width="9.33203125" style="2"/>
    <col min="9217" max="9217" width="11" style="2" bestFit="1" customWidth="1"/>
    <col min="9218" max="9218" width="36.5546875" style="2" customWidth="1"/>
    <col min="9219" max="9219" width="21.5546875" style="2" customWidth="1"/>
    <col min="9220" max="9222" width="15.6640625" style="2" customWidth="1"/>
    <col min="9223" max="9223" width="18.109375" style="2" customWidth="1"/>
    <col min="9224" max="9224" width="14.33203125" style="2" customWidth="1"/>
    <col min="9225" max="9225" width="12.109375" style="2" customWidth="1"/>
    <col min="9226" max="9226" width="15.33203125" style="2" customWidth="1"/>
    <col min="9227" max="9227" width="11.6640625" style="2" customWidth="1"/>
    <col min="9228" max="9228" width="12.88671875" style="2" customWidth="1"/>
    <col min="9229" max="9229" width="13.5546875" style="2" customWidth="1"/>
    <col min="9230" max="9230" width="19.6640625" style="2" customWidth="1"/>
    <col min="9231" max="9231" width="11.6640625" style="2" customWidth="1"/>
    <col min="9232" max="9232" width="13.5546875" style="2" customWidth="1"/>
    <col min="9233" max="9233" width="9.109375" style="2" customWidth="1"/>
    <col min="9234" max="9234" width="10.109375" style="2" customWidth="1"/>
    <col min="9235" max="9235" width="13.44140625" style="2" customWidth="1"/>
    <col min="9236" max="9236" width="11.88671875" style="2" customWidth="1"/>
    <col min="9237" max="9237" width="12.33203125" style="2" customWidth="1"/>
    <col min="9238" max="9238" width="12.5546875" style="2" bestFit="1" customWidth="1"/>
    <col min="9239" max="9239" width="9.88671875" style="2" bestFit="1" customWidth="1"/>
    <col min="9240" max="9248" width="9.33203125" style="2" customWidth="1"/>
    <col min="9249" max="9254" width="9.109375" style="2" customWidth="1"/>
    <col min="9255" max="9264" width="9.33203125" style="2" customWidth="1"/>
    <col min="9265" max="9270" width="9.109375" style="2" customWidth="1"/>
    <col min="9271" max="9280" width="9.33203125" style="2" customWidth="1"/>
    <col min="9281" max="9286" width="9.109375" style="2" customWidth="1"/>
    <col min="9287" max="9296" width="9.33203125" style="2" customWidth="1"/>
    <col min="9297" max="9302" width="9.109375" style="2" customWidth="1"/>
    <col min="9303" max="9312" width="9.33203125" style="2" customWidth="1"/>
    <col min="9313" max="9318" width="9.109375" style="2" customWidth="1"/>
    <col min="9319" max="9328" width="9.33203125" style="2" customWidth="1"/>
    <col min="9329" max="9334" width="9.109375" style="2" customWidth="1"/>
    <col min="9335" max="9344" width="9.33203125" style="2" customWidth="1"/>
    <col min="9345" max="9350" width="9.109375" style="2" customWidth="1"/>
    <col min="9351" max="9360" width="9.33203125" style="2" customWidth="1"/>
    <col min="9361" max="9366" width="9.109375" style="2" customWidth="1"/>
    <col min="9367" max="9376" width="9.33203125" style="2" customWidth="1"/>
    <col min="9377" max="9382" width="9.109375" style="2" customWidth="1"/>
    <col min="9383" max="9392" width="9.33203125" style="2" customWidth="1"/>
    <col min="9393" max="9398" width="9.109375" style="2" customWidth="1"/>
    <col min="9399" max="9408" width="9.33203125" style="2" customWidth="1"/>
    <col min="9409" max="9414" width="9.109375" style="2" customWidth="1"/>
    <col min="9415" max="9424" width="9.33203125" style="2" customWidth="1"/>
    <col min="9425" max="9430" width="9.109375" style="2" customWidth="1"/>
    <col min="9431" max="9440" width="9.33203125" style="2" customWidth="1"/>
    <col min="9441" max="9446" width="9.109375" style="2" customWidth="1"/>
    <col min="9447" max="9456" width="9.33203125" style="2" customWidth="1"/>
    <col min="9457" max="9462" width="9.109375" style="2" customWidth="1"/>
    <col min="9463" max="9464" width="11.33203125" style="2" customWidth="1"/>
    <col min="9465" max="9467" width="9.33203125" style="2" customWidth="1"/>
    <col min="9468" max="9470" width="11.33203125" style="2" customWidth="1"/>
    <col min="9471" max="9472" width="9.33203125" style="2"/>
    <col min="9473" max="9473" width="11" style="2" bestFit="1" customWidth="1"/>
    <col min="9474" max="9474" width="36.5546875" style="2" customWidth="1"/>
    <col min="9475" max="9475" width="21.5546875" style="2" customWidth="1"/>
    <col min="9476" max="9478" width="15.6640625" style="2" customWidth="1"/>
    <col min="9479" max="9479" width="18.109375" style="2" customWidth="1"/>
    <col min="9480" max="9480" width="14.33203125" style="2" customWidth="1"/>
    <col min="9481" max="9481" width="12.109375" style="2" customWidth="1"/>
    <col min="9482" max="9482" width="15.33203125" style="2" customWidth="1"/>
    <col min="9483" max="9483" width="11.6640625" style="2" customWidth="1"/>
    <col min="9484" max="9484" width="12.88671875" style="2" customWidth="1"/>
    <col min="9485" max="9485" width="13.5546875" style="2" customWidth="1"/>
    <col min="9486" max="9486" width="19.6640625" style="2" customWidth="1"/>
    <col min="9487" max="9487" width="11.6640625" style="2" customWidth="1"/>
    <col min="9488" max="9488" width="13.5546875" style="2" customWidth="1"/>
    <col min="9489" max="9489" width="9.109375" style="2" customWidth="1"/>
    <col min="9490" max="9490" width="10.109375" style="2" customWidth="1"/>
    <col min="9491" max="9491" width="13.44140625" style="2" customWidth="1"/>
    <col min="9492" max="9492" width="11.88671875" style="2" customWidth="1"/>
    <col min="9493" max="9493" width="12.33203125" style="2" customWidth="1"/>
    <col min="9494" max="9494" width="12.5546875" style="2" bestFit="1" customWidth="1"/>
    <col min="9495" max="9495" width="9.88671875" style="2" bestFit="1" customWidth="1"/>
    <col min="9496" max="9504" width="9.33203125" style="2" customWidth="1"/>
    <col min="9505" max="9510" width="9.109375" style="2" customWidth="1"/>
    <col min="9511" max="9520" width="9.33203125" style="2" customWidth="1"/>
    <col min="9521" max="9526" width="9.109375" style="2" customWidth="1"/>
    <col min="9527" max="9536" width="9.33203125" style="2" customWidth="1"/>
    <col min="9537" max="9542" width="9.109375" style="2" customWidth="1"/>
    <col min="9543" max="9552" width="9.33203125" style="2" customWidth="1"/>
    <col min="9553" max="9558" width="9.109375" style="2" customWidth="1"/>
    <col min="9559" max="9568" width="9.33203125" style="2" customWidth="1"/>
    <col min="9569" max="9574" width="9.109375" style="2" customWidth="1"/>
    <col min="9575" max="9584" width="9.33203125" style="2" customWidth="1"/>
    <col min="9585" max="9590" width="9.109375" style="2" customWidth="1"/>
    <col min="9591" max="9600" width="9.33203125" style="2" customWidth="1"/>
    <col min="9601" max="9606" width="9.109375" style="2" customWidth="1"/>
    <col min="9607" max="9616" width="9.33203125" style="2" customWidth="1"/>
    <col min="9617" max="9622" width="9.109375" style="2" customWidth="1"/>
    <col min="9623" max="9632" width="9.33203125" style="2" customWidth="1"/>
    <col min="9633" max="9638" width="9.109375" style="2" customWidth="1"/>
    <col min="9639" max="9648" width="9.33203125" style="2" customWidth="1"/>
    <col min="9649" max="9654" width="9.109375" style="2" customWidth="1"/>
    <col min="9655" max="9664" width="9.33203125" style="2" customWidth="1"/>
    <col min="9665" max="9670" width="9.109375" style="2" customWidth="1"/>
    <col min="9671" max="9680" width="9.33203125" style="2" customWidth="1"/>
    <col min="9681" max="9686" width="9.109375" style="2" customWidth="1"/>
    <col min="9687" max="9696" width="9.33203125" style="2" customWidth="1"/>
    <col min="9697" max="9702" width="9.109375" style="2" customWidth="1"/>
    <col min="9703" max="9712" width="9.33203125" style="2" customWidth="1"/>
    <col min="9713" max="9718" width="9.109375" style="2" customWidth="1"/>
    <col min="9719" max="9720" width="11.33203125" style="2" customWidth="1"/>
    <col min="9721" max="9723" width="9.33203125" style="2" customWidth="1"/>
    <col min="9724" max="9726" width="11.33203125" style="2" customWidth="1"/>
    <col min="9727" max="9728" width="9.33203125" style="2"/>
    <col min="9729" max="9729" width="11" style="2" bestFit="1" customWidth="1"/>
    <col min="9730" max="9730" width="36.5546875" style="2" customWidth="1"/>
    <col min="9731" max="9731" width="21.5546875" style="2" customWidth="1"/>
    <col min="9732" max="9734" width="15.6640625" style="2" customWidth="1"/>
    <col min="9735" max="9735" width="18.109375" style="2" customWidth="1"/>
    <col min="9736" max="9736" width="14.33203125" style="2" customWidth="1"/>
    <col min="9737" max="9737" width="12.109375" style="2" customWidth="1"/>
    <col min="9738" max="9738" width="15.33203125" style="2" customWidth="1"/>
    <col min="9739" max="9739" width="11.6640625" style="2" customWidth="1"/>
    <col min="9740" max="9740" width="12.88671875" style="2" customWidth="1"/>
    <col min="9741" max="9741" width="13.5546875" style="2" customWidth="1"/>
    <col min="9742" max="9742" width="19.6640625" style="2" customWidth="1"/>
    <col min="9743" max="9743" width="11.6640625" style="2" customWidth="1"/>
    <col min="9744" max="9744" width="13.5546875" style="2" customWidth="1"/>
    <col min="9745" max="9745" width="9.109375" style="2" customWidth="1"/>
    <col min="9746" max="9746" width="10.109375" style="2" customWidth="1"/>
    <col min="9747" max="9747" width="13.44140625" style="2" customWidth="1"/>
    <col min="9748" max="9748" width="11.88671875" style="2" customWidth="1"/>
    <col min="9749" max="9749" width="12.33203125" style="2" customWidth="1"/>
    <col min="9750" max="9750" width="12.5546875" style="2" bestFit="1" customWidth="1"/>
    <col min="9751" max="9751" width="9.88671875" style="2" bestFit="1" customWidth="1"/>
    <col min="9752" max="9760" width="9.33203125" style="2" customWidth="1"/>
    <col min="9761" max="9766" width="9.109375" style="2" customWidth="1"/>
    <col min="9767" max="9776" width="9.33203125" style="2" customWidth="1"/>
    <col min="9777" max="9782" width="9.109375" style="2" customWidth="1"/>
    <col min="9783" max="9792" width="9.33203125" style="2" customWidth="1"/>
    <col min="9793" max="9798" width="9.109375" style="2" customWidth="1"/>
    <col min="9799" max="9808" width="9.33203125" style="2" customWidth="1"/>
    <col min="9809" max="9814" width="9.109375" style="2" customWidth="1"/>
    <col min="9815" max="9824" width="9.33203125" style="2" customWidth="1"/>
    <col min="9825" max="9830" width="9.109375" style="2" customWidth="1"/>
    <col min="9831" max="9840" width="9.33203125" style="2" customWidth="1"/>
    <col min="9841" max="9846" width="9.109375" style="2" customWidth="1"/>
    <col min="9847" max="9856" width="9.33203125" style="2" customWidth="1"/>
    <col min="9857" max="9862" width="9.109375" style="2" customWidth="1"/>
    <col min="9863" max="9872" width="9.33203125" style="2" customWidth="1"/>
    <col min="9873" max="9878" width="9.109375" style="2" customWidth="1"/>
    <col min="9879" max="9888" width="9.33203125" style="2" customWidth="1"/>
    <col min="9889" max="9894" width="9.109375" style="2" customWidth="1"/>
    <col min="9895" max="9904" width="9.33203125" style="2" customWidth="1"/>
    <col min="9905" max="9910" width="9.109375" style="2" customWidth="1"/>
    <col min="9911" max="9920" width="9.33203125" style="2" customWidth="1"/>
    <col min="9921" max="9926" width="9.109375" style="2" customWidth="1"/>
    <col min="9927" max="9936" width="9.33203125" style="2" customWidth="1"/>
    <col min="9937" max="9942" width="9.109375" style="2" customWidth="1"/>
    <col min="9943" max="9952" width="9.33203125" style="2" customWidth="1"/>
    <col min="9953" max="9958" width="9.109375" style="2" customWidth="1"/>
    <col min="9959" max="9968" width="9.33203125" style="2" customWidth="1"/>
    <col min="9969" max="9974" width="9.109375" style="2" customWidth="1"/>
    <col min="9975" max="9976" width="11.33203125" style="2" customWidth="1"/>
    <col min="9977" max="9979" width="9.33203125" style="2" customWidth="1"/>
    <col min="9980" max="9982" width="11.33203125" style="2" customWidth="1"/>
    <col min="9983" max="9984" width="9.33203125" style="2"/>
    <col min="9985" max="9985" width="11" style="2" bestFit="1" customWidth="1"/>
    <col min="9986" max="9986" width="36.5546875" style="2" customWidth="1"/>
    <col min="9987" max="9987" width="21.5546875" style="2" customWidth="1"/>
    <col min="9988" max="9990" width="15.6640625" style="2" customWidth="1"/>
    <col min="9991" max="9991" width="18.109375" style="2" customWidth="1"/>
    <col min="9992" max="9992" width="14.33203125" style="2" customWidth="1"/>
    <col min="9993" max="9993" width="12.109375" style="2" customWidth="1"/>
    <col min="9994" max="9994" width="15.33203125" style="2" customWidth="1"/>
    <col min="9995" max="9995" width="11.6640625" style="2" customWidth="1"/>
    <col min="9996" max="9996" width="12.88671875" style="2" customWidth="1"/>
    <col min="9997" max="9997" width="13.5546875" style="2" customWidth="1"/>
    <col min="9998" max="9998" width="19.6640625" style="2" customWidth="1"/>
    <col min="9999" max="9999" width="11.6640625" style="2" customWidth="1"/>
    <col min="10000" max="10000" width="13.5546875" style="2" customWidth="1"/>
    <col min="10001" max="10001" width="9.109375" style="2" customWidth="1"/>
    <col min="10002" max="10002" width="10.109375" style="2" customWidth="1"/>
    <col min="10003" max="10003" width="13.44140625" style="2" customWidth="1"/>
    <col min="10004" max="10004" width="11.88671875" style="2" customWidth="1"/>
    <col min="10005" max="10005" width="12.33203125" style="2" customWidth="1"/>
    <col min="10006" max="10006" width="12.5546875" style="2" bestFit="1" customWidth="1"/>
    <col min="10007" max="10007" width="9.88671875" style="2" bestFit="1" customWidth="1"/>
    <col min="10008" max="10016" width="9.33203125" style="2" customWidth="1"/>
    <col min="10017" max="10022" width="9.109375" style="2" customWidth="1"/>
    <col min="10023" max="10032" width="9.33203125" style="2" customWidth="1"/>
    <col min="10033" max="10038" width="9.109375" style="2" customWidth="1"/>
    <col min="10039" max="10048" width="9.33203125" style="2" customWidth="1"/>
    <col min="10049" max="10054" width="9.109375" style="2" customWidth="1"/>
    <col min="10055" max="10064" width="9.33203125" style="2" customWidth="1"/>
    <col min="10065" max="10070" width="9.109375" style="2" customWidth="1"/>
    <col min="10071" max="10080" width="9.33203125" style="2" customWidth="1"/>
    <col min="10081" max="10086" width="9.109375" style="2" customWidth="1"/>
    <col min="10087" max="10096" width="9.33203125" style="2" customWidth="1"/>
    <col min="10097" max="10102" width="9.109375" style="2" customWidth="1"/>
    <col min="10103" max="10112" width="9.33203125" style="2" customWidth="1"/>
    <col min="10113" max="10118" width="9.109375" style="2" customWidth="1"/>
    <col min="10119" max="10128" width="9.33203125" style="2" customWidth="1"/>
    <col min="10129" max="10134" width="9.109375" style="2" customWidth="1"/>
    <col min="10135" max="10144" width="9.33203125" style="2" customWidth="1"/>
    <col min="10145" max="10150" width="9.109375" style="2" customWidth="1"/>
    <col min="10151" max="10160" width="9.33203125" style="2" customWidth="1"/>
    <col min="10161" max="10166" width="9.109375" style="2" customWidth="1"/>
    <col min="10167" max="10176" width="9.33203125" style="2" customWidth="1"/>
    <col min="10177" max="10182" width="9.109375" style="2" customWidth="1"/>
    <col min="10183" max="10192" width="9.33203125" style="2" customWidth="1"/>
    <col min="10193" max="10198" width="9.109375" style="2" customWidth="1"/>
    <col min="10199" max="10208" width="9.33203125" style="2" customWidth="1"/>
    <col min="10209" max="10214" width="9.109375" style="2" customWidth="1"/>
    <col min="10215" max="10224" width="9.33203125" style="2" customWidth="1"/>
    <col min="10225" max="10230" width="9.109375" style="2" customWidth="1"/>
    <col min="10231" max="10232" width="11.33203125" style="2" customWidth="1"/>
    <col min="10233" max="10235" width="9.33203125" style="2" customWidth="1"/>
    <col min="10236" max="10238" width="11.33203125" style="2" customWidth="1"/>
    <col min="10239" max="10240" width="9.33203125" style="2"/>
    <col min="10241" max="10241" width="11" style="2" bestFit="1" customWidth="1"/>
    <col min="10242" max="10242" width="36.5546875" style="2" customWidth="1"/>
    <col min="10243" max="10243" width="21.5546875" style="2" customWidth="1"/>
    <col min="10244" max="10246" width="15.6640625" style="2" customWidth="1"/>
    <col min="10247" max="10247" width="18.109375" style="2" customWidth="1"/>
    <col min="10248" max="10248" width="14.33203125" style="2" customWidth="1"/>
    <col min="10249" max="10249" width="12.109375" style="2" customWidth="1"/>
    <col min="10250" max="10250" width="15.33203125" style="2" customWidth="1"/>
    <col min="10251" max="10251" width="11.6640625" style="2" customWidth="1"/>
    <col min="10252" max="10252" width="12.88671875" style="2" customWidth="1"/>
    <col min="10253" max="10253" width="13.5546875" style="2" customWidth="1"/>
    <col min="10254" max="10254" width="19.6640625" style="2" customWidth="1"/>
    <col min="10255" max="10255" width="11.6640625" style="2" customWidth="1"/>
    <col min="10256" max="10256" width="13.5546875" style="2" customWidth="1"/>
    <col min="10257" max="10257" width="9.109375" style="2" customWidth="1"/>
    <col min="10258" max="10258" width="10.109375" style="2" customWidth="1"/>
    <col min="10259" max="10259" width="13.44140625" style="2" customWidth="1"/>
    <col min="10260" max="10260" width="11.88671875" style="2" customWidth="1"/>
    <col min="10261" max="10261" width="12.33203125" style="2" customWidth="1"/>
    <col min="10262" max="10262" width="12.5546875" style="2" bestFit="1" customWidth="1"/>
    <col min="10263" max="10263" width="9.88671875" style="2" bestFit="1" customWidth="1"/>
    <col min="10264" max="10272" width="9.33203125" style="2" customWidth="1"/>
    <col min="10273" max="10278" width="9.109375" style="2" customWidth="1"/>
    <col min="10279" max="10288" width="9.33203125" style="2" customWidth="1"/>
    <col min="10289" max="10294" width="9.109375" style="2" customWidth="1"/>
    <col min="10295" max="10304" width="9.33203125" style="2" customWidth="1"/>
    <col min="10305" max="10310" width="9.109375" style="2" customWidth="1"/>
    <col min="10311" max="10320" width="9.33203125" style="2" customWidth="1"/>
    <col min="10321" max="10326" width="9.109375" style="2" customWidth="1"/>
    <col min="10327" max="10336" width="9.33203125" style="2" customWidth="1"/>
    <col min="10337" max="10342" width="9.109375" style="2" customWidth="1"/>
    <col min="10343" max="10352" width="9.33203125" style="2" customWidth="1"/>
    <col min="10353" max="10358" width="9.109375" style="2" customWidth="1"/>
    <col min="10359" max="10368" width="9.33203125" style="2" customWidth="1"/>
    <col min="10369" max="10374" width="9.109375" style="2" customWidth="1"/>
    <col min="10375" max="10384" width="9.33203125" style="2" customWidth="1"/>
    <col min="10385" max="10390" width="9.109375" style="2" customWidth="1"/>
    <col min="10391" max="10400" width="9.33203125" style="2" customWidth="1"/>
    <col min="10401" max="10406" width="9.109375" style="2" customWidth="1"/>
    <col min="10407" max="10416" width="9.33203125" style="2" customWidth="1"/>
    <col min="10417" max="10422" width="9.109375" style="2" customWidth="1"/>
    <col min="10423" max="10432" width="9.33203125" style="2" customWidth="1"/>
    <col min="10433" max="10438" width="9.109375" style="2" customWidth="1"/>
    <col min="10439" max="10448" width="9.33203125" style="2" customWidth="1"/>
    <col min="10449" max="10454" width="9.109375" style="2" customWidth="1"/>
    <col min="10455" max="10464" width="9.33203125" style="2" customWidth="1"/>
    <col min="10465" max="10470" width="9.109375" style="2" customWidth="1"/>
    <col min="10471" max="10480" width="9.33203125" style="2" customWidth="1"/>
    <col min="10481" max="10486" width="9.109375" style="2" customWidth="1"/>
    <col min="10487" max="10488" width="11.33203125" style="2" customWidth="1"/>
    <col min="10489" max="10491" width="9.33203125" style="2" customWidth="1"/>
    <col min="10492" max="10494" width="11.33203125" style="2" customWidth="1"/>
    <col min="10495" max="10496" width="9.33203125" style="2"/>
    <col min="10497" max="10497" width="11" style="2" bestFit="1" customWidth="1"/>
    <col min="10498" max="10498" width="36.5546875" style="2" customWidth="1"/>
    <col min="10499" max="10499" width="21.5546875" style="2" customWidth="1"/>
    <col min="10500" max="10502" width="15.6640625" style="2" customWidth="1"/>
    <col min="10503" max="10503" width="18.109375" style="2" customWidth="1"/>
    <col min="10504" max="10504" width="14.33203125" style="2" customWidth="1"/>
    <col min="10505" max="10505" width="12.109375" style="2" customWidth="1"/>
    <col min="10506" max="10506" width="15.33203125" style="2" customWidth="1"/>
    <col min="10507" max="10507" width="11.6640625" style="2" customWidth="1"/>
    <col min="10508" max="10508" width="12.88671875" style="2" customWidth="1"/>
    <col min="10509" max="10509" width="13.5546875" style="2" customWidth="1"/>
    <col min="10510" max="10510" width="19.6640625" style="2" customWidth="1"/>
    <col min="10511" max="10511" width="11.6640625" style="2" customWidth="1"/>
    <col min="10512" max="10512" width="13.5546875" style="2" customWidth="1"/>
    <col min="10513" max="10513" width="9.109375" style="2" customWidth="1"/>
    <col min="10514" max="10514" width="10.109375" style="2" customWidth="1"/>
    <col min="10515" max="10515" width="13.44140625" style="2" customWidth="1"/>
    <col min="10516" max="10516" width="11.88671875" style="2" customWidth="1"/>
    <col min="10517" max="10517" width="12.33203125" style="2" customWidth="1"/>
    <col min="10518" max="10518" width="12.5546875" style="2" bestFit="1" customWidth="1"/>
    <col min="10519" max="10519" width="9.88671875" style="2" bestFit="1" customWidth="1"/>
    <col min="10520" max="10528" width="9.33203125" style="2" customWidth="1"/>
    <col min="10529" max="10534" width="9.109375" style="2" customWidth="1"/>
    <col min="10535" max="10544" width="9.33203125" style="2" customWidth="1"/>
    <col min="10545" max="10550" width="9.109375" style="2" customWidth="1"/>
    <col min="10551" max="10560" width="9.33203125" style="2" customWidth="1"/>
    <col min="10561" max="10566" width="9.109375" style="2" customWidth="1"/>
    <col min="10567" max="10576" width="9.33203125" style="2" customWidth="1"/>
    <col min="10577" max="10582" width="9.109375" style="2" customWidth="1"/>
    <col min="10583" max="10592" width="9.33203125" style="2" customWidth="1"/>
    <col min="10593" max="10598" width="9.109375" style="2" customWidth="1"/>
    <col min="10599" max="10608" width="9.33203125" style="2" customWidth="1"/>
    <col min="10609" max="10614" width="9.109375" style="2" customWidth="1"/>
    <col min="10615" max="10624" width="9.33203125" style="2" customWidth="1"/>
    <col min="10625" max="10630" width="9.109375" style="2" customWidth="1"/>
    <col min="10631" max="10640" width="9.33203125" style="2" customWidth="1"/>
    <col min="10641" max="10646" width="9.109375" style="2" customWidth="1"/>
    <col min="10647" max="10656" width="9.33203125" style="2" customWidth="1"/>
    <col min="10657" max="10662" width="9.109375" style="2" customWidth="1"/>
    <col min="10663" max="10672" width="9.33203125" style="2" customWidth="1"/>
    <col min="10673" max="10678" width="9.109375" style="2" customWidth="1"/>
    <col min="10679" max="10688" width="9.33203125" style="2" customWidth="1"/>
    <col min="10689" max="10694" width="9.109375" style="2" customWidth="1"/>
    <col min="10695" max="10704" width="9.33203125" style="2" customWidth="1"/>
    <col min="10705" max="10710" width="9.109375" style="2" customWidth="1"/>
    <col min="10711" max="10720" width="9.33203125" style="2" customWidth="1"/>
    <col min="10721" max="10726" width="9.109375" style="2" customWidth="1"/>
    <col min="10727" max="10736" width="9.33203125" style="2" customWidth="1"/>
    <col min="10737" max="10742" width="9.109375" style="2" customWidth="1"/>
    <col min="10743" max="10744" width="11.33203125" style="2" customWidth="1"/>
    <col min="10745" max="10747" width="9.33203125" style="2" customWidth="1"/>
    <col min="10748" max="10750" width="11.33203125" style="2" customWidth="1"/>
    <col min="10751" max="10752" width="9.33203125" style="2"/>
    <col min="10753" max="10753" width="11" style="2" bestFit="1" customWidth="1"/>
    <col min="10754" max="10754" width="36.5546875" style="2" customWidth="1"/>
    <col min="10755" max="10755" width="21.5546875" style="2" customWidth="1"/>
    <col min="10756" max="10758" width="15.6640625" style="2" customWidth="1"/>
    <col min="10759" max="10759" width="18.109375" style="2" customWidth="1"/>
    <col min="10760" max="10760" width="14.33203125" style="2" customWidth="1"/>
    <col min="10761" max="10761" width="12.109375" style="2" customWidth="1"/>
    <col min="10762" max="10762" width="15.33203125" style="2" customWidth="1"/>
    <col min="10763" max="10763" width="11.6640625" style="2" customWidth="1"/>
    <col min="10764" max="10764" width="12.88671875" style="2" customWidth="1"/>
    <col min="10765" max="10765" width="13.5546875" style="2" customWidth="1"/>
    <col min="10766" max="10766" width="19.6640625" style="2" customWidth="1"/>
    <col min="10767" max="10767" width="11.6640625" style="2" customWidth="1"/>
    <col min="10768" max="10768" width="13.5546875" style="2" customWidth="1"/>
    <col min="10769" max="10769" width="9.109375" style="2" customWidth="1"/>
    <col min="10770" max="10770" width="10.109375" style="2" customWidth="1"/>
    <col min="10771" max="10771" width="13.44140625" style="2" customWidth="1"/>
    <col min="10772" max="10772" width="11.88671875" style="2" customWidth="1"/>
    <col min="10773" max="10773" width="12.33203125" style="2" customWidth="1"/>
    <col min="10774" max="10774" width="12.5546875" style="2" bestFit="1" customWidth="1"/>
    <col min="10775" max="10775" width="9.88671875" style="2" bestFit="1" customWidth="1"/>
    <col min="10776" max="10784" width="9.33203125" style="2" customWidth="1"/>
    <col min="10785" max="10790" width="9.109375" style="2" customWidth="1"/>
    <col min="10791" max="10800" width="9.33203125" style="2" customWidth="1"/>
    <col min="10801" max="10806" width="9.109375" style="2" customWidth="1"/>
    <col min="10807" max="10816" width="9.33203125" style="2" customWidth="1"/>
    <col min="10817" max="10822" width="9.109375" style="2" customWidth="1"/>
    <col min="10823" max="10832" width="9.33203125" style="2" customWidth="1"/>
    <col min="10833" max="10838" width="9.109375" style="2" customWidth="1"/>
    <col min="10839" max="10848" width="9.33203125" style="2" customWidth="1"/>
    <col min="10849" max="10854" width="9.109375" style="2" customWidth="1"/>
    <col min="10855" max="10864" width="9.33203125" style="2" customWidth="1"/>
    <col min="10865" max="10870" width="9.109375" style="2" customWidth="1"/>
    <col min="10871" max="10880" width="9.33203125" style="2" customWidth="1"/>
    <col min="10881" max="10886" width="9.109375" style="2" customWidth="1"/>
    <col min="10887" max="10896" width="9.33203125" style="2" customWidth="1"/>
    <col min="10897" max="10902" width="9.109375" style="2" customWidth="1"/>
    <col min="10903" max="10912" width="9.33203125" style="2" customWidth="1"/>
    <col min="10913" max="10918" width="9.109375" style="2" customWidth="1"/>
    <col min="10919" max="10928" width="9.33203125" style="2" customWidth="1"/>
    <col min="10929" max="10934" width="9.109375" style="2" customWidth="1"/>
    <col min="10935" max="10944" width="9.33203125" style="2" customWidth="1"/>
    <col min="10945" max="10950" width="9.109375" style="2" customWidth="1"/>
    <col min="10951" max="10960" width="9.33203125" style="2" customWidth="1"/>
    <col min="10961" max="10966" width="9.109375" style="2" customWidth="1"/>
    <col min="10967" max="10976" width="9.33203125" style="2" customWidth="1"/>
    <col min="10977" max="10982" width="9.109375" style="2" customWidth="1"/>
    <col min="10983" max="10992" width="9.33203125" style="2" customWidth="1"/>
    <col min="10993" max="10998" width="9.109375" style="2" customWidth="1"/>
    <col min="10999" max="11000" width="11.33203125" style="2" customWidth="1"/>
    <col min="11001" max="11003" width="9.33203125" style="2" customWidth="1"/>
    <col min="11004" max="11006" width="11.33203125" style="2" customWidth="1"/>
    <col min="11007" max="11008" width="9.33203125" style="2"/>
    <col min="11009" max="11009" width="11" style="2" bestFit="1" customWidth="1"/>
    <col min="11010" max="11010" width="36.5546875" style="2" customWidth="1"/>
    <col min="11011" max="11011" width="21.5546875" style="2" customWidth="1"/>
    <col min="11012" max="11014" width="15.6640625" style="2" customWidth="1"/>
    <col min="11015" max="11015" width="18.109375" style="2" customWidth="1"/>
    <col min="11016" max="11016" width="14.33203125" style="2" customWidth="1"/>
    <col min="11017" max="11017" width="12.109375" style="2" customWidth="1"/>
    <col min="11018" max="11018" width="15.33203125" style="2" customWidth="1"/>
    <col min="11019" max="11019" width="11.6640625" style="2" customWidth="1"/>
    <col min="11020" max="11020" width="12.88671875" style="2" customWidth="1"/>
    <col min="11021" max="11021" width="13.5546875" style="2" customWidth="1"/>
    <col min="11022" max="11022" width="19.6640625" style="2" customWidth="1"/>
    <col min="11023" max="11023" width="11.6640625" style="2" customWidth="1"/>
    <col min="11024" max="11024" width="13.5546875" style="2" customWidth="1"/>
    <col min="11025" max="11025" width="9.109375" style="2" customWidth="1"/>
    <col min="11026" max="11026" width="10.109375" style="2" customWidth="1"/>
    <col min="11027" max="11027" width="13.44140625" style="2" customWidth="1"/>
    <col min="11028" max="11028" width="11.88671875" style="2" customWidth="1"/>
    <col min="11029" max="11029" width="12.33203125" style="2" customWidth="1"/>
    <col min="11030" max="11030" width="12.5546875" style="2" bestFit="1" customWidth="1"/>
    <col min="11031" max="11031" width="9.88671875" style="2" bestFit="1" customWidth="1"/>
    <col min="11032" max="11040" width="9.33203125" style="2" customWidth="1"/>
    <col min="11041" max="11046" width="9.109375" style="2" customWidth="1"/>
    <col min="11047" max="11056" width="9.33203125" style="2" customWidth="1"/>
    <col min="11057" max="11062" width="9.109375" style="2" customWidth="1"/>
    <col min="11063" max="11072" width="9.33203125" style="2" customWidth="1"/>
    <col min="11073" max="11078" width="9.109375" style="2" customWidth="1"/>
    <col min="11079" max="11088" width="9.33203125" style="2" customWidth="1"/>
    <col min="11089" max="11094" width="9.109375" style="2" customWidth="1"/>
    <col min="11095" max="11104" width="9.33203125" style="2" customWidth="1"/>
    <col min="11105" max="11110" width="9.109375" style="2" customWidth="1"/>
    <col min="11111" max="11120" width="9.33203125" style="2" customWidth="1"/>
    <col min="11121" max="11126" width="9.109375" style="2" customWidth="1"/>
    <col min="11127" max="11136" width="9.33203125" style="2" customWidth="1"/>
    <col min="11137" max="11142" width="9.109375" style="2" customWidth="1"/>
    <col min="11143" max="11152" width="9.33203125" style="2" customWidth="1"/>
    <col min="11153" max="11158" width="9.109375" style="2" customWidth="1"/>
    <col min="11159" max="11168" width="9.33203125" style="2" customWidth="1"/>
    <col min="11169" max="11174" width="9.109375" style="2" customWidth="1"/>
    <col min="11175" max="11184" width="9.33203125" style="2" customWidth="1"/>
    <col min="11185" max="11190" width="9.109375" style="2" customWidth="1"/>
    <col min="11191" max="11200" width="9.33203125" style="2" customWidth="1"/>
    <col min="11201" max="11206" width="9.109375" style="2" customWidth="1"/>
    <col min="11207" max="11216" width="9.33203125" style="2" customWidth="1"/>
    <col min="11217" max="11222" width="9.109375" style="2" customWidth="1"/>
    <col min="11223" max="11232" width="9.33203125" style="2" customWidth="1"/>
    <col min="11233" max="11238" width="9.109375" style="2" customWidth="1"/>
    <col min="11239" max="11248" width="9.33203125" style="2" customWidth="1"/>
    <col min="11249" max="11254" width="9.109375" style="2" customWidth="1"/>
    <col min="11255" max="11256" width="11.33203125" style="2" customWidth="1"/>
    <col min="11257" max="11259" width="9.33203125" style="2" customWidth="1"/>
    <col min="11260" max="11262" width="11.33203125" style="2" customWidth="1"/>
    <col min="11263" max="11264" width="9.33203125" style="2"/>
    <col min="11265" max="11265" width="11" style="2" bestFit="1" customWidth="1"/>
    <col min="11266" max="11266" width="36.5546875" style="2" customWidth="1"/>
    <col min="11267" max="11267" width="21.5546875" style="2" customWidth="1"/>
    <col min="11268" max="11270" width="15.6640625" style="2" customWidth="1"/>
    <col min="11271" max="11271" width="18.109375" style="2" customWidth="1"/>
    <col min="11272" max="11272" width="14.33203125" style="2" customWidth="1"/>
    <col min="11273" max="11273" width="12.109375" style="2" customWidth="1"/>
    <col min="11274" max="11274" width="15.33203125" style="2" customWidth="1"/>
    <col min="11275" max="11275" width="11.6640625" style="2" customWidth="1"/>
    <col min="11276" max="11276" width="12.88671875" style="2" customWidth="1"/>
    <col min="11277" max="11277" width="13.5546875" style="2" customWidth="1"/>
    <col min="11278" max="11278" width="19.6640625" style="2" customWidth="1"/>
    <col min="11279" max="11279" width="11.6640625" style="2" customWidth="1"/>
    <col min="11280" max="11280" width="13.5546875" style="2" customWidth="1"/>
    <col min="11281" max="11281" width="9.109375" style="2" customWidth="1"/>
    <col min="11282" max="11282" width="10.109375" style="2" customWidth="1"/>
    <col min="11283" max="11283" width="13.44140625" style="2" customWidth="1"/>
    <col min="11284" max="11284" width="11.88671875" style="2" customWidth="1"/>
    <col min="11285" max="11285" width="12.33203125" style="2" customWidth="1"/>
    <col min="11286" max="11286" width="12.5546875" style="2" bestFit="1" customWidth="1"/>
    <col min="11287" max="11287" width="9.88671875" style="2" bestFit="1" customWidth="1"/>
    <col min="11288" max="11296" width="9.33203125" style="2" customWidth="1"/>
    <col min="11297" max="11302" width="9.109375" style="2" customWidth="1"/>
    <col min="11303" max="11312" width="9.33203125" style="2" customWidth="1"/>
    <col min="11313" max="11318" width="9.109375" style="2" customWidth="1"/>
    <col min="11319" max="11328" width="9.33203125" style="2" customWidth="1"/>
    <col min="11329" max="11334" width="9.109375" style="2" customWidth="1"/>
    <col min="11335" max="11344" width="9.33203125" style="2" customWidth="1"/>
    <col min="11345" max="11350" width="9.109375" style="2" customWidth="1"/>
    <col min="11351" max="11360" width="9.33203125" style="2" customWidth="1"/>
    <col min="11361" max="11366" width="9.109375" style="2" customWidth="1"/>
    <col min="11367" max="11376" width="9.33203125" style="2" customWidth="1"/>
    <col min="11377" max="11382" width="9.109375" style="2" customWidth="1"/>
    <col min="11383" max="11392" width="9.33203125" style="2" customWidth="1"/>
    <col min="11393" max="11398" width="9.109375" style="2" customWidth="1"/>
    <col min="11399" max="11408" width="9.33203125" style="2" customWidth="1"/>
    <col min="11409" max="11414" width="9.109375" style="2" customWidth="1"/>
    <col min="11415" max="11424" width="9.33203125" style="2" customWidth="1"/>
    <col min="11425" max="11430" width="9.109375" style="2" customWidth="1"/>
    <col min="11431" max="11440" width="9.33203125" style="2" customWidth="1"/>
    <col min="11441" max="11446" width="9.109375" style="2" customWidth="1"/>
    <col min="11447" max="11456" width="9.33203125" style="2" customWidth="1"/>
    <col min="11457" max="11462" width="9.109375" style="2" customWidth="1"/>
    <col min="11463" max="11472" width="9.33203125" style="2" customWidth="1"/>
    <col min="11473" max="11478" width="9.109375" style="2" customWidth="1"/>
    <col min="11479" max="11488" width="9.33203125" style="2" customWidth="1"/>
    <col min="11489" max="11494" width="9.109375" style="2" customWidth="1"/>
    <col min="11495" max="11504" width="9.33203125" style="2" customWidth="1"/>
    <col min="11505" max="11510" width="9.109375" style="2" customWidth="1"/>
    <col min="11511" max="11512" width="11.33203125" style="2" customWidth="1"/>
    <col min="11513" max="11515" width="9.33203125" style="2" customWidth="1"/>
    <col min="11516" max="11518" width="11.33203125" style="2" customWidth="1"/>
    <col min="11519" max="11520" width="9.33203125" style="2"/>
    <col min="11521" max="11521" width="11" style="2" bestFit="1" customWidth="1"/>
    <col min="11522" max="11522" width="36.5546875" style="2" customWidth="1"/>
    <col min="11523" max="11523" width="21.5546875" style="2" customWidth="1"/>
    <col min="11524" max="11526" width="15.6640625" style="2" customWidth="1"/>
    <col min="11527" max="11527" width="18.109375" style="2" customWidth="1"/>
    <col min="11528" max="11528" width="14.33203125" style="2" customWidth="1"/>
    <col min="11529" max="11529" width="12.109375" style="2" customWidth="1"/>
    <col min="11530" max="11530" width="15.33203125" style="2" customWidth="1"/>
    <col min="11531" max="11531" width="11.6640625" style="2" customWidth="1"/>
    <col min="11532" max="11532" width="12.88671875" style="2" customWidth="1"/>
    <col min="11533" max="11533" width="13.5546875" style="2" customWidth="1"/>
    <col min="11534" max="11534" width="19.6640625" style="2" customWidth="1"/>
    <col min="11535" max="11535" width="11.6640625" style="2" customWidth="1"/>
    <col min="11536" max="11536" width="13.5546875" style="2" customWidth="1"/>
    <col min="11537" max="11537" width="9.109375" style="2" customWidth="1"/>
    <col min="11538" max="11538" width="10.109375" style="2" customWidth="1"/>
    <col min="11539" max="11539" width="13.44140625" style="2" customWidth="1"/>
    <col min="11540" max="11540" width="11.88671875" style="2" customWidth="1"/>
    <col min="11541" max="11541" width="12.33203125" style="2" customWidth="1"/>
    <col min="11542" max="11542" width="12.5546875" style="2" bestFit="1" customWidth="1"/>
    <col min="11543" max="11543" width="9.88671875" style="2" bestFit="1" customWidth="1"/>
    <col min="11544" max="11552" width="9.33203125" style="2" customWidth="1"/>
    <col min="11553" max="11558" width="9.109375" style="2" customWidth="1"/>
    <col min="11559" max="11568" width="9.33203125" style="2" customWidth="1"/>
    <col min="11569" max="11574" width="9.109375" style="2" customWidth="1"/>
    <col min="11575" max="11584" width="9.33203125" style="2" customWidth="1"/>
    <col min="11585" max="11590" width="9.109375" style="2" customWidth="1"/>
    <col min="11591" max="11600" width="9.33203125" style="2" customWidth="1"/>
    <col min="11601" max="11606" width="9.109375" style="2" customWidth="1"/>
    <col min="11607" max="11616" width="9.33203125" style="2" customWidth="1"/>
    <col min="11617" max="11622" width="9.109375" style="2" customWidth="1"/>
    <col min="11623" max="11632" width="9.33203125" style="2" customWidth="1"/>
    <col min="11633" max="11638" width="9.109375" style="2" customWidth="1"/>
    <col min="11639" max="11648" width="9.33203125" style="2" customWidth="1"/>
    <col min="11649" max="11654" width="9.109375" style="2" customWidth="1"/>
    <col min="11655" max="11664" width="9.33203125" style="2" customWidth="1"/>
    <col min="11665" max="11670" width="9.109375" style="2" customWidth="1"/>
    <col min="11671" max="11680" width="9.33203125" style="2" customWidth="1"/>
    <col min="11681" max="11686" width="9.109375" style="2" customWidth="1"/>
    <col min="11687" max="11696" width="9.33203125" style="2" customWidth="1"/>
    <col min="11697" max="11702" width="9.109375" style="2" customWidth="1"/>
    <col min="11703" max="11712" width="9.33203125" style="2" customWidth="1"/>
    <col min="11713" max="11718" width="9.109375" style="2" customWidth="1"/>
    <col min="11719" max="11728" width="9.33203125" style="2" customWidth="1"/>
    <col min="11729" max="11734" width="9.109375" style="2" customWidth="1"/>
    <col min="11735" max="11744" width="9.33203125" style="2" customWidth="1"/>
    <col min="11745" max="11750" width="9.109375" style="2" customWidth="1"/>
    <col min="11751" max="11760" width="9.33203125" style="2" customWidth="1"/>
    <col min="11761" max="11766" width="9.109375" style="2" customWidth="1"/>
    <col min="11767" max="11768" width="11.33203125" style="2" customWidth="1"/>
    <col min="11769" max="11771" width="9.33203125" style="2" customWidth="1"/>
    <col min="11772" max="11774" width="11.33203125" style="2" customWidth="1"/>
    <col min="11775" max="11776" width="9.33203125" style="2"/>
    <col min="11777" max="11777" width="11" style="2" bestFit="1" customWidth="1"/>
    <col min="11778" max="11778" width="36.5546875" style="2" customWidth="1"/>
    <col min="11779" max="11779" width="21.5546875" style="2" customWidth="1"/>
    <col min="11780" max="11782" width="15.6640625" style="2" customWidth="1"/>
    <col min="11783" max="11783" width="18.109375" style="2" customWidth="1"/>
    <col min="11784" max="11784" width="14.33203125" style="2" customWidth="1"/>
    <col min="11785" max="11785" width="12.109375" style="2" customWidth="1"/>
    <col min="11786" max="11786" width="15.33203125" style="2" customWidth="1"/>
    <col min="11787" max="11787" width="11.6640625" style="2" customWidth="1"/>
    <col min="11788" max="11788" width="12.88671875" style="2" customWidth="1"/>
    <col min="11789" max="11789" width="13.5546875" style="2" customWidth="1"/>
    <col min="11790" max="11790" width="19.6640625" style="2" customWidth="1"/>
    <col min="11791" max="11791" width="11.6640625" style="2" customWidth="1"/>
    <col min="11792" max="11792" width="13.5546875" style="2" customWidth="1"/>
    <col min="11793" max="11793" width="9.109375" style="2" customWidth="1"/>
    <col min="11794" max="11794" width="10.109375" style="2" customWidth="1"/>
    <col min="11795" max="11795" width="13.44140625" style="2" customWidth="1"/>
    <col min="11796" max="11796" width="11.88671875" style="2" customWidth="1"/>
    <col min="11797" max="11797" width="12.33203125" style="2" customWidth="1"/>
    <col min="11798" max="11798" width="12.5546875" style="2" bestFit="1" customWidth="1"/>
    <col min="11799" max="11799" width="9.88671875" style="2" bestFit="1" customWidth="1"/>
    <col min="11800" max="11808" width="9.33203125" style="2" customWidth="1"/>
    <col min="11809" max="11814" width="9.109375" style="2" customWidth="1"/>
    <col min="11815" max="11824" width="9.33203125" style="2" customWidth="1"/>
    <col min="11825" max="11830" width="9.109375" style="2" customWidth="1"/>
    <col min="11831" max="11840" width="9.33203125" style="2" customWidth="1"/>
    <col min="11841" max="11846" width="9.109375" style="2" customWidth="1"/>
    <col min="11847" max="11856" width="9.33203125" style="2" customWidth="1"/>
    <col min="11857" max="11862" width="9.109375" style="2" customWidth="1"/>
    <col min="11863" max="11872" width="9.33203125" style="2" customWidth="1"/>
    <col min="11873" max="11878" width="9.109375" style="2" customWidth="1"/>
    <col min="11879" max="11888" width="9.33203125" style="2" customWidth="1"/>
    <col min="11889" max="11894" width="9.109375" style="2" customWidth="1"/>
    <col min="11895" max="11904" width="9.33203125" style="2" customWidth="1"/>
    <col min="11905" max="11910" width="9.109375" style="2" customWidth="1"/>
    <col min="11911" max="11920" width="9.33203125" style="2" customWidth="1"/>
    <col min="11921" max="11926" width="9.109375" style="2" customWidth="1"/>
    <col min="11927" max="11936" width="9.33203125" style="2" customWidth="1"/>
    <col min="11937" max="11942" width="9.109375" style="2" customWidth="1"/>
    <col min="11943" max="11952" width="9.33203125" style="2" customWidth="1"/>
    <col min="11953" max="11958" width="9.109375" style="2" customWidth="1"/>
    <col min="11959" max="11968" width="9.33203125" style="2" customWidth="1"/>
    <col min="11969" max="11974" width="9.109375" style="2" customWidth="1"/>
    <col min="11975" max="11984" width="9.33203125" style="2" customWidth="1"/>
    <col min="11985" max="11990" width="9.109375" style="2" customWidth="1"/>
    <col min="11991" max="12000" width="9.33203125" style="2" customWidth="1"/>
    <col min="12001" max="12006" width="9.109375" style="2" customWidth="1"/>
    <col min="12007" max="12016" width="9.33203125" style="2" customWidth="1"/>
    <col min="12017" max="12022" width="9.109375" style="2" customWidth="1"/>
    <col min="12023" max="12024" width="11.33203125" style="2" customWidth="1"/>
    <col min="12025" max="12027" width="9.33203125" style="2" customWidth="1"/>
    <col min="12028" max="12030" width="11.33203125" style="2" customWidth="1"/>
    <col min="12031" max="12032" width="9.33203125" style="2"/>
    <col min="12033" max="12033" width="11" style="2" bestFit="1" customWidth="1"/>
    <col min="12034" max="12034" width="36.5546875" style="2" customWidth="1"/>
    <col min="12035" max="12035" width="21.5546875" style="2" customWidth="1"/>
    <col min="12036" max="12038" width="15.6640625" style="2" customWidth="1"/>
    <col min="12039" max="12039" width="18.109375" style="2" customWidth="1"/>
    <col min="12040" max="12040" width="14.33203125" style="2" customWidth="1"/>
    <col min="12041" max="12041" width="12.109375" style="2" customWidth="1"/>
    <col min="12042" max="12042" width="15.33203125" style="2" customWidth="1"/>
    <col min="12043" max="12043" width="11.6640625" style="2" customWidth="1"/>
    <col min="12044" max="12044" width="12.88671875" style="2" customWidth="1"/>
    <col min="12045" max="12045" width="13.5546875" style="2" customWidth="1"/>
    <col min="12046" max="12046" width="19.6640625" style="2" customWidth="1"/>
    <col min="12047" max="12047" width="11.6640625" style="2" customWidth="1"/>
    <col min="12048" max="12048" width="13.5546875" style="2" customWidth="1"/>
    <col min="12049" max="12049" width="9.109375" style="2" customWidth="1"/>
    <col min="12050" max="12050" width="10.109375" style="2" customWidth="1"/>
    <col min="12051" max="12051" width="13.44140625" style="2" customWidth="1"/>
    <col min="12052" max="12052" width="11.88671875" style="2" customWidth="1"/>
    <col min="12053" max="12053" width="12.33203125" style="2" customWidth="1"/>
    <col min="12054" max="12054" width="12.5546875" style="2" bestFit="1" customWidth="1"/>
    <col min="12055" max="12055" width="9.88671875" style="2" bestFit="1" customWidth="1"/>
    <col min="12056" max="12064" width="9.33203125" style="2" customWidth="1"/>
    <col min="12065" max="12070" width="9.109375" style="2" customWidth="1"/>
    <col min="12071" max="12080" width="9.33203125" style="2" customWidth="1"/>
    <col min="12081" max="12086" width="9.109375" style="2" customWidth="1"/>
    <col min="12087" max="12096" width="9.33203125" style="2" customWidth="1"/>
    <col min="12097" max="12102" width="9.109375" style="2" customWidth="1"/>
    <col min="12103" max="12112" width="9.33203125" style="2" customWidth="1"/>
    <col min="12113" max="12118" width="9.109375" style="2" customWidth="1"/>
    <col min="12119" max="12128" width="9.33203125" style="2" customWidth="1"/>
    <col min="12129" max="12134" width="9.109375" style="2" customWidth="1"/>
    <col min="12135" max="12144" width="9.33203125" style="2" customWidth="1"/>
    <col min="12145" max="12150" width="9.109375" style="2" customWidth="1"/>
    <col min="12151" max="12160" width="9.33203125" style="2" customWidth="1"/>
    <col min="12161" max="12166" width="9.109375" style="2" customWidth="1"/>
    <col min="12167" max="12176" width="9.33203125" style="2" customWidth="1"/>
    <col min="12177" max="12182" width="9.109375" style="2" customWidth="1"/>
    <col min="12183" max="12192" width="9.33203125" style="2" customWidth="1"/>
    <col min="12193" max="12198" width="9.109375" style="2" customWidth="1"/>
    <col min="12199" max="12208" width="9.33203125" style="2" customWidth="1"/>
    <col min="12209" max="12214" width="9.109375" style="2" customWidth="1"/>
    <col min="12215" max="12224" width="9.33203125" style="2" customWidth="1"/>
    <col min="12225" max="12230" width="9.109375" style="2" customWidth="1"/>
    <col min="12231" max="12240" width="9.33203125" style="2" customWidth="1"/>
    <col min="12241" max="12246" width="9.109375" style="2" customWidth="1"/>
    <col min="12247" max="12256" width="9.33203125" style="2" customWidth="1"/>
    <col min="12257" max="12262" width="9.109375" style="2" customWidth="1"/>
    <col min="12263" max="12272" width="9.33203125" style="2" customWidth="1"/>
    <col min="12273" max="12278" width="9.109375" style="2" customWidth="1"/>
    <col min="12279" max="12280" width="11.33203125" style="2" customWidth="1"/>
    <col min="12281" max="12283" width="9.33203125" style="2" customWidth="1"/>
    <col min="12284" max="12286" width="11.33203125" style="2" customWidth="1"/>
    <col min="12287" max="12288" width="9.33203125" style="2"/>
    <col min="12289" max="12289" width="11" style="2" bestFit="1" customWidth="1"/>
    <col min="12290" max="12290" width="36.5546875" style="2" customWidth="1"/>
    <col min="12291" max="12291" width="21.5546875" style="2" customWidth="1"/>
    <col min="12292" max="12294" width="15.6640625" style="2" customWidth="1"/>
    <col min="12295" max="12295" width="18.109375" style="2" customWidth="1"/>
    <col min="12296" max="12296" width="14.33203125" style="2" customWidth="1"/>
    <col min="12297" max="12297" width="12.109375" style="2" customWidth="1"/>
    <col min="12298" max="12298" width="15.33203125" style="2" customWidth="1"/>
    <col min="12299" max="12299" width="11.6640625" style="2" customWidth="1"/>
    <col min="12300" max="12300" width="12.88671875" style="2" customWidth="1"/>
    <col min="12301" max="12301" width="13.5546875" style="2" customWidth="1"/>
    <col min="12302" max="12302" width="19.6640625" style="2" customWidth="1"/>
    <col min="12303" max="12303" width="11.6640625" style="2" customWidth="1"/>
    <col min="12304" max="12304" width="13.5546875" style="2" customWidth="1"/>
    <col min="12305" max="12305" width="9.109375" style="2" customWidth="1"/>
    <col min="12306" max="12306" width="10.109375" style="2" customWidth="1"/>
    <col min="12307" max="12307" width="13.44140625" style="2" customWidth="1"/>
    <col min="12308" max="12308" width="11.88671875" style="2" customWidth="1"/>
    <col min="12309" max="12309" width="12.33203125" style="2" customWidth="1"/>
    <col min="12310" max="12310" width="12.5546875" style="2" bestFit="1" customWidth="1"/>
    <col min="12311" max="12311" width="9.88671875" style="2" bestFit="1" customWidth="1"/>
    <col min="12312" max="12320" width="9.33203125" style="2" customWidth="1"/>
    <col min="12321" max="12326" width="9.109375" style="2" customWidth="1"/>
    <col min="12327" max="12336" width="9.33203125" style="2" customWidth="1"/>
    <col min="12337" max="12342" width="9.109375" style="2" customWidth="1"/>
    <col min="12343" max="12352" width="9.33203125" style="2" customWidth="1"/>
    <col min="12353" max="12358" width="9.109375" style="2" customWidth="1"/>
    <col min="12359" max="12368" width="9.33203125" style="2" customWidth="1"/>
    <col min="12369" max="12374" width="9.109375" style="2" customWidth="1"/>
    <col min="12375" max="12384" width="9.33203125" style="2" customWidth="1"/>
    <col min="12385" max="12390" width="9.109375" style="2" customWidth="1"/>
    <col min="12391" max="12400" width="9.33203125" style="2" customWidth="1"/>
    <col min="12401" max="12406" width="9.109375" style="2" customWidth="1"/>
    <col min="12407" max="12416" width="9.33203125" style="2" customWidth="1"/>
    <col min="12417" max="12422" width="9.109375" style="2" customWidth="1"/>
    <col min="12423" max="12432" width="9.33203125" style="2" customWidth="1"/>
    <col min="12433" max="12438" width="9.109375" style="2" customWidth="1"/>
    <col min="12439" max="12448" width="9.33203125" style="2" customWidth="1"/>
    <col min="12449" max="12454" width="9.109375" style="2" customWidth="1"/>
    <col min="12455" max="12464" width="9.33203125" style="2" customWidth="1"/>
    <col min="12465" max="12470" width="9.109375" style="2" customWidth="1"/>
    <col min="12471" max="12480" width="9.33203125" style="2" customWidth="1"/>
    <col min="12481" max="12486" width="9.109375" style="2" customWidth="1"/>
    <col min="12487" max="12496" width="9.33203125" style="2" customWidth="1"/>
    <col min="12497" max="12502" width="9.109375" style="2" customWidth="1"/>
    <col min="12503" max="12512" width="9.33203125" style="2" customWidth="1"/>
    <col min="12513" max="12518" width="9.109375" style="2" customWidth="1"/>
    <col min="12519" max="12528" width="9.33203125" style="2" customWidth="1"/>
    <col min="12529" max="12534" width="9.109375" style="2" customWidth="1"/>
    <col min="12535" max="12536" width="11.33203125" style="2" customWidth="1"/>
    <col min="12537" max="12539" width="9.33203125" style="2" customWidth="1"/>
    <col min="12540" max="12542" width="11.33203125" style="2" customWidth="1"/>
    <col min="12543" max="12544" width="9.33203125" style="2"/>
    <col min="12545" max="12545" width="11" style="2" bestFit="1" customWidth="1"/>
    <col min="12546" max="12546" width="36.5546875" style="2" customWidth="1"/>
    <col min="12547" max="12547" width="21.5546875" style="2" customWidth="1"/>
    <col min="12548" max="12550" width="15.6640625" style="2" customWidth="1"/>
    <col min="12551" max="12551" width="18.109375" style="2" customWidth="1"/>
    <col min="12552" max="12552" width="14.33203125" style="2" customWidth="1"/>
    <col min="12553" max="12553" width="12.109375" style="2" customWidth="1"/>
    <col min="12554" max="12554" width="15.33203125" style="2" customWidth="1"/>
    <col min="12555" max="12555" width="11.6640625" style="2" customWidth="1"/>
    <col min="12556" max="12556" width="12.88671875" style="2" customWidth="1"/>
    <col min="12557" max="12557" width="13.5546875" style="2" customWidth="1"/>
    <col min="12558" max="12558" width="19.6640625" style="2" customWidth="1"/>
    <col min="12559" max="12559" width="11.6640625" style="2" customWidth="1"/>
    <col min="12560" max="12560" width="13.5546875" style="2" customWidth="1"/>
    <col min="12561" max="12561" width="9.109375" style="2" customWidth="1"/>
    <col min="12562" max="12562" width="10.109375" style="2" customWidth="1"/>
    <col min="12563" max="12563" width="13.44140625" style="2" customWidth="1"/>
    <col min="12564" max="12564" width="11.88671875" style="2" customWidth="1"/>
    <col min="12565" max="12565" width="12.33203125" style="2" customWidth="1"/>
    <col min="12566" max="12566" width="12.5546875" style="2" bestFit="1" customWidth="1"/>
    <col min="12567" max="12567" width="9.88671875" style="2" bestFit="1" customWidth="1"/>
    <col min="12568" max="12576" width="9.33203125" style="2" customWidth="1"/>
    <col min="12577" max="12582" width="9.109375" style="2" customWidth="1"/>
    <col min="12583" max="12592" width="9.33203125" style="2" customWidth="1"/>
    <col min="12593" max="12598" width="9.109375" style="2" customWidth="1"/>
    <col min="12599" max="12608" width="9.33203125" style="2" customWidth="1"/>
    <col min="12609" max="12614" width="9.109375" style="2" customWidth="1"/>
    <col min="12615" max="12624" width="9.33203125" style="2" customWidth="1"/>
    <col min="12625" max="12630" width="9.109375" style="2" customWidth="1"/>
    <col min="12631" max="12640" width="9.33203125" style="2" customWidth="1"/>
    <col min="12641" max="12646" width="9.109375" style="2" customWidth="1"/>
    <col min="12647" max="12656" width="9.33203125" style="2" customWidth="1"/>
    <col min="12657" max="12662" width="9.109375" style="2" customWidth="1"/>
    <col min="12663" max="12672" width="9.33203125" style="2" customWidth="1"/>
    <col min="12673" max="12678" width="9.109375" style="2" customWidth="1"/>
    <col min="12679" max="12688" width="9.33203125" style="2" customWidth="1"/>
    <col min="12689" max="12694" width="9.109375" style="2" customWidth="1"/>
    <col min="12695" max="12704" width="9.33203125" style="2" customWidth="1"/>
    <col min="12705" max="12710" width="9.109375" style="2" customWidth="1"/>
    <col min="12711" max="12720" width="9.33203125" style="2" customWidth="1"/>
    <col min="12721" max="12726" width="9.109375" style="2" customWidth="1"/>
    <col min="12727" max="12736" width="9.33203125" style="2" customWidth="1"/>
    <col min="12737" max="12742" width="9.109375" style="2" customWidth="1"/>
    <col min="12743" max="12752" width="9.33203125" style="2" customWidth="1"/>
    <col min="12753" max="12758" width="9.109375" style="2" customWidth="1"/>
    <col min="12759" max="12768" width="9.33203125" style="2" customWidth="1"/>
    <col min="12769" max="12774" width="9.109375" style="2" customWidth="1"/>
    <col min="12775" max="12784" width="9.33203125" style="2" customWidth="1"/>
    <col min="12785" max="12790" width="9.109375" style="2" customWidth="1"/>
    <col min="12791" max="12792" width="11.33203125" style="2" customWidth="1"/>
    <col min="12793" max="12795" width="9.33203125" style="2" customWidth="1"/>
    <col min="12796" max="12798" width="11.33203125" style="2" customWidth="1"/>
    <col min="12799" max="12800" width="9.33203125" style="2"/>
    <col min="12801" max="12801" width="11" style="2" bestFit="1" customWidth="1"/>
    <col min="12802" max="12802" width="36.5546875" style="2" customWidth="1"/>
    <col min="12803" max="12803" width="21.5546875" style="2" customWidth="1"/>
    <col min="12804" max="12806" width="15.6640625" style="2" customWidth="1"/>
    <col min="12807" max="12807" width="18.109375" style="2" customWidth="1"/>
    <col min="12808" max="12808" width="14.33203125" style="2" customWidth="1"/>
    <col min="12809" max="12809" width="12.109375" style="2" customWidth="1"/>
    <col min="12810" max="12810" width="15.33203125" style="2" customWidth="1"/>
    <col min="12811" max="12811" width="11.6640625" style="2" customWidth="1"/>
    <col min="12812" max="12812" width="12.88671875" style="2" customWidth="1"/>
    <col min="12813" max="12813" width="13.5546875" style="2" customWidth="1"/>
    <col min="12814" max="12814" width="19.6640625" style="2" customWidth="1"/>
    <col min="12815" max="12815" width="11.6640625" style="2" customWidth="1"/>
    <col min="12816" max="12816" width="13.5546875" style="2" customWidth="1"/>
    <col min="12817" max="12817" width="9.109375" style="2" customWidth="1"/>
    <col min="12818" max="12818" width="10.109375" style="2" customWidth="1"/>
    <col min="12819" max="12819" width="13.44140625" style="2" customWidth="1"/>
    <col min="12820" max="12820" width="11.88671875" style="2" customWidth="1"/>
    <col min="12821" max="12821" width="12.33203125" style="2" customWidth="1"/>
    <col min="12822" max="12822" width="12.5546875" style="2" bestFit="1" customWidth="1"/>
    <col min="12823" max="12823" width="9.88671875" style="2" bestFit="1" customWidth="1"/>
    <col min="12824" max="12832" width="9.33203125" style="2" customWidth="1"/>
    <col min="12833" max="12838" width="9.109375" style="2" customWidth="1"/>
    <col min="12839" max="12848" width="9.33203125" style="2" customWidth="1"/>
    <col min="12849" max="12854" width="9.109375" style="2" customWidth="1"/>
    <col min="12855" max="12864" width="9.33203125" style="2" customWidth="1"/>
    <col min="12865" max="12870" width="9.109375" style="2" customWidth="1"/>
    <col min="12871" max="12880" width="9.33203125" style="2" customWidth="1"/>
    <col min="12881" max="12886" width="9.109375" style="2" customWidth="1"/>
    <col min="12887" max="12896" width="9.33203125" style="2" customWidth="1"/>
    <col min="12897" max="12902" width="9.109375" style="2" customWidth="1"/>
    <col min="12903" max="12912" width="9.33203125" style="2" customWidth="1"/>
    <col min="12913" max="12918" width="9.109375" style="2" customWidth="1"/>
    <col min="12919" max="12928" width="9.33203125" style="2" customWidth="1"/>
    <col min="12929" max="12934" width="9.109375" style="2" customWidth="1"/>
    <col min="12935" max="12944" width="9.33203125" style="2" customWidth="1"/>
    <col min="12945" max="12950" width="9.109375" style="2" customWidth="1"/>
    <col min="12951" max="12960" width="9.33203125" style="2" customWidth="1"/>
    <col min="12961" max="12966" width="9.109375" style="2" customWidth="1"/>
    <col min="12967" max="12976" width="9.33203125" style="2" customWidth="1"/>
    <col min="12977" max="12982" width="9.109375" style="2" customWidth="1"/>
    <col min="12983" max="12992" width="9.33203125" style="2" customWidth="1"/>
    <col min="12993" max="12998" width="9.109375" style="2" customWidth="1"/>
    <col min="12999" max="13008" width="9.33203125" style="2" customWidth="1"/>
    <col min="13009" max="13014" width="9.109375" style="2" customWidth="1"/>
    <col min="13015" max="13024" width="9.33203125" style="2" customWidth="1"/>
    <col min="13025" max="13030" width="9.109375" style="2" customWidth="1"/>
    <col min="13031" max="13040" width="9.33203125" style="2" customWidth="1"/>
    <col min="13041" max="13046" width="9.109375" style="2" customWidth="1"/>
    <col min="13047" max="13048" width="11.33203125" style="2" customWidth="1"/>
    <col min="13049" max="13051" width="9.33203125" style="2" customWidth="1"/>
    <col min="13052" max="13054" width="11.33203125" style="2" customWidth="1"/>
    <col min="13055" max="13056" width="9.33203125" style="2"/>
    <col min="13057" max="13057" width="11" style="2" bestFit="1" customWidth="1"/>
    <col min="13058" max="13058" width="36.5546875" style="2" customWidth="1"/>
    <col min="13059" max="13059" width="21.5546875" style="2" customWidth="1"/>
    <col min="13060" max="13062" width="15.6640625" style="2" customWidth="1"/>
    <col min="13063" max="13063" width="18.109375" style="2" customWidth="1"/>
    <col min="13064" max="13064" width="14.33203125" style="2" customWidth="1"/>
    <col min="13065" max="13065" width="12.109375" style="2" customWidth="1"/>
    <col min="13066" max="13066" width="15.33203125" style="2" customWidth="1"/>
    <col min="13067" max="13067" width="11.6640625" style="2" customWidth="1"/>
    <col min="13068" max="13068" width="12.88671875" style="2" customWidth="1"/>
    <col min="13069" max="13069" width="13.5546875" style="2" customWidth="1"/>
    <col min="13070" max="13070" width="19.6640625" style="2" customWidth="1"/>
    <col min="13071" max="13071" width="11.6640625" style="2" customWidth="1"/>
    <col min="13072" max="13072" width="13.5546875" style="2" customWidth="1"/>
    <col min="13073" max="13073" width="9.109375" style="2" customWidth="1"/>
    <col min="13074" max="13074" width="10.109375" style="2" customWidth="1"/>
    <col min="13075" max="13075" width="13.44140625" style="2" customWidth="1"/>
    <col min="13076" max="13076" width="11.88671875" style="2" customWidth="1"/>
    <col min="13077" max="13077" width="12.33203125" style="2" customWidth="1"/>
    <col min="13078" max="13078" width="12.5546875" style="2" bestFit="1" customWidth="1"/>
    <col min="13079" max="13079" width="9.88671875" style="2" bestFit="1" customWidth="1"/>
    <col min="13080" max="13088" width="9.33203125" style="2" customWidth="1"/>
    <col min="13089" max="13094" width="9.109375" style="2" customWidth="1"/>
    <col min="13095" max="13104" width="9.33203125" style="2" customWidth="1"/>
    <col min="13105" max="13110" width="9.109375" style="2" customWidth="1"/>
    <col min="13111" max="13120" width="9.33203125" style="2" customWidth="1"/>
    <col min="13121" max="13126" width="9.109375" style="2" customWidth="1"/>
    <col min="13127" max="13136" width="9.33203125" style="2" customWidth="1"/>
    <col min="13137" max="13142" width="9.109375" style="2" customWidth="1"/>
    <col min="13143" max="13152" width="9.33203125" style="2" customWidth="1"/>
    <col min="13153" max="13158" width="9.109375" style="2" customWidth="1"/>
    <col min="13159" max="13168" width="9.33203125" style="2" customWidth="1"/>
    <col min="13169" max="13174" width="9.109375" style="2" customWidth="1"/>
    <col min="13175" max="13184" width="9.33203125" style="2" customWidth="1"/>
    <col min="13185" max="13190" width="9.109375" style="2" customWidth="1"/>
    <col min="13191" max="13200" width="9.33203125" style="2" customWidth="1"/>
    <col min="13201" max="13206" width="9.109375" style="2" customWidth="1"/>
    <col min="13207" max="13216" width="9.33203125" style="2" customWidth="1"/>
    <col min="13217" max="13222" width="9.109375" style="2" customWidth="1"/>
    <col min="13223" max="13232" width="9.33203125" style="2" customWidth="1"/>
    <col min="13233" max="13238" width="9.109375" style="2" customWidth="1"/>
    <col min="13239" max="13248" width="9.33203125" style="2" customWidth="1"/>
    <col min="13249" max="13254" width="9.109375" style="2" customWidth="1"/>
    <col min="13255" max="13264" width="9.33203125" style="2" customWidth="1"/>
    <col min="13265" max="13270" width="9.109375" style="2" customWidth="1"/>
    <col min="13271" max="13280" width="9.33203125" style="2" customWidth="1"/>
    <col min="13281" max="13286" width="9.109375" style="2" customWidth="1"/>
    <col min="13287" max="13296" width="9.33203125" style="2" customWidth="1"/>
    <col min="13297" max="13302" width="9.109375" style="2" customWidth="1"/>
    <col min="13303" max="13304" width="11.33203125" style="2" customWidth="1"/>
    <col min="13305" max="13307" width="9.33203125" style="2" customWidth="1"/>
    <col min="13308" max="13310" width="11.33203125" style="2" customWidth="1"/>
    <col min="13311" max="13312" width="9.33203125" style="2"/>
    <col min="13313" max="13313" width="11" style="2" bestFit="1" customWidth="1"/>
    <col min="13314" max="13314" width="36.5546875" style="2" customWidth="1"/>
    <col min="13315" max="13315" width="21.5546875" style="2" customWidth="1"/>
    <col min="13316" max="13318" width="15.6640625" style="2" customWidth="1"/>
    <col min="13319" max="13319" width="18.109375" style="2" customWidth="1"/>
    <col min="13320" max="13320" width="14.33203125" style="2" customWidth="1"/>
    <col min="13321" max="13321" width="12.109375" style="2" customWidth="1"/>
    <col min="13322" max="13322" width="15.33203125" style="2" customWidth="1"/>
    <col min="13323" max="13323" width="11.6640625" style="2" customWidth="1"/>
    <col min="13324" max="13324" width="12.88671875" style="2" customWidth="1"/>
    <col min="13325" max="13325" width="13.5546875" style="2" customWidth="1"/>
    <col min="13326" max="13326" width="19.6640625" style="2" customWidth="1"/>
    <col min="13327" max="13327" width="11.6640625" style="2" customWidth="1"/>
    <col min="13328" max="13328" width="13.5546875" style="2" customWidth="1"/>
    <col min="13329" max="13329" width="9.109375" style="2" customWidth="1"/>
    <col min="13330" max="13330" width="10.109375" style="2" customWidth="1"/>
    <col min="13331" max="13331" width="13.44140625" style="2" customWidth="1"/>
    <col min="13332" max="13332" width="11.88671875" style="2" customWidth="1"/>
    <col min="13333" max="13333" width="12.33203125" style="2" customWidth="1"/>
    <col min="13334" max="13334" width="12.5546875" style="2" bestFit="1" customWidth="1"/>
    <col min="13335" max="13335" width="9.88671875" style="2" bestFit="1" customWidth="1"/>
    <col min="13336" max="13344" width="9.33203125" style="2" customWidth="1"/>
    <col min="13345" max="13350" width="9.109375" style="2" customWidth="1"/>
    <col min="13351" max="13360" width="9.33203125" style="2" customWidth="1"/>
    <col min="13361" max="13366" width="9.109375" style="2" customWidth="1"/>
    <col min="13367" max="13376" width="9.33203125" style="2" customWidth="1"/>
    <col min="13377" max="13382" width="9.109375" style="2" customWidth="1"/>
    <col min="13383" max="13392" width="9.33203125" style="2" customWidth="1"/>
    <col min="13393" max="13398" width="9.109375" style="2" customWidth="1"/>
    <col min="13399" max="13408" width="9.33203125" style="2" customWidth="1"/>
    <col min="13409" max="13414" width="9.109375" style="2" customWidth="1"/>
    <col min="13415" max="13424" width="9.33203125" style="2" customWidth="1"/>
    <col min="13425" max="13430" width="9.109375" style="2" customWidth="1"/>
    <col min="13431" max="13440" width="9.33203125" style="2" customWidth="1"/>
    <col min="13441" max="13446" width="9.109375" style="2" customWidth="1"/>
    <col min="13447" max="13456" width="9.33203125" style="2" customWidth="1"/>
    <col min="13457" max="13462" width="9.109375" style="2" customWidth="1"/>
    <col min="13463" max="13472" width="9.33203125" style="2" customWidth="1"/>
    <col min="13473" max="13478" width="9.109375" style="2" customWidth="1"/>
    <col min="13479" max="13488" width="9.33203125" style="2" customWidth="1"/>
    <col min="13489" max="13494" width="9.109375" style="2" customWidth="1"/>
    <col min="13495" max="13504" width="9.33203125" style="2" customWidth="1"/>
    <col min="13505" max="13510" width="9.109375" style="2" customWidth="1"/>
    <col min="13511" max="13520" width="9.33203125" style="2" customWidth="1"/>
    <col min="13521" max="13526" width="9.109375" style="2" customWidth="1"/>
    <col min="13527" max="13536" width="9.33203125" style="2" customWidth="1"/>
    <col min="13537" max="13542" width="9.109375" style="2" customWidth="1"/>
    <col min="13543" max="13552" width="9.33203125" style="2" customWidth="1"/>
    <col min="13553" max="13558" width="9.109375" style="2" customWidth="1"/>
    <col min="13559" max="13560" width="11.33203125" style="2" customWidth="1"/>
    <col min="13561" max="13563" width="9.33203125" style="2" customWidth="1"/>
    <col min="13564" max="13566" width="11.33203125" style="2" customWidth="1"/>
    <col min="13567" max="13568" width="9.33203125" style="2"/>
    <col min="13569" max="13569" width="11" style="2" bestFit="1" customWidth="1"/>
    <col min="13570" max="13570" width="36.5546875" style="2" customWidth="1"/>
    <col min="13571" max="13571" width="21.5546875" style="2" customWidth="1"/>
    <col min="13572" max="13574" width="15.6640625" style="2" customWidth="1"/>
    <col min="13575" max="13575" width="18.109375" style="2" customWidth="1"/>
    <col min="13576" max="13576" width="14.33203125" style="2" customWidth="1"/>
    <col min="13577" max="13577" width="12.109375" style="2" customWidth="1"/>
    <col min="13578" max="13578" width="15.33203125" style="2" customWidth="1"/>
    <col min="13579" max="13579" width="11.6640625" style="2" customWidth="1"/>
    <col min="13580" max="13580" width="12.88671875" style="2" customWidth="1"/>
    <col min="13581" max="13581" width="13.5546875" style="2" customWidth="1"/>
    <col min="13582" max="13582" width="19.6640625" style="2" customWidth="1"/>
    <col min="13583" max="13583" width="11.6640625" style="2" customWidth="1"/>
    <col min="13584" max="13584" width="13.5546875" style="2" customWidth="1"/>
    <col min="13585" max="13585" width="9.109375" style="2" customWidth="1"/>
    <col min="13586" max="13586" width="10.109375" style="2" customWidth="1"/>
    <col min="13587" max="13587" width="13.44140625" style="2" customWidth="1"/>
    <col min="13588" max="13588" width="11.88671875" style="2" customWidth="1"/>
    <col min="13589" max="13589" width="12.33203125" style="2" customWidth="1"/>
    <col min="13590" max="13590" width="12.5546875" style="2" bestFit="1" customWidth="1"/>
    <col min="13591" max="13591" width="9.88671875" style="2" bestFit="1" customWidth="1"/>
    <col min="13592" max="13600" width="9.33203125" style="2" customWidth="1"/>
    <col min="13601" max="13606" width="9.109375" style="2" customWidth="1"/>
    <col min="13607" max="13616" width="9.33203125" style="2" customWidth="1"/>
    <col min="13617" max="13622" width="9.109375" style="2" customWidth="1"/>
    <col min="13623" max="13632" width="9.33203125" style="2" customWidth="1"/>
    <col min="13633" max="13638" width="9.109375" style="2" customWidth="1"/>
    <col min="13639" max="13648" width="9.33203125" style="2" customWidth="1"/>
    <col min="13649" max="13654" width="9.109375" style="2" customWidth="1"/>
    <col min="13655" max="13664" width="9.33203125" style="2" customWidth="1"/>
    <col min="13665" max="13670" width="9.109375" style="2" customWidth="1"/>
    <col min="13671" max="13680" width="9.33203125" style="2" customWidth="1"/>
    <col min="13681" max="13686" width="9.109375" style="2" customWidth="1"/>
    <col min="13687" max="13696" width="9.33203125" style="2" customWidth="1"/>
    <col min="13697" max="13702" width="9.109375" style="2" customWidth="1"/>
    <col min="13703" max="13712" width="9.33203125" style="2" customWidth="1"/>
    <col min="13713" max="13718" width="9.109375" style="2" customWidth="1"/>
    <col min="13719" max="13728" width="9.33203125" style="2" customWidth="1"/>
    <col min="13729" max="13734" width="9.109375" style="2" customWidth="1"/>
    <col min="13735" max="13744" width="9.33203125" style="2" customWidth="1"/>
    <col min="13745" max="13750" width="9.109375" style="2" customWidth="1"/>
    <col min="13751" max="13760" width="9.33203125" style="2" customWidth="1"/>
    <col min="13761" max="13766" width="9.109375" style="2" customWidth="1"/>
    <col min="13767" max="13776" width="9.33203125" style="2" customWidth="1"/>
    <col min="13777" max="13782" width="9.109375" style="2" customWidth="1"/>
    <col min="13783" max="13792" width="9.33203125" style="2" customWidth="1"/>
    <col min="13793" max="13798" width="9.109375" style="2" customWidth="1"/>
    <col min="13799" max="13808" width="9.33203125" style="2" customWidth="1"/>
    <col min="13809" max="13814" width="9.109375" style="2" customWidth="1"/>
    <col min="13815" max="13816" width="11.33203125" style="2" customWidth="1"/>
    <col min="13817" max="13819" width="9.33203125" style="2" customWidth="1"/>
    <col min="13820" max="13822" width="11.33203125" style="2" customWidth="1"/>
    <col min="13823" max="13824" width="9.33203125" style="2"/>
    <col min="13825" max="13825" width="11" style="2" bestFit="1" customWidth="1"/>
    <col min="13826" max="13826" width="36.5546875" style="2" customWidth="1"/>
    <col min="13827" max="13827" width="21.5546875" style="2" customWidth="1"/>
    <col min="13828" max="13830" width="15.6640625" style="2" customWidth="1"/>
    <col min="13831" max="13831" width="18.109375" style="2" customWidth="1"/>
    <col min="13832" max="13832" width="14.33203125" style="2" customWidth="1"/>
    <col min="13833" max="13833" width="12.109375" style="2" customWidth="1"/>
    <col min="13834" max="13834" width="15.33203125" style="2" customWidth="1"/>
    <col min="13835" max="13835" width="11.6640625" style="2" customWidth="1"/>
    <col min="13836" max="13836" width="12.88671875" style="2" customWidth="1"/>
    <col min="13837" max="13837" width="13.5546875" style="2" customWidth="1"/>
    <col min="13838" max="13838" width="19.6640625" style="2" customWidth="1"/>
    <col min="13839" max="13839" width="11.6640625" style="2" customWidth="1"/>
    <col min="13840" max="13840" width="13.5546875" style="2" customWidth="1"/>
    <col min="13841" max="13841" width="9.109375" style="2" customWidth="1"/>
    <col min="13842" max="13842" width="10.109375" style="2" customWidth="1"/>
    <col min="13843" max="13843" width="13.44140625" style="2" customWidth="1"/>
    <col min="13844" max="13844" width="11.88671875" style="2" customWidth="1"/>
    <col min="13845" max="13845" width="12.33203125" style="2" customWidth="1"/>
    <col min="13846" max="13846" width="12.5546875" style="2" bestFit="1" customWidth="1"/>
    <col min="13847" max="13847" width="9.88671875" style="2" bestFit="1" customWidth="1"/>
    <col min="13848" max="13856" width="9.33203125" style="2" customWidth="1"/>
    <col min="13857" max="13862" width="9.109375" style="2" customWidth="1"/>
    <col min="13863" max="13872" width="9.33203125" style="2" customWidth="1"/>
    <col min="13873" max="13878" width="9.109375" style="2" customWidth="1"/>
    <col min="13879" max="13888" width="9.33203125" style="2" customWidth="1"/>
    <col min="13889" max="13894" width="9.109375" style="2" customWidth="1"/>
    <col min="13895" max="13904" width="9.33203125" style="2" customWidth="1"/>
    <col min="13905" max="13910" width="9.109375" style="2" customWidth="1"/>
    <col min="13911" max="13920" width="9.33203125" style="2" customWidth="1"/>
    <col min="13921" max="13926" width="9.109375" style="2" customWidth="1"/>
    <col min="13927" max="13936" width="9.33203125" style="2" customWidth="1"/>
    <col min="13937" max="13942" width="9.109375" style="2" customWidth="1"/>
    <col min="13943" max="13952" width="9.33203125" style="2" customWidth="1"/>
    <col min="13953" max="13958" width="9.109375" style="2" customWidth="1"/>
    <col min="13959" max="13968" width="9.33203125" style="2" customWidth="1"/>
    <col min="13969" max="13974" width="9.109375" style="2" customWidth="1"/>
    <col min="13975" max="13984" width="9.33203125" style="2" customWidth="1"/>
    <col min="13985" max="13990" width="9.109375" style="2" customWidth="1"/>
    <col min="13991" max="14000" width="9.33203125" style="2" customWidth="1"/>
    <col min="14001" max="14006" width="9.109375" style="2" customWidth="1"/>
    <col min="14007" max="14016" width="9.33203125" style="2" customWidth="1"/>
    <col min="14017" max="14022" width="9.109375" style="2" customWidth="1"/>
    <col min="14023" max="14032" width="9.33203125" style="2" customWidth="1"/>
    <col min="14033" max="14038" width="9.109375" style="2" customWidth="1"/>
    <col min="14039" max="14048" width="9.33203125" style="2" customWidth="1"/>
    <col min="14049" max="14054" width="9.109375" style="2" customWidth="1"/>
    <col min="14055" max="14064" width="9.33203125" style="2" customWidth="1"/>
    <col min="14065" max="14070" width="9.109375" style="2" customWidth="1"/>
    <col min="14071" max="14072" width="11.33203125" style="2" customWidth="1"/>
    <col min="14073" max="14075" width="9.33203125" style="2" customWidth="1"/>
    <col min="14076" max="14078" width="11.33203125" style="2" customWidth="1"/>
    <col min="14079" max="14080" width="9.33203125" style="2"/>
    <col min="14081" max="14081" width="11" style="2" bestFit="1" customWidth="1"/>
    <col min="14082" max="14082" width="36.5546875" style="2" customWidth="1"/>
    <col min="14083" max="14083" width="21.5546875" style="2" customWidth="1"/>
    <col min="14084" max="14086" width="15.6640625" style="2" customWidth="1"/>
    <col min="14087" max="14087" width="18.109375" style="2" customWidth="1"/>
    <col min="14088" max="14088" width="14.33203125" style="2" customWidth="1"/>
    <col min="14089" max="14089" width="12.109375" style="2" customWidth="1"/>
    <col min="14090" max="14090" width="15.33203125" style="2" customWidth="1"/>
    <col min="14091" max="14091" width="11.6640625" style="2" customWidth="1"/>
    <col min="14092" max="14092" width="12.88671875" style="2" customWidth="1"/>
    <col min="14093" max="14093" width="13.5546875" style="2" customWidth="1"/>
    <col min="14094" max="14094" width="19.6640625" style="2" customWidth="1"/>
    <col min="14095" max="14095" width="11.6640625" style="2" customWidth="1"/>
    <col min="14096" max="14096" width="13.5546875" style="2" customWidth="1"/>
    <col min="14097" max="14097" width="9.109375" style="2" customWidth="1"/>
    <col min="14098" max="14098" width="10.109375" style="2" customWidth="1"/>
    <col min="14099" max="14099" width="13.44140625" style="2" customWidth="1"/>
    <col min="14100" max="14100" width="11.88671875" style="2" customWidth="1"/>
    <col min="14101" max="14101" width="12.33203125" style="2" customWidth="1"/>
    <col min="14102" max="14102" width="12.5546875" style="2" bestFit="1" customWidth="1"/>
    <col min="14103" max="14103" width="9.88671875" style="2" bestFit="1" customWidth="1"/>
    <col min="14104" max="14112" width="9.33203125" style="2" customWidth="1"/>
    <col min="14113" max="14118" width="9.109375" style="2" customWidth="1"/>
    <col min="14119" max="14128" width="9.33203125" style="2" customWidth="1"/>
    <col min="14129" max="14134" width="9.109375" style="2" customWidth="1"/>
    <col min="14135" max="14144" width="9.33203125" style="2" customWidth="1"/>
    <col min="14145" max="14150" width="9.109375" style="2" customWidth="1"/>
    <col min="14151" max="14160" width="9.33203125" style="2" customWidth="1"/>
    <col min="14161" max="14166" width="9.109375" style="2" customWidth="1"/>
    <col min="14167" max="14176" width="9.33203125" style="2" customWidth="1"/>
    <col min="14177" max="14182" width="9.109375" style="2" customWidth="1"/>
    <col min="14183" max="14192" width="9.33203125" style="2" customWidth="1"/>
    <col min="14193" max="14198" width="9.109375" style="2" customWidth="1"/>
    <col min="14199" max="14208" width="9.33203125" style="2" customWidth="1"/>
    <col min="14209" max="14214" width="9.109375" style="2" customWidth="1"/>
    <col min="14215" max="14224" width="9.33203125" style="2" customWidth="1"/>
    <col min="14225" max="14230" width="9.109375" style="2" customWidth="1"/>
    <col min="14231" max="14240" width="9.33203125" style="2" customWidth="1"/>
    <col min="14241" max="14246" width="9.109375" style="2" customWidth="1"/>
    <col min="14247" max="14256" width="9.33203125" style="2" customWidth="1"/>
    <col min="14257" max="14262" width="9.109375" style="2" customWidth="1"/>
    <col min="14263" max="14272" width="9.33203125" style="2" customWidth="1"/>
    <col min="14273" max="14278" width="9.109375" style="2" customWidth="1"/>
    <col min="14279" max="14288" width="9.33203125" style="2" customWidth="1"/>
    <col min="14289" max="14294" width="9.109375" style="2" customWidth="1"/>
    <col min="14295" max="14304" width="9.33203125" style="2" customWidth="1"/>
    <col min="14305" max="14310" width="9.109375" style="2" customWidth="1"/>
    <col min="14311" max="14320" width="9.33203125" style="2" customWidth="1"/>
    <col min="14321" max="14326" width="9.109375" style="2" customWidth="1"/>
    <col min="14327" max="14328" width="11.33203125" style="2" customWidth="1"/>
    <col min="14329" max="14331" width="9.33203125" style="2" customWidth="1"/>
    <col min="14332" max="14334" width="11.33203125" style="2" customWidth="1"/>
    <col min="14335" max="14336" width="9.33203125" style="2"/>
    <col min="14337" max="14337" width="11" style="2" bestFit="1" customWidth="1"/>
    <col min="14338" max="14338" width="36.5546875" style="2" customWidth="1"/>
    <col min="14339" max="14339" width="21.5546875" style="2" customWidth="1"/>
    <col min="14340" max="14342" width="15.6640625" style="2" customWidth="1"/>
    <col min="14343" max="14343" width="18.109375" style="2" customWidth="1"/>
    <col min="14344" max="14344" width="14.33203125" style="2" customWidth="1"/>
    <col min="14345" max="14345" width="12.109375" style="2" customWidth="1"/>
    <col min="14346" max="14346" width="15.33203125" style="2" customWidth="1"/>
    <col min="14347" max="14347" width="11.6640625" style="2" customWidth="1"/>
    <col min="14348" max="14348" width="12.88671875" style="2" customWidth="1"/>
    <col min="14349" max="14349" width="13.5546875" style="2" customWidth="1"/>
    <col min="14350" max="14350" width="19.6640625" style="2" customWidth="1"/>
    <col min="14351" max="14351" width="11.6640625" style="2" customWidth="1"/>
    <col min="14352" max="14352" width="13.5546875" style="2" customWidth="1"/>
    <col min="14353" max="14353" width="9.109375" style="2" customWidth="1"/>
    <col min="14354" max="14354" width="10.109375" style="2" customWidth="1"/>
    <col min="14355" max="14355" width="13.44140625" style="2" customWidth="1"/>
    <col min="14356" max="14356" width="11.88671875" style="2" customWidth="1"/>
    <col min="14357" max="14357" width="12.33203125" style="2" customWidth="1"/>
    <col min="14358" max="14358" width="12.5546875" style="2" bestFit="1" customWidth="1"/>
    <col min="14359" max="14359" width="9.88671875" style="2" bestFit="1" customWidth="1"/>
    <col min="14360" max="14368" width="9.33203125" style="2" customWidth="1"/>
    <col min="14369" max="14374" width="9.109375" style="2" customWidth="1"/>
    <col min="14375" max="14384" width="9.33203125" style="2" customWidth="1"/>
    <col min="14385" max="14390" width="9.109375" style="2" customWidth="1"/>
    <col min="14391" max="14400" width="9.33203125" style="2" customWidth="1"/>
    <col min="14401" max="14406" width="9.109375" style="2" customWidth="1"/>
    <col min="14407" max="14416" width="9.33203125" style="2" customWidth="1"/>
    <col min="14417" max="14422" width="9.109375" style="2" customWidth="1"/>
    <col min="14423" max="14432" width="9.33203125" style="2" customWidth="1"/>
    <col min="14433" max="14438" width="9.109375" style="2" customWidth="1"/>
    <col min="14439" max="14448" width="9.33203125" style="2" customWidth="1"/>
    <col min="14449" max="14454" width="9.109375" style="2" customWidth="1"/>
    <col min="14455" max="14464" width="9.33203125" style="2" customWidth="1"/>
    <col min="14465" max="14470" width="9.109375" style="2" customWidth="1"/>
    <col min="14471" max="14480" width="9.33203125" style="2" customWidth="1"/>
    <col min="14481" max="14486" width="9.109375" style="2" customWidth="1"/>
    <col min="14487" max="14496" width="9.33203125" style="2" customWidth="1"/>
    <col min="14497" max="14502" width="9.109375" style="2" customWidth="1"/>
    <col min="14503" max="14512" width="9.33203125" style="2" customWidth="1"/>
    <col min="14513" max="14518" width="9.109375" style="2" customWidth="1"/>
    <col min="14519" max="14528" width="9.33203125" style="2" customWidth="1"/>
    <col min="14529" max="14534" width="9.109375" style="2" customWidth="1"/>
    <col min="14535" max="14544" width="9.33203125" style="2" customWidth="1"/>
    <col min="14545" max="14550" width="9.109375" style="2" customWidth="1"/>
    <col min="14551" max="14560" width="9.33203125" style="2" customWidth="1"/>
    <col min="14561" max="14566" width="9.109375" style="2" customWidth="1"/>
    <col min="14567" max="14576" width="9.33203125" style="2" customWidth="1"/>
    <col min="14577" max="14582" width="9.109375" style="2" customWidth="1"/>
    <col min="14583" max="14584" width="11.33203125" style="2" customWidth="1"/>
    <col min="14585" max="14587" width="9.33203125" style="2" customWidth="1"/>
    <col min="14588" max="14590" width="11.33203125" style="2" customWidth="1"/>
    <col min="14591" max="14592" width="9.33203125" style="2"/>
    <col min="14593" max="14593" width="11" style="2" bestFit="1" customWidth="1"/>
    <col min="14594" max="14594" width="36.5546875" style="2" customWidth="1"/>
    <col min="14595" max="14595" width="21.5546875" style="2" customWidth="1"/>
    <col min="14596" max="14598" width="15.6640625" style="2" customWidth="1"/>
    <col min="14599" max="14599" width="18.109375" style="2" customWidth="1"/>
    <col min="14600" max="14600" width="14.33203125" style="2" customWidth="1"/>
    <col min="14601" max="14601" width="12.109375" style="2" customWidth="1"/>
    <col min="14602" max="14602" width="15.33203125" style="2" customWidth="1"/>
    <col min="14603" max="14603" width="11.6640625" style="2" customWidth="1"/>
    <col min="14604" max="14604" width="12.88671875" style="2" customWidth="1"/>
    <col min="14605" max="14605" width="13.5546875" style="2" customWidth="1"/>
    <col min="14606" max="14606" width="19.6640625" style="2" customWidth="1"/>
    <col min="14607" max="14607" width="11.6640625" style="2" customWidth="1"/>
    <col min="14608" max="14608" width="13.5546875" style="2" customWidth="1"/>
    <col min="14609" max="14609" width="9.109375" style="2" customWidth="1"/>
    <col min="14610" max="14610" width="10.109375" style="2" customWidth="1"/>
    <col min="14611" max="14611" width="13.44140625" style="2" customWidth="1"/>
    <col min="14612" max="14612" width="11.88671875" style="2" customWidth="1"/>
    <col min="14613" max="14613" width="12.33203125" style="2" customWidth="1"/>
    <col min="14614" max="14614" width="12.5546875" style="2" bestFit="1" customWidth="1"/>
    <col min="14615" max="14615" width="9.88671875" style="2" bestFit="1" customWidth="1"/>
    <col min="14616" max="14624" width="9.33203125" style="2" customWidth="1"/>
    <col min="14625" max="14630" width="9.109375" style="2" customWidth="1"/>
    <col min="14631" max="14640" width="9.33203125" style="2" customWidth="1"/>
    <col min="14641" max="14646" width="9.109375" style="2" customWidth="1"/>
    <col min="14647" max="14656" width="9.33203125" style="2" customWidth="1"/>
    <col min="14657" max="14662" width="9.109375" style="2" customWidth="1"/>
    <col min="14663" max="14672" width="9.33203125" style="2" customWidth="1"/>
    <col min="14673" max="14678" width="9.109375" style="2" customWidth="1"/>
    <col min="14679" max="14688" width="9.33203125" style="2" customWidth="1"/>
    <col min="14689" max="14694" width="9.109375" style="2" customWidth="1"/>
    <col min="14695" max="14704" width="9.33203125" style="2" customWidth="1"/>
    <col min="14705" max="14710" width="9.109375" style="2" customWidth="1"/>
    <col min="14711" max="14720" width="9.33203125" style="2" customWidth="1"/>
    <col min="14721" max="14726" width="9.109375" style="2" customWidth="1"/>
    <col min="14727" max="14736" width="9.33203125" style="2" customWidth="1"/>
    <col min="14737" max="14742" width="9.109375" style="2" customWidth="1"/>
    <col min="14743" max="14752" width="9.33203125" style="2" customWidth="1"/>
    <col min="14753" max="14758" width="9.109375" style="2" customWidth="1"/>
    <col min="14759" max="14768" width="9.33203125" style="2" customWidth="1"/>
    <col min="14769" max="14774" width="9.109375" style="2" customWidth="1"/>
    <col min="14775" max="14784" width="9.33203125" style="2" customWidth="1"/>
    <col min="14785" max="14790" width="9.109375" style="2" customWidth="1"/>
    <col min="14791" max="14800" width="9.33203125" style="2" customWidth="1"/>
    <col min="14801" max="14806" width="9.109375" style="2" customWidth="1"/>
    <col min="14807" max="14816" width="9.33203125" style="2" customWidth="1"/>
    <col min="14817" max="14822" width="9.109375" style="2" customWidth="1"/>
    <col min="14823" max="14832" width="9.33203125" style="2" customWidth="1"/>
    <col min="14833" max="14838" width="9.109375" style="2" customWidth="1"/>
    <col min="14839" max="14840" width="11.33203125" style="2" customWidth="1"/>
    <col min="14841" max="14843" width="9.33203125" style="2" customWidth="1"/>
    <col min="14844" max="14846" width="11.33203125" style="2" customWidth="1"/>
    <col min="14847" max="14848" width="9.33203125" style="2"/>
    <col min="14849" max="14849" width="11" style="2" bestFit="1" customWidth="1"/>
    <col min="14850" max="14850" width="36.5546875" style="2" customWidth="1"/>
    <col min="14851" max="14851" width="21.5546875" style="2" customWidth="1"/>
    <col min="14852" max="14854" width="15.6640625" style="2" customWidth="1"/>
    <col min="14855" max="14855" width="18.109375" style="2" customWidth="1"/>
    <col min="14856" max="14856" width="14.33203125" style="2" customWidth="1"/>
    <col min="14857" max="14857" width="12.109375" style="2" customWidth="1"/>
    <col min="14858" max="14858" width="15.33203125" style="2" customWidth="1"/>
    <col min="14859" max="14859" width="11.6640625" style="2" customWidth="1"/>
    <col min="14860" max="14860" width="12.88671875" style="2" customWidth="1"/>
    <col min="14861" max="14861" width="13.5546875" style="2" customWidth="1"/>
    <col min="14862" max="14862" width="19.6640625" style="2" customWidth="1"/>
    <col min="14863" max="14863" width="11.6640625" style="2" customWidth="1"/>
    <col min="14864" max="14864" width="13.5546875" style="2" customWidth="1"/>
    <col min="14865" max="14865" width="9.109375" style="2" customWidth="1"/>
    <col min="14866" max="14866" width="10.109375" style="2" customWidth="1"/>
    <col min="14867" max="14867" width="13.44140625" style="2" customWidth="1"/>
    <col min="14868" max="14868" width="11.88671875" style="2" customWidth="1"/>
    <col min="14869" max="14869" width="12.33203125" style="2" customWidth="1"/>
    <col min="14870" max="14870" width="12.5546875" style="2" bestFit="1" customWidth="1"/>
    <col min="14871" max="14871" width="9.88671875" style="2" bestFit="1" customWidth="1"/>
    <col min="14872" max="14880" width="9.33203125" style="2" customWidth="1"/>
    <col min="14881" max="14886" width="9.109375" style="2" customWidth="1"/>
    <col min="14887" max="14896" width="9.33203125" style="2" customWidth="1"/>
    <col min="14897" max="14902" width="9.109375" style="2" customWidth="1"/>
    <col min="14903" max="14912" width="9.33203125" style="2" customWidth="1"/>
    <col min="14913" max="14918" width="9.109375" style="2" customWidth="1"/>
    <col min="14919" max="14928" width="9.33203125" style="2" customWidth="1"/>
    <col min="14929" max="14934" width="9.109375" style="2" customWidth="1"/>
    <col min="14935" max="14944" width="9.33203125" style="2" customWidth="1"/>
    <col min="14945" max="14950" width="9.109375" style="2" customWidth="1"/>
    <col min="14951" max="14960" width="9.33203125" style="2" customWidth="1"/>
    <col min="14961" max="14966" width="9.109375" style="2" customWidth="1"/>
    <col min="14967" max="14976" width="9.33203125" style="2" customWidth="1"/>
    <col min="14977" max="14982" width="9.109375" style="2" customWidth="1"/>
    <col min="14983" max="14992" width="9.33203125" style="2" customWidth="1"/>
    <col min="14993" max="14998" width="9.109375" style="2" customWidth="1"/>
    <col min="14999" max="15008" width="9.33203125" style="2" customWidth="1"/>
    <col min="15009" max="15014" width="9.109375" style="2" customWidth="1"/>
    <col min="15015" max="15024" width="9.33203125" style="2" customWidth="1"/>
    <col min="15025" max="15030" width="9.109375" style="2" customWidth="1"/>
    <col min="15031" max="15040" width="9.33203125" style="2" customWidth="1"/>
    <col min="15041" max="15046" width="9.109375" style="2" customWidth="1"/>
    <col min="15047" max="15056" width="9.33203125" style="2" customWidth="1"/>
    <col min="15057" max="15062" width="9.109375" style="2" customWidth="1"/>
    <col min="15063" max="15072" width="9.33203125" style="2" customWidth="1"/>
    <col min="15073" max="15078" width="9.109375" style="2" customWidth="1"/>
    <col min="15079" max="15088" width="9.33203125" style="2" customWidth="1"/>
    <col min="15089" max="15094" width="9.109375" style="2" customWidth="1"/>
    <col min="15095" max="15096" width="11.33203125" style="2" customWidth="1"/>
    <col min="15097" max="15099" width="9.33203125" style="2" customWidth="1"/>
    <col min="15100" max="15102" width="11.33203125" style="2" customWidth="1"/>
    <col min="15103" max="15104" width="9.33203125" style="2"/>
    <col min="15105" max="15105" width="11" style="2" bestFit="1" customWidth="1"/>
    <col min="15106" max="15106" width="36.5546875" style="2" customWidth="1"/>
    <col min="15107" max="15107" width="21.5546875" style="2" customWidth="1"/>
    <col min="15108" max="15110" width="15.6640625" style="2" customWidth="1"/>
    <col min="15111" max="15111" width="18.109375" style="2" customWidth="1"/>
    <col min="15112" max="15112" width="14.33203125" style="2" customWidth="1"/>
    <col min="15113" max="15113" width="12.109375" style="2" customWidth="1"/>
    <col min="15114" max="15114" width="15.33203125" style="2" customWidth="1"/>
    <col min="15115" max="15115" width="11.6640625" style="2" customWidth="1"/>
    <col min="15116" max="15116" width="12.88671875" style="2" customWidth="1"/>
    <col min="15117" max="15117" width="13.5546875" style="2" customWidth="1"/>
    <col min="15118" max="15118" width="19.6640625" style="2" customWidth="1"/>
    <col min="15119" max="15119" width="11.6640625" style="2" customWidth="1"/>
    <col min="15120" max="15120" width="13.5546875" style="2" customWidth="1"/>
    <col min="15121" max="15121" width="9.109375" style="2" customWidth="1"/>
    <col min="15122" max="15122" width="10.109375" style="2" customWidth="1"/>
    <col min="15123" max="15123" width="13.44140625" style="2" customWidth="1"/>
    <col min="15124" max="15124" width="11.88671875" style="2" customWidth="1"/>
    <col min="15125" max="15125" width="12.33203125" style="2" customWidth="1"/>
    <col min="15126" max="15126" width="12.5546875" style="2" bestFit="1" customWidth="1"/>
    <col min="15127" max="15127" width="9.88671875" style="2" bestFit="1" customWidth="1"/>
    <col min="15128" max="15136" width="9.33203125" style="2" customWidth="1"/>
    <col min="15137" max="15142" width="9.109375" style="2" customWidth="1"/>
    <col min="15143" max="15152" width="9.33203125" style="2" customWidth="1"/>
    <col min="15153" max="15158" width="9.109375" style="2" customWidth="1"/>
    <col min="15159" max="15168" width="9.33203125" style="2" customWidth="1"/>
    <col min="15169" max="15174" width="9.109375" style="2" customWidth="1"/>
    <col min="15175" max="15184" width="9.33203125" style="2" customWidth="1"/>
    <col min="15185" max="15190" width="9.109375" style="2" customWidth="1"/>
    <col min="15191" max="15200" width="9.33203125" style="2" customWidth="1"/>
    <col min="15201" max="15206" width="9.109375" style="2" customWidth="1"/>
    <col min="15207" max="15216" width="9.33203125" style="2" customWidth="1"/>
    <col min="15217" max="15222" width="9.109375" style="2" customWidth="1"/>
    <col min="15223" max="15232" width="9.33203125" style="2" customWidth="1"/>
    <col min="15233" max="15238" width="9.109375" style="2" customWidth="1"/>
    <col min="15239" max="15248" width="9.33203125" style="2" customWidth="1"/>
    <col min="15249" max="15254" width="9.109375" style="2" customWidth="1"/>
    <col min="15255" max="15264" width="9.33203125" style="2" customWidth="1"/>
    <col min="15265" max="15270" width="9.109375" style="2" customWidth="1"/>
    <col min="15271" max="15280" width="9.33203125" style="2" customWidth="1"/>
    <col min="15281" max="15286" width="9.109375" style="2" customWidth="1"/>
    <col min="15287" max="15296" width="9.33203125" style="2" customWidth="1"/>
    <col min="15297" max="15302" width="9.109375" style="2" customWidth="1"/>
    <col min="15303" max="15312" width="9.33203125" style="2" customWidth="1"/>
    <col min="15313" max="15318" width="9.109375" style="2" customWidth="1"/>
    <col min="15319" max="15328" width="9.33203125" style="2" customWidth="1"/>
    <col min="15329" max="15334" width="9.109375" style="2" customWidth="1"/>
    <col min="15335" max="15344" width="9.33203125" style="2" customWidth="1"/>
    <col min="15345" max="15350" width="9.109375" style="2" customWidth="1"/>
    <col min="15351" max="15352" width="11.33203125" style="2" customWidth="1"/>
    <col min="15353" max="15355" width="9.33203125" style="2" customWidth="1"/>
    <col min="15356" max="15358" width="11.33203125" style="2" customWidth="1"/>
    <col min="15359" max="15360" width="9.33203125" style="2"/>
    <col min="15361" max="15361" width="11" style="2" bestFit="1" customWidth="1"/>
    <col min="15362" max="15362" width="36.5546875" style="2" customWidth="1"/>
    <col min="15363" max="15363" width="21.5546875" style="2" customWidth="1"/>
    <col min="15364" max="15366" width="15.6640625" style="2" customWidth="1"/>
    <col min="15367" max="15367" width="18.109375" style="2" customWidth="1"/>
    <col min="15368" max="15368" width="14.33203125" style="2" customWidth="1"/>
    <col min="15369" max="15369" width="12.109375" style="2" customWidth="1"/>
    <col min="15370" max="15370" width="15.33203125" style="2" customWidth="1"/>
    <col min="15371" max="15371" width="11.6640625" style="2" customWidth="1"/>
    <col min="15372" max="15372" width="12.88671875" style="2" customWidth="1"/>
    <col min="15373" max="15373" width="13.5546875" style="2" customWidth="1"/>
    <col min="15374" max="15374" width="19.6640625" style="2" customWidth="1"/>
    <col min="15375" max="15375" width="11.6640625" style="2" customWidth="1"/>
    <col min="15376" max="15376" width="13.5546875" style="2" customWidth="1"/>
    <col min="15377" max="15377" width="9.109375" style="2" customWidth="1"/>
    <col min="15378" max="15378" width="10.109375" style="2" customWidth="1"/>
    <col min="15379" max="15379" width="13.44140625" style="2" customWidth="1"/>
    <col min="15380" max="15380" width="11.88671875" style="2" customWidth="1"/>
    <col min="15381" max="15381" width="12.33203125" style="2" customWidth="1"/>
    <col min="15382" max="15382" width="12.5546875" style="2" bestFit="1" customWidth="1"/>
    <col min="15383" max="15383" width="9.88671875" style="2" bestFit="1" customWidth="1"/>
    <col min="15384" max="15392" width="9.33203125" style="2" customWidth="1"/>
    <col min="15393" max="15398" width="9.109375" style="2" customWidth="1"/>
    <col min="15399" max="15408" width="9.33203125" style="2" customWidth="1"/>
    <col min="15409" max="15414" width="9.109375" style="2" customWidth="1"/>
    <col min="15415" max="15424" width="9.33203125" style="2" customWidth="1"/>
    <col min="15425" max="15430" width="9.109375" style="2" customWidth="1"/>
    <col min="15431" max="15440" width="9.33203125" style="2" customWidth="1"/>
    <col min="15441" max="15446" width="9.109375" style="2" customWidth="1"/>
    <col min="15447" max="15456" width="9.33203125" style="2" customWidth="1"/>
    <col min="15457" max="15462" width="9.109375" style="2" customWidth="1"/>
    <col min="15463" max="15472" width="9.33203125" style="2" customWidth="1"/>
    <col min="15473" max="15478" width="9.109375" style="2" customWidth="1"/>
    <col min="15479" max="15488" width="9.33203125" style="2" customWidth="1"/>
    <col min="15489" max="15494" width="9.109375" style="2" customWidth="1"/>
    <col min="15495" max="15504" width="9.33203125" style="2" customWidth="1"/>
    <col min="15505" max="15510" width="9.109375" style="2" customWidth="1"/>
    <col min="15511" max="15520" width="9.33203125" style="2" customWidth="1"/>
    <col min="15521" max="15526" width="9.109375" style="2" customWidth="1"/>
    <col min="15527" max="15536" width="9.33203125" style="2" customWidth="1"/>
    <col min="15537" max="15542" width="9.109375" style="2" customWidth="1"/>
    <col min="15543" max="15552" width="9.33203125" style="2" customWidth="1"/>
    <col min="15553" max="15558" width="9.109375" style="2" customWidth="1"/>
    <col min="15559" max="15568" width="9.33203125" style="2" customWidth="1"/>
    <col min="15569" max="15574" width="9.109375" style="2" customWidth="1"/>
    <col min="15575" max="15584" width="9.33203125" style="2" customWidth="1"/>
    <col min="15585" max="15590" width="9.109375" style="2" customWidth="1"/>
    <col min="15591" max="15600" width="9.33203125" style="2" customWidth="1"/>
    <col min="15601" max="15606" width="9.109375" style="2" customWidth="1"/>
    <col min="15607" max="15608" width="11.33203125" style="2" customWidth="1"/>
    <col min="15609" max="15611" width="9.33203125" style="2" customWidth="1"/>
    <col min="15612" max="15614" width="11.33203125" style="2" customWidth="1"/>
    <col min="15615" max="15616" width="9.33203125" style="2"/>
    <col min="15617" max="15617" width="11" style="2" bestFit="1" customWidth="1"/>
    <col min="15618" max="15618" width="36.5546875" style="2" customWidth="1"/>
    <col min="15619" max="15619" width="21.5546875" style="2" customWidth="1"/>
    <col min="15620" max="15622" width="15.6640625" style="2" customWidth="1"/>
    <col min="15623" max="15623" width="18.109375" style="2" customWidth="1"/>
    <col min="15624" max="15624" width="14.33203125" style="2" customWidth="1"/>
    <col min="15625" max="15625" width="12.109375" style="2" customWidth="1"/>
    <col min="15626" max="15626" width="15.33203125" style="2" customWidth="1"/>
    <col min="15627" max="15627" width="11.6640625" style="2" customWidth="1"/>
    <col min="15628" max="15628" width="12.88671875" style="2" customWidth="1"/>
    <col min="15629" max="15629" width="13.5546875" style="2" customWidth="1"/>
    <col min="15630" max="15630" width="19.6640625" style="2" customWidth="1"/>
    <col min="15631" max="15631" width="11.6640625" style="2" customWidth="1"/>
    <col min="15632" max="15632" width="13.5546875" style="2" customWidth="1"/>
    <col min="15633" max="15633" width="9.109375" style="2" customWidth="1"/>
    <col min="15634" max="15634" width="10.109375" style="2" customWidth="1"/>
    <col min="15635" max="15635" width="13.44140625" style="2" customWidth="1"/>
    <col min="15636" max="15636" width="11.88671875" style="2" customWidth="1"/>
    <col min="15637" max="15637" width="12.33203125" style="2" customWidth="1"/>
    <col min="15638" max="15638" width="12.5546875" style="2" bestFit="1" customWidth="1"/>
    <col min="15639" max="15639" width="9.88671875" style="2" bestFit="1" customWidth="1"/>
    <col min="15640" max="15648" width="9.33203125" style="2" customWidth="1"/>
    <col min="15649" max="15654" width="9.109375" style="2" customWidth="1"/>
    <col min="15655" max="15664" width="9.33203125" style="2" customWidth="1"/>
    <col min="15665" max="15670" width="9.109375" style="2" customWidth="1"/>
    <col min="15671" max="15680" width="9.33203125" style="2" customWidth="1"/>
    <col min="15681" max="15686" width="9.109375" style="2" customWidth="1"/>
    <col min="15687" max="15696" width="9.33203125" style="2" customWidth="1"/>
    <col min="15697" max="15702" width="9.109375" style="2" customWidth="1"/>
    <col min="15703" max="15712" width="9.33203125" style="2" customWidth="1"/>
    <col min="15713" max="15718" width="9.109375" style="2" customWidth="1"/>
    <col min="15719" max="15728" width="9.33203125" style="2" customWidth="1"/>
    <col min="15729" max="15734" width="9.109375" style="2" customWidth="1"/>
    <col min="15735" max="15744" width="9.33203125" style="2" customWidth="1"/>
    <col min="15745" max="15750" width="9.109375" style="2" customWidth="1"/>
    <col min="15751" max="15760" width="9.33203125" style="2" customWidth="1"/>
    <col min="15761" max="15766" width="9.109375" style="2" customWidth="1"/>
    <col min="15767" max="15776" width="9.33203125" style="2" customWidth="1"/>
    <col min="15777" max="15782" width="9.109375" style="2" customWidth="1"/>
    <col min="15783" max="15792" width="9.33203125" style="2" customWidth="1"/>
    <col min="15793" max="15798" width="9.109375" style="2" customWidth="1"/>
    <col min="15799" max="15808" width="9.33203125" style="2" customWidth="1"/>
    <col min="15809" max="15814" width="9.109375" style="2" customWidth="1"/>
    <col min="15815" max="15824" width="9.33203125" style="2" customWidth="1"/>
    <col min="15825" max="15830" width="9.109375" style="2" customWidth="1"/>
    <col min="15831" max="15840" width="9.33203125" style="2" customWidth="1"/>
    <col min="15841" max="15846" width="9.109375" style="2" customWidth="1"/>
    <col min="15847" max="15856" width="9.33203125" style="2" customWidth="1"/>
    <col min="15857" max="15862" width="9.109375" style="2" customWidth="1"/>
    <col min="15863" max="15864" width="11.33203125" style="2" customWidth="1"/>
    <col min="15865" max="15867" width="9.33203125" style="2" customWidth="1"/>
    <col min="15868" max="15870" width="11.33203125" style="2" customWidth="1"/>
    <col min="15871" max="15872" width="9.33203125" style="2"/>
    <col min="15873" max="15873" width="11" style="2" bestFit="1" customWidth="1"/>
    <col min="15874" max="15874" width="36.5546875" style="2" customWidth="1"/>
    <col min="15875" max="15875" width="21.5546875" style="2" customWidth="1"/>
    <col min="15876" max="15878" width="15.6640625" style="2" customWidth="1"/>
    <col min="15879" max="15879" width="18.109375" style="2" customWidth="1"/>
    <col min="15880" max="15880" width="14.33203125" style="2" customWidth="1"/>
    <col min="15881" max="15881" width="12.109375" style="2" customWidth="1"/>
    <col min="15882" max="15882" width="15.33203125" style="2" customWidth="1"/>
    <col min="15883" max="15883" width="11.6640625" style="2" customWidth="1"/>
    <col min="15884" max="15884" width="12.88671875" style="2" customWidth="1"/>
    <col min="15885" max="15885" width="13.5546875" style="2" customWidth="1"/>
    <col min="15886" max="15886" width="19.6640625" style="2" customWidth="1"/>
    <col min="15887" max="15887" width="11.6640625" style="2" customWidth="1"/>
    <col min="15888" max="15888" width="13.5546875" style="2" customWidth="1"/>
    <col min="15889" max="15889" width="9.109375" style="2" customWidth="1"/>
    <col min="15890" max="15890" width="10.109375" style="2" customWidth="1"/>
    <col min="15891" max="15891" width="13.44140625" style="2" customWidth="1"/>
    <col min="15892" max="15892" width="11.88671875" style="2" customWidth="1"/>
    <col min="15893" max="15893" width="12.33203125" style="2" customWidth="1"/>
    <col min="15894" max="15894" width="12.5546875" style="2" bestFit="1" customWidth="1"/>
    <col min="15895" max="15895" width="9.88671875" style="2" bestFit="1" customWidth="1"/>
    <col min="15896" max="15904" width="9.33203125" style="2" customWidth="1"/>
    <col min="15905" max="15910" width="9.109375" style="2" customWidth="1"/>
    <col min="15911" max="15920" width="9.33203125" style="2" customWidth="1"/>
    <col min="15921" max="15926" width="9.109375" style="2" customWidth="1"/>
    <col min="15927" max="15936" width="9.33203125" style="2" customWidth="1"/>
    <col min="15937" max="15942" width="9.109375" style="2" customWidth="1"/>
    <col min="15943" max="15952" width="9.33203125" style="2" customWidth="1"/>
    <col min="15953" max="15958" width="9.109375" style="2" customWidth="1"/>
    <col min="15959" max="15968" width="9.33203125" style="2" customWidth="1"/>
    <col min="15969" max="15974" width="9.109375" style="2" customWidth="1"/>
    <col min="15975" max="15984" width="9.33203125" style="2" customWidth="1"/>
    <col min="15985" max="15990" width="9.109375" style="2" customWidth="1"/>
    <col min="15991" max="16000" width="9.33203125" style="2" customWidth="1"/>
    <col min="16001" max="16006" width="9.109375" style="2" customWidth="1"/>
    <col min="16007" max="16016" width="9.33203125" style="2" customWidth="1"/>
    <col min="16017" max="16022" width="9.109375" style="2" customWidth="1"/>
    <col min="16023" max="16032" width="9.33203125" style="2" customWidth="1"/>
    <col min="16033" max="16038" width="9.109375" style="2" customWidth="1"/>
    <col min="16039" max="16048" width="9.33203125" style="2" customWidth="1"/>
    <col min="16049" max="16054" width="9.109375" style="2" customWidth="1"/>
    <col min="16055" max="16064" width="9.33203125" style="2" customWidth="1"/>
    <col min="16065" max="16070" width="9.109375" style="2" customWidth="1"/>
    <col min="16071" max="16080" width="9.33203125" style="2" customWidth="1"/>
    <col min="16081" max="16086" width="9.109375" style="2" customWidth="1"/>
    <col min="16087" max="16096" width="9.33203125" style="2" customWidth="1"/>
    <col min="16097" max="16102" width="9.109375" style="2" customWidth="1"/>
    <col min="16103" max="16112" width="9.33203125" style="2" customWidth="1"/>
    <col min="16113" max="16118" width="9.109375" style="2" customWidth="1"/>
    <col min="16119" max="16120" width="11.33203125" style="2" customWidth="1"/>
    <col min="16121" max="16123" width="9.33203125" style="2" customWidth="1"/>
    <col min="16124" max="16126" width="11.33203125" style="2" customWidth="1"/>
    <col min="16127" max="16128" width="9.33203125" style="2"/>
    <col min="16129" max="16129" width="11" style="2" bestFit="1" customWidth="1"/>
    <col min="16130" max="16130" width="36.5546875" style="2" customWidth="1"/>
    <col min="16131" max="16131" width="21.5546875" style="2" customWidth="1"/>
    <col min="16132" max="16134" width="15.6640625" style="2" customWidth="1"/>
    <col min="16135" max="16135" width="18.109375" style="2" customWidth="1"/>
    <col min="16136" max="16136" width="14.33203125" style="2" customWidth="1"/>
    <col min="16137" max="16137" width="12.109375" style="2" customWidth="1"/>
    <col min="16138" max="16138" width="15.33203125" style="2" customWidth="1"/>
    <col min="16139" max="16139" width="11.6640625" style="2" customWidth="1"/>
    <col min="16140" max="16140" width="12.88671875" style="2" customWidth="1"/>
    <col min="16141" max="16141" width="13.5546875" style="2" customWidth="1"/>
    <col min="16142" max="16142" width="19.6640625" style="2" customWidth="1"/>
    <col min="16143" max="16143" width="11.6640625" style="2" customWidth="1"/>
    <col min="16144" max="16144" width="13.5546875" style="2" customWidth="1"/>
    <col min="16145" max="16145" width="9.109375" style="2" customWidth="1"/>
    <col min="16146" max="16146" width="10.109375" style="2" customWidth="1"/>
    <col min="16147" max="16147" width="13.44140625" style="2" customWidth="1"/>
    <col min="16148" max="16148" width="11.88671875" style="2" customWidth="1"/>
    <col min="16149" max="16149" width="12.33203125" style="2" customWidth="1"/>
    <col min="16150" max="16150" width="12.5546875" style="2" bestFit="1" customWidth="1"/>
    <col min="16151" max="16151" width="9.88671875" style="2" bestFit="1" customWidth="1"/>
    <col min="16152" max="16160" width="9.33203125" style="2" customWidth="1"/>
    <col min="16161" max="16166" width="9.109375" style="2" customWidth="1"/>
    <col min="16167" max="16176" width="9.33203125" style="2" customWidth="1"/>
    <col min="16177" max="16182" width="9.109375" style="2" customWidth="1"/>
    <col min="16183" max="16192" width="9.33203125" style="2" customWidth="1"/>
    <col min="16193" max="16198" width="9.109375" style="2" customWidth="1"/>
    <col min="16199" max="16208" width="9.33203125" style="2" customWidth="1"/>
    <col min="16209" max="16214" width="9.109375" style="2" customWidth="1"/>
    <col min="16215" max="16224" width="9.33203125" style="2" customWidth="1"/>
    <col min="16225" max="16230" width="9.109375" style="2" customWidth="1"/>
    <col min="16231" max="16240" width="9.33203125" style="2" customWidth="1"/>
    <col min="16241" max="16246" width="9.109375" style="2" customWidth="1"/>
    <col min="16247" max="16256" width="9.33203125" style="2" customWidth="1"/>
    <col min="16257" max="16262" width="9.109375" style="2" customWidth="1"/>
    <col min="16263" max="16272" width="9.33203125" style="2" customWidth="1"/>
    <col min="16273" max="16278" width="9.109375" style="2" customWidth="1"/>
    <col min="16279" max="16288" width="9.33203125" style="2" customWidth="1"/>
    <col min="16289" max="16294" width="9.109375" style="2" customWidth="1"/>
    <col min="16295" max="16304" width="9.33203125" style="2" customWidth="1"/>
    <col min="16305" max="16310" width="9.109375" style="2" customWidth="1"/>
    <col min="16311" max="16320" width="9.33203125" style="2" customWidth="1"/>
    <col min="16321" max="16326" width="9.109375" style="2" customWidth="1"/>
    <col min="16327" max="16336" width="9.33203125" style="2" customWidth="1"/>
    <col min="16337" max="16342" width="9.109375" style="2" customWidth="1"/>
    <col min="16343" max="16352" width="9.33203125" style="2" customWidth="1"/>
    <col min="16353" max="16358" width="9.109375" style="2" customWidth="1"/>
    <col min="16359" max="16368" width="9.33203125" style="2" customWidth="1"/>
    <col min="16369" max="16374" width="9.109375" style="2" customWidth="1"/>
    <col min="16375" max="16376" width="11.33203125" style="2" customWidth="1"/>
    <col min="16377" max="16379" width="9.33203125" style="2" customWidth="1"/>
    <col min="16380" max="16382" width="11.33203125" style="2" customWidth="1"/>
    <col min="16383" max="16384" width="9.33203125" style="2"/>
  </cols>
  <sheetData>
    <row r="1" spans="1:23" x14ac:dyDescent="0.3">
      <c r="A1" s="3"/>
      <c r="B1" s="4"/>
      <c r="C1" s="4"/>
      <c r="D1" s="4"/>
      <c r="E1" s="4"/>
    </row>
    <row r="2" spans="1:23" ht="29.25" customHeight="1" x14ac:dyDescent="0.3">
      <c r="A2" s="6"/>
      <c r="B2" s="7"/>
      <c r="C2" s="7"/>
      <c r="D2" s="7"/>
      <c r="E2" s="7"/>
      <c r="F2" s="8"/>
      <c r="G2" s="8"/>
      <c r="H2" s="8"/>
      <c r="I2" s="8"/>
      <c r="J2" s="8"/>
      <c r="K2" s="8"/>
      <c r="L2" s="8"/>
      <c r="M2" s="8"/>
      <c r="N2" s="355" t="s">
        <v>777</v>
      </c>
      <c r="O2" s="355"/>
      <c r="P2" s="355"/>
      <c r="Q2" s="355"/>
      <c r="R2" s="355"/>
    </row>
    <row r="3" spans="1:23" x14ac:dyDescent="0.3">
      <c r="A3" s="6"/>
      <c r="B3" s="7"/>
      <c r="C3" s="7"/>
      <c r="D3" s="7"/>
      <c r="E3" s="7"/>
      <c r="F3" s="8"/>
      <c r="G3" s="8"/>
      <c r="H3" s="8"/>
      <c r="I3" s="8"/>
      <c r="J3" s="8"/>
      <c r="K3" s="8"/>
      <c r="L3" s="8"/>
      <c r="M3" s="8"/>
      <c r="N3" s="8"/>
      <c r="O3" s="8"/>
      <c r="P3" s="8"/>
      <c r="Q3" s="8"/>
      <c r="R3" s="8"/>
    </row>
    <row r="4" spans="1:23" x14ac:dyDescent="0.3">
      <c r="A4" s="402" t="s">
        <v>253</v>
      </c>
      <c r="B4" s="402"/>
      <c r="C4" s="402"/>
      <c r="D4" s="402"/>
      <c r="E4" s="402"/>
      <c r="F4" s="402"/>
      <c r="G4" s="402"/>
      <c r="H4" s="402"/>
      <c r="I4" s="402"/>
      <c r="J4" s="402"/>
      <c r="K4" s="402"/>
      <c r="L4" s="402"/>
      <c r="M4" s="402"/>
      <c r="N4" s="402"/>
      <c r="O4" s="402"/>
      <c r="P4" s="402"/>
      <c r="Q4" s="402"/>
      <c r="R4" s="402"/>
    </row>
    <row r="5" spans="1:23" x14ac:dyDescent="0.3">
      <c r="A5" s="402" t="s">
        <v>509</v>
      </c>
      <c r="B5" s="402"/>
      <c r="C5" s="402"/>
      <c r="D5" s="402"/>
      <c r="E5" s="402"/>
      <c r="F5" s="402"/>
      <c r="G5" s="402"/>
      <c r="H5" s="402"/>
      <c r="I5" s="402"/>
      <c r="J5" s="402"/>
      <c r="K5" s="402"/>
      <c r="L5" s="402"/>
      <c r="M5" s="402"/>
      <c r="N5" s="402"/>
      <c r="O5" s="402"/>
      <c r="P5" s="402"/>
      <c r="Q5" s="402"/>
      <c r="R5" s="402"/>
    </row>
    <row r="6" spans="1:23" x14ac:dyDescent="0.3">
      <c r="A6" s="9"/>
      <c r="B6" s="8"/>
      <c r="C6" s="8"/>
      <c r="D6" s="8"/>
      <c r="E6" s="8"/>
      <c r="F6" s="8"/>
      <c r="G6" s="8"/>
      <c r="H6" s="8"/>
      <c r="I6" s="8"/>
      <c r="J6" s="8"/>
      <c r="K6" s="8"/>
      <c r="L6" s="8"/>
      <c r="M6" s="8"/>
      <c r="N6" s="8"/>
      <c r="O6" s="8"/>
      <c r="P6" s="8"/>
      <c r="Q6" s="8"/>
      <c r="R6" s="8"/>
    </row>
    <row r="7" spans="1:23" ht="15" customHeight="1" x14ac:dyDescent="0.3">
      <c r="A7" s="359" t="s">
        <v>56</v>
      </c>
      <c r="B7" s="360" t="s">
        <v>181</v>
      </c>
      <c r="C7" s="361" t="s">
        <v>182</v>
      </c>
      <c r="D7" s="361" t="s">
        <v>183</v>
      </c>
      <c r="E7" s="292" t="s">
        <v>184</v>
      </c>
      <c r="F7" s="360" t="s">
        <v>102</v>
      </c>
      <c r="G7" s="360" t="s">
        <v>103</v>
      </c>
      <c r="H7" s="360"/>
      <c r="I7" s="360" t="s">
        <v>104</v>
      </c>
      <c r="J7" s="360"/>
      <c r="K7" s="360"/>
      <c r="L7" s="360"/>
      <c r="M7" s="360"/>
      <c r="N7" s="360"/>
      <c r="O7" s="360"/>
      <c r="P7" s="360"/>
      <c r="Q7" s="405" t="s">
        <v>597</v>
      </c>
      <c r="R7" s="406"/>
    </row>
    <row r="8" spans="1:23" ht="54.75" customHeight="1" x14ac:dyDescent="0.3">
      <c r="A8" s="359"/>
      <c r="B8" s="360"/>
      <c r="C8" s="403"/>
      <c r="D8" s="362"/>
      <c r="E8" s="308"/>
      <c r="F8" s="360"/>
      <c r="G8" s="360"/>
      <c r="H8" s="360"/>
      <c r="I8" s="360" t="s">
        <v>105</v>
      </c>
      <c r="J8" s="360"/>
      <c r="K8" s="360" t="s">
        <v>106</v>
      </c>
      <c r="L8" s="360"/>
      <c r="M8" s="360" t="s">
        <v>107</v>
      </c>
      <c r="N8" s="360"/>
      <c r="O8" s="360" t="s">
        <v>108</v>
      </c>
      <c r="P8" s="360"/>
      <c r="Q8" s="407"/>
      <c r="R8" s="408"/>
    </row>
    <row r="9" spans="1:23" x14ac:dyDescent="0.3">
      <c r="A9" s="359"/>
      <c r="B9" s="360"/>
      <c r="C9" s="404"/>
      <c r="D9" s="363"/>
      <c r="E9" s="308"/>
      <c r="F9" s="360"/>
      <c r="G9" s="51" t="s">
        <v>39</v>
      </c>
      <c r="H9" s="51" t="s">
        <v>40</v>
      </c>
      <c r="I9" s="51" t="s">
        <v>39</v>
      </c>
      <c r="J9" s="51" t="s">
        <v>40</v>
      </c>
      <c r="K9" s="51" t="s">
        <v>39</v>
      </c>
      <c r="L9" s="51" t="s">
        <v>40</v>
      </c>
      <c r="M9" s="51" t="s">
        <v>39</v>
      </c>
      <c r="N9" s="51" t="s">
        <v>40</v>
      </c>
      <c r="O9" s="51" t="s">
        <v>39</v>
      </c>
      <c r="P9" s="51" t="s">
        <v>109</v>
      </c>
      <c r="Q9" s="409"/>
      <c r="R9" s="410"/>
    </row>
    <row r="10" spans="1:23" x14ac:dyDescent="0.3">
      <c r="A10" s="48">
        <v>1</v>
      </c>
      <c r="B10" s="51">
        <v>2</v>
      </c>
      <c r="C10" s="51">
        <v>3</v>
      </c>
      <c r="D10" s="51">
        <v>4</v>
      </c>
      <c r="E10" s="51">
        <v>5</v>
      </c>
      <c r="F10" s="51">
        <v>6</v>
      </c>
      <c r="G10" s="51">
        <v>7</v>
      </c>
      <c r="H10" s="51">
        <v>8</v>
      </c>
      <c r="I10" s="51">
        <v>9</v>
      </c>
      <c r="J10" s="51">
        <v>10</v>
      </c>
      <c r="K10" s="51">
        <v>11</v>
      </c>
      <c r="L10" s="51">
        <v>12</v>
      </c>
      <c r="M10" s="51">
        <v>13</v>
      </c>
      <c r="N10" s="51">
        <v>14</v>
      </c>
      <c r="O10" s="51">
        <v>15</v>
      </c>
      <c r="P10" s="51">
        <v>16</v>
      </c>
      <c r="Q10" s="360">
        <v>17</v>
      </c>
      <c r="R10" s="360"/>
    </row>
    <row r="11" spans="1:23" x14ac:dyDescent="0.3">
      <c r="A11" s="48" t="s">
        <v>110</v>
      </c>
      <c r="B11" s="475" t="s">
        <v>809</v>
      </c>
      <c r="C11" s="476"/>
      <c r="D11" s="476"/>
      <c r="E11" s="476"/>
      <c r="F11" s="476"/>
      <c r="G11" s="476"/>
      <c r="H11" s="476"/>
      <c r="I11" s="476"/>
      <c r="J11" s="476"/>
      <c r="K11" s="476"/>
      <c r="L11" s="476"/>
      <c r="M11" s="476"/>
      <c r="N11" s="476"/>
      <c r="O11" s="476"/>
      <c r="P11" s="477"/>
      <c r="Q11" s="414"/>
      <c r="R11" s="414"/>
    </row>
    <row r="12" spans="1:23" ht="15" customHeight="1" x14ac:dyDescent="0.3">
      <c r="A12" s="364"/>
      <c r="B12" s="361" t="s">
        <v>254</v>
      </c>
      <c r="C12" s="385" t="s">
        <v>71</v>
      </c>
      <c r="D12" s="385"/>
      <c r="E12" s="385"/>
      <c r="F12" s="51" t="s">
        <v>112</v>
      </c>
      <c r="G12" s="10">
        <f t="shared" ref="G12:H27" si="0">I12+K12+M12+O12</f>
        <v>38211584.099999994</v>
      </c>
      <c r="H12" s="10">
        <f t="shared" si="0"/>
        <v>0</v>
      </c>
      <c r="I12" s="10">
        <f>SUM(I13:I19)</f>
        <v>7356950.2999999989</v>
      </c>
      <c r="J12" s="10">
        <v>0</v>
      </c>
      <c r="K12" s="10">
        <f>SUM(K13:K19)</f>
        <v>1679596.9</v>
      </c>
      <c r="L12" s="10">
        <v>0</v>
      </c>
      <c r="M12" s="10">
        <f>SUM(M13:M19)</f>
        <v>28062736.899999999</v>
      </c>
      <c r="N12" s="10">
        <v>0</v>
      </c>
      <c r="O12" s="10">
        <f>SUM(O13:O19)</f>
        <v>1112300</v>
      </c>
      <c r="P12" s="10">
        <v>0</v>
      </c>
      <c r="Q12" s="405" t="s">
        <v>7</v>
      </c>
      <c r="R12" s="406"/>
      <c r="S12" s="11"/>
      <c r="T12" s="11"/>
      <c r="U12" s="12"/>
      <c r="V12" s="12"/>
      <c r="W12" s="12"/>
    </row>
    <row r="13" spans="1:23" x14ac:dyDescent="0.3">
      <c r="A13" s="365"/>
      <c r="B13" s="362"/>
      <c r="C13" s="381"/>
      <c r="D13" s="381"/>
      <c r="E13" s="381"/>
      <c r="F13" s="51" t="s">
        <v>22</v>
      </c>
      <c r="G13" s="10">
        <f t="shared" si="0"/>
        <v>5335978.4000000004</v>
      </c>
      <c r="H13" s="10">
        <f t="shared" si="0"/>
        <v>0</v>
      </c>
      <c r="I13" s="10">
        <f t="shared" ref="I13:I19" si="1">I86+I207</f>
        <v>1145442.3</v>
      </c>
      <c r="J13" s="10">
        <v>0</v>
      </c>
      <c r="K13" s="10">
        <f t="shared" ref="K13:K19" si="2">K86+K207</f>
        <v>262826.90000000002</v>
      </c>
      <c r="L13" s="10">
        <v>0</v>
      </c>
      <c r="M13" s="10">
        <f t="shared" ref="M13:M19" si="3">M86+M207</f>
        <v>3768809.2</v>
      </c>
      <c r="N13" s="10">
        <v>0</v>
      </c>
      <c r="O13" s="10">
        <f t="shared" ref="O13:O19" si="4">O86+O207</f>
        <v>158900</v>
      </c>
      <c r="P13" s="10">
        <v>0</v>
      </c>
      <c r="Q13" s="407"/>
      <c r="R13" s="408"/>
      <c r="S13" s="11"/>
      <c r="T13" s="11"/>
      <c r="U13" s="12"/>
      <c r="V13" s="12"/>
      <c r="W13" s="12"/>
    </row>
    <row r="14" spans="1:23" x14ac:dyDescent="0.3">
      <c r="A14" s="365"/>
      <c r="B14" s="362"/>
      <c r="C14" s="381"/>
      <c r="D14" s="381"/>
      <c r="E14" s="381"/>
      <c r="F14" s="51" t="s">
        <v>23</v>
      </c>
      <c r="G14" s="10">
        <f t="shared" si="0"/>
        <v>5876989.7000000002</v>
      </c>
      <c r="H14" s="10">
        <f t="shared" si="0"/>
        <v>0</v>
      </c>
      <c r="I14" s="10">
        <f t="shared" si="1"/>
        <v>1299305</v>
      </c>
      <c r="J14" s="10">
        <v>0</v>
      </c>
      <c r="K14" s="10">
        <f t="shared" si="2"/>
        <v>358154</v>
      </c>
      <c r="L14" s="10">
        <v>0</v>
      </c>
      <c r="M14" s="10">
        <f t="shared" si="3"/>
        <v>4060630.7</v>
      </c>
      <c r="N14" s="10">
        <v>0</v>
      </c>
      <c r="O14" s="10">
        <f t="shared" si="4"/>
        <v>158900</v>
      </c>
      <c r="P14" s="10">
        <v>0</v>
      </c>
      <c r="Q14" s="407"/>
      <c r="R14" s="408"/>
      <c r="S14" s="11"/>
      <c r="T14" s="11"/>
      <c r="U14" s="12"/>
      <c r="V14" s="12"/>
      <c r="W14" s="12"/>
    </row>
    <row r="15" spans="1:23" x14ac:dyDescent="0.3">
      <c r="A15" s="365"/>
      <c r="B15" s="362"/>
      <c r="C15" s="381"/>
      <c r="D15" s="381"/>
      <c r="E15" s="381"/>
      <c r="F15" s="51" t="s">
        <v>24</v>
      </c>
      <c r="G15" s="10">
        <f t="shared" si="0"/>
        <v>5452654</v>
      </c>
      <c r="H15" s="10">
        <f t="shared" si="0"/>
        <v>0</v>
      </c>
      <c r="I15" s="10">
        <f t="shared" si="1"/>
        <v>982440.6</v>
      </c>
      <c r="J15" s="10">
        <v>0</v>
      </c>
      <c r="K15" s="10">
        <f t="shared" si="2"/>
        <v>264654</v>
      </c>
      <c r="L15" s="10">
        <v>0</v>
      </c>
      <c r="M15" s="10">
        <f t="shared" si="3"/>
        <v>4046659.4</v>
      </c>
      <c r="N15" s="10">
        <v>0</v>
      </c>
      <c r="O15" s="10">
        <f t="shared" si="4"/>
        <v>158900</v>
      </c>
      <c r="P15" s="10">
        <v>0</v>
      </c>
      <c r="Q15" s="407"/>
      <c r="R15" s="408"/>
      <c r="S15" s="11"/>
      <c r="T15" s="11"/>
      <c r="U15" s="12"/>
      <c r="V15" s="12"/>
      <c r="W15" s="12"/>
    </row>
    <row r="16" spans="1:23" x14ac:dyDescent="0.3">
      <c r="A16" s="365"/>
      <c r="B16" s="362"/>
      <c r="C16" s="381"/>
      <c r="D16" s="381"/>
      <c r="E16" s="381"/>
      <c r="F16" s="51" t="s">
        <v>25</v>
      </c>
      <c r="G16" s="10">
        <f t="shared" si="0"/>
        <v>5452654</v>
      </c>
      <c r="H16" s="10">
        <f t="shared" si="0"/>
        <v>0</v>
      </c>
      <c r="I16" s="10">
        <f t="shared" si="1"/>
        <v>982440.6</v>
      </c>
      <c r="J16" s="10">
        <v>0</v>
      </c>
      <c r="K16" s="10">
        <f t="shared" si="2"/>
        <v>264654</v>
      </c>
      <c r="L16" s="10">
        <v>0</v>
      </c>
      <c r="M16" s="10">
        <f t="shared" si="3"/>
        <v>4046659.4</v>
      </c>
      <c r="N16" s="10">
        <v>0</v>
      </c>
      <c r="O16" s="10">
        <f t="shared" si="4"/>
        <v>158900</v>
      </c>
      <c r="P16" s="10">
        <v>0</v>
      </c>
      <c r="Q16" s="407"/>
      <c r="R16" s="408"/>
      <c r="S16" s="11"/>
      <c r="T16" s="11"/>
      <c r="U16" s="12"/>
      <c r="V16" s="12"/>
      <c r="W16" s="12"/>
    </row>
    <row r="17" spans="1:23" ht="15" customHeight="1" x14ac:dyDescent="0.3">
      <c r="A17" s="365"/>
      <c r="B17" s="362"/>
      <c r="C17" s="381"/>
      <c r="D17" s="381"/>
      <c r="E17" s="381"/>
      <c r="F17" s="51" t="s">
        <v>26</v>
      </c>
      <c r="G17" s="10">
        <f t="shared" si="0"/>
        <v>5452654</v>
      </c>
      <c r="H17" s="10">
        <f t="shared" si="0"/>
        <v>0</v>
      </c>
      <c r="I17" s="10">
        <f t="shared" si="1"/>
        <v>982440.6</v>
      </c>
      <c r="J17" s="10">
        <v>0</v>
      </c>
      <c r="K17" s="10">
        <f t="shared" si="2"/>
        <v>264654</v>
      </c>
      <c r="L17" s="10">
        <v>0</v>
      </c>
      <c r="M17" s="10">
        <f t="shared" si="3"/>
        <v>4046659.4</v>
      </c>
      <c r="N17" s="10">
        <v>0</v>
      </c>
      <c r="O17" s="10">
        <f t="shared" si="4"/>
        <v>158900</v>
      </c>
      <c r="P17" s="10">
        <v>0</v>
      </c>
      <c r="Q17" s="407"/>
      <c r="R17" s="408"/>
      <c r="S17" s="11"/>
      <c r="T17" s="11"/>
      <c r="U17" s="12"/>
      <c r="V17" s="12"/>
      <c r="W17" s="12"/>
    </row>
    <row r="18" spans="1:23" x14ac:dyDescent="0.3">
      <c r="A18" s="365"/>
      <c r="B18" s="362"/>
      <c r="C18" s="381"/>
      <c r="D18" s="381"/>
      <c r="E18" s="381"/>
      <c r="F18" s="51" t="s">
        <v>41</v>
      </c>
      <c r="G18" s="10">
        <f t="shared" si="0"/>
        <v>5452654</v>
      </c>
      <c r="H18" s="10">
        <f t="shared" si="0"/>
        <v>0</v>
      </c>
      <c r="I18" s="10">
        <f t="shared" si="1"/>
        <v>982440.6</v>
      </c>
      <c r="J18" s="10">
        <v>0</v>
      </c>
      <c r="K18" s="10">
        <f t="shared" si="2"/>
        <v>264654</v>
      </c>
      <c r="L18" s="10">
        <v>0</v>
      </c>
      <c r="M18" s="10">
        <f t="shared" si="3"/>
        <v>4046659.4</v>
      </c>
      <c r="N18" s="10">
        <v>0</v>
      </c>
      <c r="O18" s="10">
        <f t="shared" si="4"/>
        <v>158900</v>
      </c>
      <c r="P18" s="10">
        <v>0</v>
      </c>
      <c r="Q18" s="407"/>
      <c r="R18" s="408"/>
      <c r="S18" s="11"/>
      <c r="T18" s="11"/>
      <c r="U18" s="12"/>
      <c r="V18" s="12"/>
      <c r="W18" s="12"/>
    </row>
    <row r="19" spans="1:23" x14ac:dyDescent="0.3">
      <c r="A19" s="365"/>
      <c r="B19" s="362"/>
      <c r="C19" s="381"/>
      <c r="D19" s="381"/>
      <c r="E19" s="381"/>
      <c r="F19" s="51" t="s">
        <v>28</v>
      </c>
      <c r="G19" s="10">
        <f t="shared" si="0"/>
        <v>5188000</v>
      </c>
      <c r="H19" s="10">
        <f t="shared" si="0"/>
        <v>0</v>
      </c>
      <c r="I19" s="10">
        <f t="shared" si="1"/>
        <v>982440.6</v>
      </c>
      <c r="J19" s="10">
        <v>0</v>
      </c>
      <c r="K19" s="10">
        <f t="shared" si="2"/>
        <v>0</v>
      </c>
      <c r="L19" s="10">
        <v>0</v>
      </c>
      <c r="M19" s="10">
        <f t="shared" si="3"/>
        <v>4046659.4</v>
      </c>
      <c r="N19" s="10">
        <v>0</v>
      </c>
      <c r="O19" s="10">
        <f t="shared" si="4"/>
        <v>158900</v>
      </c>
      <c r="P19" s="10">
        <v>0</v>
      </c>
      <c r="Q19" s="407"/>
      <c r="R19" s="408"/>
      <c r="S19" s="11"/>
      <c r="T19" s="11"/>
      <c r="U19" s="12"/>
      <c r="V19" s="12"/>
      <c r="W19" s="12"/>
    </row>
    <row r="20" spans="1:23" ht="15" customHeight="1" x14ac:dyDescent="0.3">
      <c r="A20" s="364"/>
      <c r="B20" s="361" t="s">
        <v>255</v>
      </c>
      <c r="C20" s="478" t="s">
        <v>71</v>
      </c>
      <c r="D20" s="385"/>
      <c r="E20" s="385"/>
      <c r="F20" s="51" t="s">
        <v>112</v>
      </c>
      <c r="G20" s="10">
        <f t="shared" si="0"/>
        <v>38929.5</v>
      </c>
      <c r="H20" s="10">
        <f t="shared" si="0"/>
        <v>0</v>
      </c>
      <c r="I20" s="10">
        <f>SUM(I21:I27)</f>
        <v>0</v>
      </c>
      <c r="J20" s="10">
        <v>0</v>
      </c>
      <c r="K20" s="10">
        <f>SUM(K21:K27)</f>
        <v>0</v>
      </c>
      <c r="L20" s="10">
        <v>0</v>
      </c>
      <c r="M20" s="10">
        <f>SUM(M21:M27)</f>
        <v>38929.5</v>
      </c>
      <c r="N20" s="10">
        <v>0</v>
      </c>
      <c r="O20" s="10">
        <f>SUM(O21:O27)</f>
        <v>0</v>
      </c>
      <c r="P20" s="10">
        <v>0</v>
      </c>
      <c r="Q20" s="405" t="s">
        <v>7</v>
      </c>
      <c r="R20" s="406"/>
      <c r="S20" s="11"/>
      <c r="T20" s="11"/>
      <c r="U20" s="12"/>
      <c r="V20" s="12"/>
      <c r="W20" s="12"/>
    </row>
    <row r="21" spans="1:23" x14ac:dyDescent="0.3">
      <c r="A21" s="365"/>
      <c r="B21" s="362"/>
      <c r="C21" s="479"/>
      <c r="D21" s="381"/>
      <c r="E21" s="381"/>
      <c r="F21" s="51" t="s">
        <v>22</v>
      </c>
      <c r="G21" s="10">
        <f t="shared" si="0"/>
        <v>12976.5</v>
      </c>
      <c r="H21" s="10">
        <f t="shared" si="0"/>
        <v>0</v>
      </c>
      <c r="I21" s="10">
        <f>I232</f>
        <v>0</v>
      </c>
      <c r="J21" s="10">
        <v>0</v>
      </c>
      <c r="K21" s="10">
        <f t="shared" ref="K21:K27" si="5">K232</f>
        <v>0</v>
      </c>
      <c r="L21" s="10">
        <v>0</v>
      </c>
      <c r="M21" s="10">
        <f>M232</f>
        <v>12976.5</v>
      </c>
      <c r="N21" s="10">
        <v>0</v>
      </c>
      <c r="O21" s="10">
        <f t="shared" ref="O21:O27" si="6">O232</f>
        <v>0</v>
      </c>
      <c r="P21" s="10">
        <v>0</v>
      </c>
      <c r="Q21" s="407"/>
      <c r="R21" s="408"/>
      <c r="S21" s="11"/>
      <c r="T21" s="11"/>
      <c r="U21" s="12"/>
      <c r="V21" s="12"/>
      <c r="W21" s="12"/>
    </row>
    <row r="22" spans="1:23" x14ac:dyDescent="0.3">
      <c r="A22" s="365"/>
      <c r="B22" s="362"/>
      <c r="C22" s="479"/>
      <c r="D22" s="381"/>
      <c r="E22" s="381"/>
      <c r="F22" s="51" t="s">
        <v>23</v>
      </c>
      <c r="G22" s="10">
        <f t="shared" si="0"/>
        <v>12976.5</v>
      </c>
      <c r="H22" s="10">
        <f t="shared" si="0"/>
        <v>0</v>
      </c>
      <c r="I22" s="10">
        <f>I233</f>
        <v>0</v>
      </c>
      <c r="J22" s="10">
        <v>0</v>
      </c>
      <c r="K22" s="10">
        <f t="shared" si="5"/>
        <v>0</v>
      </c>
      <c r="L22" s="10">
        <v>0</v>
      </c>
      <c r="M22" s="10">
        <f t="shared" ref="M22:M27" si="7">M233</f>
        <v>12976.5</v>
      </c>
      <c r="N22" s="10">
        <v>0</v>
      </c>
      <c r="O22" s="10">
        <f t="shared" si="6"/>
        <v>0</v>
      </c>
      <c r="P22" s="10">
        <v>0</v>
      </c>
      <c r="Q22" s="407"/>
      <c r="R22" s="408"/>
      <c r="S22" s="11"/>
      <c r="T22" s="11"/>
      <c r="U22" s="12"/>
      <c r="V22" s="12"/>
      <c r="W22" s="12"/>
    </row>
    <row r="23" spans="1:23" x14ac:dyDescent="0.3">
      <c r="A23" s="365"/>
      <c r="B23" s="362"/>
      <c r="C23" s="479"/>
      <c r="D23" s="381"/>
      <c r="E23" s="381"/>
      <c r="F23" s="51" t="s">
        <v>24</v>
      </c>
      <c r="G23" s="10">
        <f t="shared" si="0"/>
        <v>12976.5</v>
      </c>
      <c r="H23" s="10">
        <f t="shared" si="0"/>
        <v>0</v>
      </c>
      <c r="I23" s="10">
        <v>0</v>
      </c>
      <c r="J23" s="10">
        <v>0</v>
      </c>
      <c r="K23" s="10">
        <f t="shared" si="5"/>
        <v>0</v>
      </c>
      <c r="L23" s="10">
        <v>0</v>
      </c>
      <c r="M23" s="10">
        <f t="shared" si="7"/>
        <v>12976.5</v>
      </c>
      <c r="N23" s="10">
        <v>0</v>
      </c>
      <c r="O23" s="10">
        <f t="shared" si="6"/>
        <v>0</v>
      </c>
      <c r="P23" s="10">
        <v>0</v>
      </c>
      <c r="Q23" s="407"/>
      <c r="R23" s="408"/>
      <c r="S23" s="11"/>
      <c r="T23" s="11"/>
      <c r="U23" s="12"/>
      <c r="V23" s="12"/>
      <c r="W23" s="12"/>
    </row>
    <row r="24" spans="1:23" x14ac:dyDescent="0.3">
      <c r="A24" s="365"/>
      <c r="B24" s="362"/>
      <c r="C24" s="479"/>
      <c r="D24" s="381"/>
      <c r="E24" s="381"/>
      <c r="F24" s="51" t="s">
        <v>25</v>
      </c>
      <c r="G24" s="10">
        <f t="shared" si="0"/>
        <v>0</v>
      </c>
      <c r="H24" s="10">
        <f t="shared" si="0"/>
        <v>0</v>
      </c>
      <c r="I24" s="10">
        <v>0</v>
      </c>
      <c r="J24" s="10">
        <v>0</v>
      </c>
      <c r="K24" s="10">
        <f t="shared" si="5"/>
        <v>0</v>
      </c>
      <c r="L24" s="10">
        <v>0</v>
      </c>
      <c r="M24" s="10">
        <f t="shared" si="7"/>
        <v>0</v>
      </c>
      <c r="N24" s="10">
        <v>0</v>
      </c>
      <c r="O24" s="10">
        <f t="shared" si="6"/>
        <v>0</v>
      </c>
      <c r="P24" s="10">
        <v>0</v>
      </c>
      <c r="Q24" s="407"/>
      <c r="R24" s="408"/>
      <c r="S24" s="11"/>
      <c r="T24" s="11"/>
      <c r="U24" s="12"/>
      <c r="V24" s="12"/>
      <c r="W24" s="12"/>
    </row>
    <row r="25" spans="1:23" x14ac:dyDescent="0.3">
      <c r="A25" s="365"/>
      <c r="B25" s="362"/>
      <c r="C25" s="479"/>
      <c r="D25" s="381"/>
      <c r="E25" s="381"/>
      <c r="F25" s="51" t="s">
        <v>26</v>
      </c>
      <c r="G25" s="10">
        <f t="shared" si="0"/>
        <v>0</v>
      </c>
      <c r="H25" s="10">
        <f t="shared" si="0"/>
        <v>0</v>
      </c>
      <c r="I25" s="10">
        <v>0</v>
      </c>
      <c r="J25" s="10">
        <v>0</v>
      </c>
      <c r="K25" s="10">
        <f t="shared" si="5"/>
        <v>0</v>
      </c>
      <c r="L25" s="10">
        <v>0</v>
      </c>
      <c r="M25" s="10">
        <f t="shared" si="7"/>
        <v>0</v>
      </c>
      <c r="N25" s="10">
        <v>0</v>
      </c>
      <c r="O25" s="10">
        <f t="shared" si="6"/>
        <v>0</v>
      </c>
      <c r="P25" s="10">
        <v>0</v>
      </c>
      <c r="Q25" s="407"/>
      <c r="R25" s="408"/>
      <c r="S25" s="11"/>
      <c r="T25" s="11"/>
      <c r="U25" s="12"/>
      <c r="V25" s="12"/>
      <c r="W25" s="12"/>
    </row>
    <row r="26" spans="1:23" x14ac:dyDescent="0.3">
      <c r="A26" s="365"/>
      <c r="B26" s="362"/>
      <c r="C26" s="479"/>
      <c r="D26" s="381"/>
      <c r="E26" s="381"/>
      <c r="F26" s="51" t="s">
        <v>41</v>
      </c>
      <c r="G26" s="10">
        <f t="shared" si="0"/>
        <v>0</v>
      </c>
      <c r="H26" s="10">
        <f t="shared" si="0"/>
        <v>0</v>
      </c>
      <c r="I26" s="10">
        <v>0</v>
      </c>
      <c r="J26" s="10">
        <v>0</v>
      </c>
      <c r="K26" s="10">
        <f t="shared" si="5"/>
        <v>0</v>
      </c>
      <c r="L26" s="10">
        <v>0</v>
      </c>
      <c r="M26" s="10">
        <f t="shared" si="7"/>
        <v>0</v>
      </c>
      <c r="N26" s="10">
        <v>0</v>
      </c>
      <c r="O26" s="10">
        <f t="shared" si="6"/>
        <v>0</v>
      </c>
      <c r="P26" s="10">
        <v>0</v>
      </c>
      <c r="Q26" s="407"/>
      <c r="R26" s="408"/>
      <c r="S26" s="11"/>
      <c r="T26" s="11"/>
      <c r="U26" s="12"/>
      <c r="V26" s="12"/>
      <c r="W26" s="12"/>
    </row>
    <row r="27" spans="1:23" x14ac:dyDescent="0.3">
      <c r="A27" s="365"/>
      <c r="B27" s="362"/>
      <c r="C27" s="480"/>
      <c r="D27" s="381"/>
      <c r="E27" s="381"/>
      <c r="F27" s="51" t="s">
        <v>28</v>
      </c>
      <c r="G27" s="10">
        <f t="shared" si="0"/>
        <v>0</v>
      </c>
      <c r="H27" s="10">
        <f t="shared" si="0"/>
        <v>0</v>
      </c>
      <c r="I27" s="10">
        <v>0</v>
      </c>
      <c r="J27" s="10">
        <v>0</v>
      </c>
      <c r="K27" s="10">
        <f t="shared" si="5"/>
        <v>0</v>
      </c>
      <c r="L27" s="10">
        <v>0</v>
      </c>
      <c r="M27" s="10">
        <f t="shared" si="7"/>
        <v>0</v>
      </c>
      <c r="N27" s="10">
        <v>0</v>
      </c>
      <c r="O27" s="10">
        <f t="shared" si="6"/>
        <v>0</v>
      </c>
      <c r="P27" s="10">
        <v>0</v>
      </c>
      <c r="Q27" s="407"/>
      <c r="R27" s="408"/>
      <c r="S27" s="11"/>
      <c r="T27" s="11"/>
      <c r="U27" s="12"/>
      <c r="V27" s="12"/>
      <c r="W27" s="12"/>
    </row>
    <row r="28" spans="1:23" ht="15" customHeight="1" x14ac:dyDescent="0.3">
      <c r="A28" s="364"/>
      <c r="B28" s="361" t="s">
        <v>256</v>
      </c>
      <c r="C28" s="385" t="s">
        <v>71</v>
      </c>
      <c r="D28" s="385"/>
      <c r="E28" s="385"/>
      <c r="F28" s="51" t="s">
        <v>112</v>
      </c>
      <c r="G28" s="10">
        <f t="shared" ref="G28" si="8">I28+K28+M28+O28</f>
        <v>441066.6</v>
      </c>
      <c r="H28" s="10">
        <f>J28+L28+N28+P28</f>
        <v>0</v>
      </c>
      <c r="I28" s="10">
        <f>SUM(I29:I35)</f>
        <v>75000</v>
      </c>
      <c r="J28" s="10">
        <v>0</v>
      </c>
      <c r="K28" s="10">
        <f>SUM(K29:K35)</f>
        <v>0</v>
      </c>
      <c r="L28" s="10">
        <v>0</v>
      </c>
      <c r="M28" s="10">
        <f>SUM(M29:M35)</f>
        <v>366066.6</v>
      </c>
      <c r="N28" s="10">
        <v>0</v>
      </c>
      <c r="O28" s="10">
        <f>SUM(O29:O35)</f>
        <v>0</v>
      </c>
      <c r="P28" s="10">
        <v>0</v>
      </c>
      <c r="Q28" s="405" t="s">
        <v>7</v>
      </c>
      <c r="R28" s="406"/>
      <c r="S28" s="11"/>
      <c r="T28" s="11"/>
      <c r="U28" s="12"/>
      <c r="V28" s="12"/>
      <c r="W28" s="12"/>
    </row>
    <row r="29" spans="1:23" x14ac:dyDescent="0.3">
      <c r="A29" s="365"/>
      <c r="B29" s="362"/>
      <c r="C29" s="381"/>
      <c r="D29" s="381"/>
      <c r="E29" s="381"/>
      <c r="F29" s="51" t="s">
        <v>22</v>
      </c>
      <c r="G29" s="10">
        <f>I29+K29+M29+O29</f>
        <v>141066.6</v>
      </c>
      <c r="H29" s="10">
        <f>J29+L29+N29+P29</f>
        <v>0</v>
      </c>
      <c r="I29" s="10">
        <f t="shared" ref="I29:I35" si="9">I257+I290</f>
        <v>0</v>
      </c>
      <c r="J29" s="10">
        <v>0</v>
      </c>
      <c r="K29" s="10">
        <f t="shared" ref="K29:K35" si="10">K257+K290</f>
        <v>0</v>
      </c>
      <c r="L29" s="10">
        <v>0</v>
      </c>
      <c r="M29" s="10">
        <f t="shared" ref="M29:M35" si="11">M257+M290</f>
        <v>141066.6</v>
      </c>
      <c r="N29" s="10">
        <v>0</v>
      </c>
      <c r="O29" s="10">
        <f t="shared" ref="O29:O35" si="12">O257+O290</f>
        <v>0</v>
      </c>
      <c r="P29" s="10">
        <v>0</v>
      </c>
      <c r="Q29" s="407"/>
      <c r="R29" s="408"/>
      <c r="S29" s="11"/>
      <c r="T29" s="11"/>
      <c r="U29" s="12"/>
      <c r="V29" s="12"/>
      <c r="W29" s="12"/>
    </row>
    <row r="30" spans="1:23" x14ac:dyDescent="0.3">
      <c r="A30" s="365"/>
      <c r="B30" s="362"/>
      <c r="C30" s="381"/>
      <c r="D30" s="381"/>
      <c r="E30" s="381"/>
      <c r="F30" s="51" t="s">
        <v>23</v>
      </c>
      <c r="G30" s="10">
        <f t="shared" ref="G30:H43" si="13">I30+K30+M30+O30</f>
        <v>150000</v>
      </c>
      <c r="H30" s="10">
        <f t="shared" si="13"/>
        <v>0</v>
      </c>
      <c r="I30" s="10">
        <f t="shared" si="9"/>
        <v>75000</v>
      </c>
      <c r="J30" s="10">
        <v>0</v>
      </c>
      <c r="K30" s="10">
        <f t="shared" si="10"/>
        <v>0</v>
      </c>
      <c r="L30" s="10">
        <v>0</v>
      </c>
      <c r="M30" s="10">
        <f t="shared" si="11"/>
        <v>75000</v>
      </c>
      <c r="N30" s="10">
        <v>0</v>
      </c>
      <c r="O30" s="10">
        <f t="shared" si="12"/>
        <v>0</v>
      </c>
      <c r="P30" s="10">
        <v>0</v>
      </c>
      <c r="Q30" s="407"/>
      <c r="R30" s="408"/>
      <c r="S30" s="11"/>
      <c r="T30" s="11"/>
      <c r="U30" s="12"/>
      <c r="V30" s="12"/>
      <c r="W30" s="12"/>
    </row>
    <row r="31" spans="1:23" x14ac:dyDescent="0.3">
      <c r="A31" s="365"/>
      <c r="B31" s="362"/>
      <c r="C31" s="381"/>
      <c r="D31" s="381"/>
      <c r="E31" s="381"/>
      <c r="F31" s="51" t="s">
        <v>24</v>
      </c>
      <c r="G31" s="10">
        <f t="shared" si="13"/>
        <v>75000</v>
      </c>
      <c r="H31" s="10">
        <f t="shared" si="13"/>
        <v>0</v>
      </c>
      <c r="I31" s="10">
        <f t="shared" si="9"/>
        <v>0</v>
      </c>
      <c r="J31" s="10">
        <v>0</v>
      </c>
      <c r="K31" s="10">
        <f t="shared" si="10"/>
        <v>0</v>
      </c>
      <c r="L31" s="10">
        <v>0</v>
      </c>
      <c r="M31" s="10">
        <f t="shared" si="11"/>
        <v>75000</v>
      </c>
      <c r="N31" s="10">
        <v>0</v>
      </c>
      <c r="O31" s="10">
        <f t="shared" si="12"/>
        <v>0</v>
      </c>
      <c r="P31" s="10">
        <v>0</v>
      </c>
      <c r="Q31" s="407"/>
      <c r="R31" s="408"/>
      <c r="S31" s="11"/>
      <c r="T31" s="11"/>
      <c r="U31" s="12"/>
      <c r="V31" s="12"/>
      <c r="W31" s="12"/>
    </row>
    <row r="32" spans="1:23" x14ac:dyDescent="0.3">
      <c r="A32" s="365"/>
      <c r="B32" s="362"/>
      <c r="C32" s="381"/>
      <c r="D32" s="381"/>
      <c r="E32" s="381"/>
      <c r="F32" s="51" t="s">
        <v>25</v>
      </c>
      <c r="G32" s="10">
        <f t="shared" si="13"/>
        <v>75000</v>
      </c>
      <c r="H32" s="10">
        <f t="shared" si="13"/>
        <v>0</v>
      </c>
      <c r="I32" s="10">
        <f t="shared" si="9"/>
        <v>0</v>
      </c>
      <c r="J32" s="10">
        <v>0</v>
      </c>
      <c r="K32" s="10">
        <f t="shared" si="10"/>
        <v>0</v>
      </c>
      <c r="L32" s="10">
        <v>0</v>
      </c>
      <c r="M32" s="10">
        <f t="shared" si="11"/>
        <v>75000</v>
      </c>
      <c r="N32" s="10">
        <v>0</v>
      </c>
      <c r="O32" s="10">
        <f t="shared" si="12"/>
        <v>0</v>
      </c>
      <c r="P32" s="10">
        <v>0</v>
      </c>
      <c r="Q32" s="407"/>
      <c r="R32" s="408"/>
      <c r="S32" s="11"/>
      <c r="T32" s="11"/>
      <c r="U32" s="12"/>
      <c r="V32" s="12"/>
      <c r="W32" s="12"/>
    </row>
    <row r="33" spans="1:23" x14ac:dyDescent="0.3">
      <c r="A33" s="365"/>
      <c r="B33" s="362"/>
      <c r="C33" s="381"/>
      <c r="D33" s="381"/>
      <c r="E33" s="381"/>
      <c r="F33" s="51" t="s">
        <v>26</v>
      </c>
      <c r="G33" s="10">
        <f t="shared" si="13"/>
        <v>0</v>
      </c>
      <c r="H33" s="10">
        <f t="shared" si="13"/>
        <v>0</v>
      </c>
      <c r="I33" s="10">
        <f t="shared" si="9"/>
        <v>0</v>
      </c>
      <c r="J33" s="10">
        <v>0</v>
      </c>
      <c r="K33" s="10">
        <f t="shared" si="10"/>
        <v>0</v>
      </c>
      <c r="L33" s="10">
        <v>0</v>
      </c>
      <c r="M33" s="10">
        <f t="shared" si="11"/>
        <v>0</v>
      </c>
      <c r="N33" s="10">
        <v>0</v>
      </c>
      <c r="O33" s="10">
        <f t="shared" si="12"/>
        <v>0</v>
      </c>
      <c r="P33" s="10">
        <v>0</v>
      </c>
      <c r="Q33" s="407"/>
      <c r="R33" s="408"/>
      <c r="S33" s="11"/>
      <c r="T33" s="11"/>
      <c r="U33" s="12"/>
      <c r="V33" s="12"/>
      <c r="W33" s="12"/>
    </row>
    <row r="34" spans="1:23" x14ac:dyDescent="0.3">
      <c r="A34" s="365"/>
      <c r="B34" s="362"/>
      <c r="C34" s="381"/>
      <c r="D34" s="381"/>
      <c r="E34" s="381"/>
      <c r="F34" s="51" t="s">
        <v>41</v>
      </c>
      <c r="G34" s="10">
        <f t="shared" si="13"/>
        <v>0</v>
      </c>
      <c r="H34" s="10">
        <f t="shared" si="13"/>
        <v>0</v>
      </c>
      <c r="I34" s="10">
        <f t="shared" si="9"/>
        <v>0</v>
      </c>
      <c r="J34" s="10">
        <v>0</v>
      </c>
      <c r="K34" s="10">
        <f t="shared" si="10"/>
        <v>0</v>
      </c>
      <c r="L34" s="10">
        <v>0</v>
      </c>
      <c r="M34" s="10">
        <f t="shared" si="11"/>
        <v>0</v>
      </c>
      <c r="N34" s="10">
        <v>0</v>
      </c>
      <c r="O34" s="10">
        <f t="shared" si="12"/>
        <v>0</v>
      </c>
      <c r="P34" s="10">
        <v>0</v>
      </c>
      <c r="Q34" s="407"/>
      <c r="R34" s="408"/>
      <c r="S34" s="11"/>
      <c r="T34" s="11"/>
      <c r="U34" s="12"/>
      <c r="V34" s="12"/>
      <c r="W34" s="12"/>
    </row>
    <row r="35" spans="1:23" x14ac:dyDescent="0.3">
      <c r="A35" s="365"/>
      <c r="B35" s="362"/>
      <c r="C35" s="381"/>
      <c r="D35" s="381"/>
      <c r="E35" s="381"/>
      <c r="F35" s="51" t="s">
        <v>28</v>
      </c>
      <c r="G35" s="10">
        <f t="shared" si="13"/>
        <v>0</v>
      </c>
      <c r="H35" s="10">
        <f t="shared" si="13"/>
        <v>0</v>
      </c>
      <c r="I35" s="10">
        <f t="shared" si="9"/>
        <v>0</v>
      </c>
      <c r="J35" s="10">
        <v>0</v>
      </c>
      <c r="K35" s="10">
        <f t="shared" si="10"/>
        <v>0</v>
      </c>
      <c r="L35" s="10">
        <v>0</v>
      </c>
      <c r="M35" s="10">
        <f t="shared" si="11"/>
        <v>0</v>
      </c>
      <c r="N35" s="10">
        <v>0</v>
      </c>
      <c r="O35" s="10">
        <f t="shared" si="12"/>
        <v>0</v>
      </c>
      <c r="P35" s="10">
        <v>0</v>
      </c>
      <c r="Q35" s="407"/>
      <c r="R35" s="408"/>
      <c r="S35" s="11"/>
      <c r="T35" s="11"/>
      <c r="U35" s="12"/>
      <c r="V35" s="12"/>
      <c r="W35" s="12"/>
    </row>
    <row r="36" spans="1:23" x14ac:dyDescent="0.3">
      <c r="A36" s="364"/>
      <c r="B36" s="360" t="s">
        <v>229</v>
      </c>
      <c r="C36" s="361" t="s">
        <v>71</v>
      </c>
      <c r="D36" s="385"/>
      <c r="E36" s="385"/>
      <c r="F36" s="51" t="s">
        <v>112</v>
      </c>
      <c r="G36" s="10">
        <f t="shared" si="13"/>
        <v>62140</v>
      </c>
      <c r="H36" s="10">
        <f t="shared" si="13"/>
        <v>0</v>
      </c>
      <c r="I36" s="10">
        <f t="shared" ref="I36:O36" si="14">SUM(I37:I43)</f>
        <v>0</v>
      </c>
      <c r="J36" s="10">
        <v>0</v>
      </c>
      <c r="K36" s="10">
        <f t="shared" si="14"/>
        <v>0</v>
      </c>
      <c r="L36" s="10">
        <v>0</v>
      </c>
      <c r="M36" s="10">
        <f t="shared" si="14"/>
        <v>62140</v>
      </c>
      <c r="N36" s="10">
        <v>0</v>
      </c>
      <c r="O36" s="10">
        <f t="shared" si="14"/>
        <v>0</v>
      </c>
      <c r="P36" s="10">
        <v>0</v>
      </c>
      <c r="Q36" s="405" t="s">
        <v>7</v>
      </c>
      <c r="R36" s="406"/>
      <c r="S36" s="11"/>
      <c r="T36" s="11"/>
      <c r="U36" s="12"/>
      <c r="V36" s="12"/>
      <c r="W36" s="12"/>
    </row>
    <row r="37" spans="1:23" x14ac:dyDescent="0.3">
      <c r="A37" s="365"/>
      <c r="B37" s="360"/>
      <c r="C37" s="362"/>
      <c r="D37" s="381"/>
      <c r="E37" s="381"/>
      <c r="F37" s="51" t="s">
        <v>22</v>
      </c>
      <c r="G37" s="10">
        <f t="shared" si="13"/>
        <v>31070</v>
      </c>
      <c r="H37" s="10">
        <f t="shared" si="13"/>
        <v>0</v>
      </c>
      <c r="I37" s="10">
        <f>I315</f>
        <v>0</v>
      </c>
      <c r="J37" s="10">
        <v>0</v>
      </c>
      <c r="K37" s="10">
        <f>K315</f>
        <v>0</v>
      </c>
      <c r="L37" s="10">
        <v>0</v>
      </c>
      <c r="M37" s="10">
        <f>M315</f>
        <v>31070</v>
      </c>
      <c r="N37" s="10">
        <v>0</v>
      </c>
      <c r="O37" s="10">
        <f>O315</f>
        <v>0</v>
      </c>
      <c r="P37" s="10">
        <v>0</v>
      </c>
      <c r="Q37" s="407"/>
      <c r="R37" s="408"/>
      <c r="S37" s="11"/>
      <c r="T37" s="11"/>
      <c r="U37" s="12"/>
      <c r="V37" s="12"/>
      <c r="W37" s="12"/>
    </row>
    <row r="38" spans="1:23" x14ac:dyDescent="0.3">
      <c r="A38" s="365"/>
      <c r="B38" s="360"/>
      <c r="C38" s="362"/>
      <c r="D38" s="381"/>
      <c r="E38" s="381"/>
      <c r="F38" s="51" t="s">
        <v>23</v>
      </c>
      <c r="G38" s="10">
        <f>I38+K38+M38+O38</f>
        <v>31070</v>
      </c>
      <c r="H38" s="10">
        <f t="shared" si="13"/>
        <v>0</v>
      </c>
      <c r="I38" s="10">
        <f>I316</f>
        <v>0</v>
      </c>
      <c r="J38" s="10">
        <v>0</v>
      </c>
      <c r="K38" s="10">
        <f>K316</f>
        <v>0</v>
      </c>
      <c r="L38" s="10">
        <v>0</v>
      </c>
      <c r="M38" s="10">
        <f t="shared" ref="M38:M43" si="15">M316</f>
        <v>31070</v>
      </c>
      <c r="N38" s="10">
        <v>0</v>
      </c>
      <c r="O38" s="10">
        <f>O316</f>
        <v>0</v>
      </c>
      <c r="P38" s="10">
        <v>0</v>
      </c>
      <c r="Q38" s="407"/>
      <c r="R38" s="408"/>
      <c r="S38" s="11"/>
      <c r="T38" s="11"/>
      <c r="U38" s="12"/>
      <c r="V38" s="12"/>
      <c r="W38" s="12"/>
    </row>
    <row r="39" spans="1:23" x14ac:dyDescent="0.3">
      <c r="A39" s="365"/>
      <c r="B39" s="360"/>
      <c r="C39" s="362"/>
      <c r="D39" s="381"/>
      <c r="E39" s="381"/>
      <c r="F39" s="51" t="s">
        <v>24</v>
      </c>
      <c r="G39" s="10">
        <f t="shared" si="13"/>
        <v>0</v>
      </c>
      <c r="H39" s="10">
        <f t="shared" si="13"/>
        <v>0</v>
      </c>
      <c r="I39" s="10">
        <v>0</v>
      </c>
      <c r="J39" s="10">
        <v>0</v>
      </c>
      <c r="K39" s="10">
        <v>0</v>
      </c>
      <c r="L39" s="10">
        <v>0</v>
      </c>
      <c r="M39" s="10">
        <f t="shared" si="15"/>
        <v>0</v>
      </c>
      <c r="N39" s="10">
        <v>0</v>
      </c>
      <c r="O39" s="10">
        <v>0</v>
      </c>
      <c r="P39" s="10">
        <v>0</v>
      </c>
      <c r="Q39" s="407"/>
      <c r="R39" s="408"/>
      <c r="S39" s="11"/>
      <c r="T39" s="11"/>
      <c r="U39" s="12"/>
      <c r="V39" s="12"/>
      <c r="W39" s="12"/>
    </row>
    <row r="40" spans="1:23" x14ac:dyDescent="0.3">
      <c r="A40" s="365"/>
      <c r="B40" s="360"/>
      <c r="C40" s="362"/>
      <c r="D40" s="381"/>
      <c r="E40" s="381"/>
      <c r="F40" s="51" t="s">
        <v>25</v>
      </c>
      <c r="G40" s="10">
        <f t="shared" si="13"/>
        <v>0</v>
      </c>
      <c r="H40" s="10">
        <f t="shared" si="13"/>
        <v>0</v>
      </c>
      <c r="I40" s="10">
        <v>0</v>
      </c>
      <c r="J40" s="10">
        <v>0</v>
      </c>
      <c r="K40" s="10">
        <v>0</v>
      </c>
      <c r="L40" s="10">
        <v>0</v>
      </c>
      <c r="M40" s="10">
        <f t="shared" si="15"/>
        <v>0</v>
      </c>
      <c r="N40" s="10">
        <v>0</v>
      </c>
      <c r="O40" s="10">
        <v>0</v>
      </c>
      <c r="P40" s="10">
        <v>0</v>
      </c>
      <c r="Q40" s="407"/>
      <c r="R40" s="408"/>
      <c r="S40" s="11"/>
      <c r="T40" s="11"/>
      <c r="U40" s="12"/>
      <c r="V40" s="12"/>
      <c r="W40" s="12"/>
    </row>
    <row r="41" spans="1:23" x14ac:dyDescent="0.3">
      <c r="A41" s="365"/>
      <c r="B41" s="360"/>
      <c r="C41" s="362"/>
      <c r="D41" s="381"/>
      <c r="E41" s="381"/>
      <c r="F41" s="51" t="s">
        <v>26</v>
      </c>
      <c r="G41" s="10">
        <f t="shared" si="13"/>
        <v>0</v>
      </c>
      <c r="H41" s="10">
        <f t="shared" si="13"/>
        <v>0</v>
      </c>
      <c r="I41" s="10">
        <v>0</v>
      </c>
      <c r="J41" s="10">
        <v>0</v>
      </c>
      <c r="K41" s="10">
        <v>0</v>
      </c>
      <c r="L41" s="10">
        <v>0</v>
      </c>
      <c r="M41" s="10">
        <f t="shared" si="15"/>
        <v>0</v>
      </c>
      <c r="N41" s="10">
        <v>0</v>
      </c>
      <c r="O41" s="10">
        <v>0</v>
      </c>
      <c r="P41" s="10">
        <v>0</v>
      </c>
      <c r="Q41" s="407"/>
      <c r="R41" s="408"/>
      <c r="S41" s="11"/>
      <c r="T41" s="11"/>
      <c r="U41" s="12"/>
      <c r="V41" s="12"/>
      <c r="W41" s="12"/>
    </row>
    <row r="42" spans="1:23" x14ac:dyDescent="0.3">
      <c r="A42" s="365"/>
      <c r="B42" s="360"/>
      <c r="C42" s="362"/>
      <c r="D42" s="381"/>
      <c r="E42" s="381"/>
      <c r="F42" s="51" t="s">
        <v>41</v>
      </c>
      <c r="G42" s="10">
        <f t="shared" si="13"/>
        <v>0</v>
      </c>
      <c r="H42" s="10">
        <f t="shared" si="13"/>
        <v>0</v>
      </c>
      <c r="I42" s="10">
        <v>0</v>
      </c>
      <c r="J42" s="10">
        <v>0</v>
      </c>
      <c r="K42" s="10">
        <v>0</v>
      </c>
      <c r="L42" s="10">
        <v>0</v>
      </c>
      <c r="M42" s="10">
        <f t="shared" si="15"/>
        <v>0</v>
      </c>
      <c r="N42" s="10">
        <v>0</v>
      </c>
      <c r="O42" s="10">
        <v>0</v>
      </c>
      <c r="P42" s="10">
        <v>0</v>
      </c>
      <c r="Q42" s="407"/>
      <c r="R42" s="408"/>
      <c r="S42" s="11"/>
      <c r="T42" s="11"/>
      <c r="U42" s="12"/>
      <c r="V42" s="12"/>
      <c r="W42" s="12"/>
    </row>
    <row r="43" spans="1:23" x14ac:dyDescent="0.3">
      <c r="A43" s="365"/>
      <c r="B43" s="360"/>
      <c r="C43" s="362"/>
      <c r="D43" s="381"/>
      <c r="E43" s="381"/>
      <c r="F43" s="51" t="s">
        <v>28</v>
      </c>
      <c r="G43" s="10">
        <f>I43+K43+M43+O43</f>
        <v>0</v>
      </c>
      <c r="H43" s="10">
        <f t="shared" si="13"/>
        <v>0</v>
      </c>
      <c r="I43" s="10">
        <v>0</v>
      </c>
      <c r="J43" s="10">
        <v>0</v>
      </c>
      <c r="K43" s="10">
        <v>0</v>
      </c>
      <c r="L43" s="10">
        <v>0</v>
      </c>
      <c r="M43" s="10">
        <f t="shared" si="15"/>
        <v>0</v>
      </c>
      <c r="N43" s="10">
        <v>0</v>
      </c>
      <c r="O43" s="10">
        <v>0</v>
      </c>
      <c r="P43" s="10">
        <v>0</v>
      </c>
      <c r="Q43" s="409"/>
      <c r="R43" s="410"/>
      <c r="S43" s="11"/>
      <c r="T43" s="11"/>
      <c r="U43" s="12"/>
      <c r="V43" s="12"/>
      <c r="W43" s="12"/>
    </row>
    <row r="44" spans="1:23" x14ac:dyDescent="0.3">
      <c r="A44" s="48" t="s">
        <v>83</v>
      </c>
      <c r="B44" s="475" t="s">
        <v>823</v>
      </c>
      <c r="C44" s="481"/>
      <c r="D44" s="481"/>
      <c r="E44" s="481"/>
      <c r="F44" s="481"/>
      <c r="G44" s="481"/>
      <c r="H44" s="481"/>
      <c r="I44" s="481"/>
      <c r="J44" s="481"/>
      <c r="K44" s="481"/>
      <c r="L44" s="481"/>
      <c r="M44" s="481"/>
      <c r="N44" s="481"/>
      <c r="O44" s="481"/>
      <c r="P44" s="486"/>
      <c r="Q44" s="405"/>
      <c r="R44" s="406"/>
      <c r="S44" s="11"/>
      <c r="T44" s="11"/>
      <c r="U44" s="12"/>
      <c r="V44" s="12"/>
      <c r="W44" s="12"/>
    </row>
    <row r="45" spans="1:23" x14ac:dyDescent="0.3">
      <c r="A45" s="364" t="s">
        <v>185</v>
      </c>
      <c r="B45" s="361" t="s">
        <v>696</v>
      </c>
      <c r="C45" s="360" t="s">
        <v>71</v>
      </c>
      <c r="D45" s="387" t="s">
        <v>186</v>
      </c>
      <c r="E45" s="387" t="s">
        <v>190</v>
      </c>
      <c r="F45" s="51" t="s">
        <v>112</v>
      </c>
      <c r="G45" s="10">
        <f t="shared" ref="G45:H51" si="16">I45+K45+M45+O45</f>
        <v>31847334.5</v>
      </c>
      <c r="H45" s="10">
        <f t="shared" si="16"/>
        <v>0</v>
      </c>
      <c r="I45" s="10">
        <f t="shared" ref="I45:O45" si="17">SUM(I46:I52)</f>
        <v>5938451.2000000002</v>
      </c>
      <c r="J45" s="10">
        <v>0</v>
      </c>
      <c r="K45" s="10">
        <f t="shared" si="17"/>
        <v>1586096.9</v>
      </c>
      <c r="L45" s="10">
        <v>0</v>
      </c>
      <c r="M45" s="10">
        <f t="shared" si="17"/>
        <v>24225486.399999999</v>
      </c>
      <c r="N45" s="10">
        <v>0</v>
      </c>
      <c r="O45" s="10">
        <f t="shared" si="17"/>
        <v>97300</v>
      </c>
      <c r="P45" s="10">
        <v>0</v>
      </c>
      <c r="Q45" s="360" t="s">
        <v>7</v>
      </c>
      <c r="R45" s="360"/>
      <c r="S45" s="11"/>
      <c r="T45" s="11"/>
      <c r="U45" s="12"/>
      <c r="V45" s="12"/>
      <c r="W45" s="12"/>
    </row>
    <row r="46" spans="1:23" x14ac:dyDescent="0.3">
      <c r="A46" s="365"/>
      <c r="B46" s="362"/>
      <c r="C46" s="360"/>
      <c r="D46" s="387"/>
      <c r="E46" s="387"/>
      <c r="F46" s="51" t="s">
        <v>22</v>
      </c>
      <c r="G46" s="10">
        <f t="shared" si="16"/>
        <v>4251460.0999999996</v>
      </c>
      <c r="H46" s="10">
        <f t="shared" si="16"/>
        <v>0</v>
      </c>
      <c r="I46" s="10">
        <f>I54+I70+I78</f>
        <v>742451.19999999995</v>
      </c>
      <c r="J46" s="10">
        <v>0</v>
      </c>
      <c r="K46" s="10">
        <f t="shared" ref="K46:K51" si="18">K54+K70+K78</f>
        <v>262826.90000000002</v>
      </c>
      <c r="L46" s="10">
        <v>0</v>
      </c>
      <c r="M46" s="10">
        <f>M54+M70+M78</f>
        <v>3232282</v>
      </c>
      <c r="N46" s="10">
        <v>0</v>
      </c>
      <c r="O46" s="10">
        <f t="shared" ref="O46:O52" si="19">O54+O70+O78</f>
        <v>13900</v>
      </c>
      <c r="P46" s="10">
        <v>0</v>
      </c>
      <c r="Q46" s="360"/>
      <c r="R46" s="360"/>
      <c r="S46" s="11"/>
      <c r="T46" s="11"/>
      <c r="U46" s="12"/>
      <c r="V46" s="12"/>
      <c r="W46" s="12"/>
    </row>
    <row r="47" spans="1:23" x14ac:dyDescent="0.3">
      <c r="A47" s="365"/>
      <c r="B47" s="362"/>
      <c r="C47" s="360"/>
      <c r="D47" s="387" t="s">
        <v>187</v>
      </c>
      <c r="E47" s="387" t="s">
        <v>187</v>
      </c>
      <c r="F47" s="51" t="s">
        <v>23</v>
      </c>
      <c r="G47" s="10">
        <f t="shared" si="16"/>
        <v>4643421.4000000004</v>
      </c>
      <c r="H47" s="10">
        <f t="shared" si="16"/>
        <v>0</v>
      </c>
      <c r="I47" s="10">
        <f t="shared" ref="I47:I52" si="20">I55+I71+I79</f>
        <v>866000</v>
      </c>
      <c r="J47" s="10">
        <v>0</v>
      </c>
      <c r="K47" s="10">
        <f t="shared" si="18"/>
        <v>264654</v>
      </c>
      <c r="L47" s="10">
        <v>0</v>
      </c>
      <c r="M47" s="10">
        <f t="shared" ref="M47:M52" si="21">M55+M71+M79</f>
        <v>3498867.4</v>
      </c>
      <c r="N47" s="10">
        <v>0</v>
      </c>
      <c r="O47" s="10">
        <f t="shared" si="19"/>
        <v>13900</v>
      </c>
      <c r="P47" s="10">
        <v>0</v>
      </c>
      <c r="Q47" s="360"/>
      <c r="R47" s="360"/>
      <c r="S47" s="11"/>
      <c r="T47" s="11"/>
      <c r="U47" s="12"/>
      <c r="V47" s="12"/>
      <c r="W47" s="12"/>
    </row>
    <row r="48" spans="1:23" x14ac:dyDescent="0.3">
      <c r="A48" s="365"/>
      <c r="B48" s="362"/>
      <c r="C48" s="360"/>
      <c r="D48" s="387" t="s">
        <v>187</v>
      </c>
      <c r="E48" s="387" t="s">
        <v>187</v>
      </c>
      <c r="F48" s="51" t="s">
        <v>24</v>
      </c>
      <c r="G48" s="10">
        <f>I48+K48+M48+O48</f>
        <v>4643421.4000000004</v>
      </c>
      <c r="H48" s="10">
        <f t="shared" si="16"/>
        <v>0</v>
      </c>
      <c r="I48" s="10">
        <f>I56+I72+I80</f>
        <v>866000</v>
      </c>
      <c r="J48" s="10">
        <v>0</v>
      </c>
      <c r="K48" s="10">
        <f t="shared" si="18"/>
        <v>264654</v>
      </c>
      <c r="L48" s="10">
        <v>0</v>
      </c>
      <c r="M48" s="10">
        <f t="shared" si="21"/>
        <v>3498867.4</v>
      </c>
      <c r="N48" s="10">
        <v>0</v>
      </c>
      <c r="O48" s="10">
        <f t="shared" si="19"/>
        <v>13900</v>
      </c>
      <c r="P48" s="10">
        <v>0</v>
      </c>
      <c r="Q48" s="360"/>
      <c r="R48" s="360"/>
      <c r="S48" s="11"/>
      <c r="T48" s="11"/>
      <c r="U48" s="12"/>
      <c r="V48" s="12"/>
      <c r="W48" s="12"/>
    </row>
    <row r="49" spans="1:23" x14ac:dyDescent="0.3">
      <c r="A49" s="365"/>
      <c r="B49" s="362"/>
      <c r="C49" s="360"/>
      <c r="D49" s="387" t="s">
        <v>187</v>
      </c>
      <c r="E49" s="387" t="s">
        <v>187</v>
      </c>
      <c r="F49" s="51" t="s">
        <v>25</v>
      </c>
      <c r="G49" s="10">
        <f t="shared" si="16"/>
        <v>4643421.4000000004</v>
      </c>
      <c r="H49" s="10">
        <f t="shared" si="16"/>
        <v>0</v>
      </c>
      <c r="I49" s="10">
        <f t="shared" si="20"/>
        <v>866000</v>
      </c>
      <c r="J49" s="10">
        <v>0</v>
      </c>
      <c r="K49" s="10">
        <f t="shared" si="18"/>
        <v>264654</v>
      </c>
      <c r="L49" s="10">
        <v>0</v>
      </c>
      <c r="M49" s="10">
        <f t="shared" si="21"/>
        <v>3498867.4</v>
      </c>
      <c r="N49" s="10">
        <v>0</v>
      </c>
      <c r="O49" s="10">
        <f t="shared" si="19"/>
        <v>13900</v>
      </c>
      <c r="P49" s="10">
        <v>0</v>
      </c>
      <c r="Q49" s="360"/>
      <c r="R49" s="360"/>
      <c r="S49" s="11"/>
      <c r="T49" s="11"/>
      <c r="U49" s="12"/>
      <c r="V49" s="12"/>
      <c r="W49" s="12"/>
    </row>
    <row r="50" spans="1:23" x14ac:dyDescent="0.3">
      <c r="A50" s="365"/>
      <c r="B50" s="362"/>
      <c r="C50" s="360"/>
      <c r="D50" s="387" t="s">
        <v>187</v>
      </c>
      <c r="E50" s="387" t="s">
        <v>187</v>
      </c>
      <c r="F50" s="51" t="s">
        <v>26</v>
      </c>
      <c r="G50" s="10">
        <f t="shared" si="16"/>
        <v>4643421.4000000004</v>
      </c>
      <c r="H50" s="10">
        <f t="shared" si="16"/>
        <v>0</v>
      </c>
      <c r="I50" s="10">
        <f t="shared" si="20"/>
        <v>866000</v>
      </c>
      <c r="J50" s="10">
        <v>0</v>
      </c>
      <c r="K50" s="10">
        <f t="shared" si="18"/>
        <v>264654</v>
      </c>
      <c r="L50" s="10">
        <v>0</v>
      </c>
      <c r="M50" s="10">
        <f t="shared" si="21"/>
        <v>3498867.4</v>
      </c>
      <c r="N50" s="10">
        <v>0</v>
      </c>
      <c r="O50" s="10">
        <f t="shared" si="19"/>
        <v>13900</v>
      </c>
      <c r="P50" s="10">
        <v>0</v>
      </c>
      <c r="Q50" s="360"/>
      <c r="R50" s="360"/>
      <c r="S50" s="11"/>
      <c r="T50" s="11"/>
      <c r="U50" s="12"/>
      <c r="V50" s="12"/>
      <c r="W50" s="12"/>
    </row>
    <row r="51" spans="1:23" x14ac:dyDescent="0.3">
      <c r="A51" s="365"/>
      <c r="B51" s="362"/>
      <c r="C51" s="360"/>
      <c r="D51" s="387" t="s">
        <v>187</v>
      </c>
      <c r="E51" s="387" t="s">
        <v>187</v>
      </c>
      <c r="F51" s="51" t="s">
        <v>41</v>
      </c>
      <c r="G51" s="10">
        <f t="shared" si="16"/>
        <v>4643421.4000000004</v>
      </c>
      <c r="H51" s="10">
        <f t="shared" si="16"/>
        <v>0</v>
      </c>
      <c r="I51" s="10">
        <f t="shared" si="20"/>
        <v>866000</v>
      </c>
      <c r="J51" s="10">
        <v>0</v>
      </c>
      <c r="K51" s="10">
        <f t="shared" si="18"/>
        <v>264654</v>
      </c>
      <c r="L51" s="10">
        <v>0</v>
      </c>
      <c r="M51" s="10">
        <f t="shared" si="21"/>
        <v>3498867.4</v>
      </c>
      <c r="N51" s="10">
        <v>0</v>
      </c>
      <c r="O51" s="10">
        <f t="shared" si="19"/>
        <v>13900</v>
      </c>
      <c r="P51" s="10">
        <v>0</v>
      </c>
      <c r="Q51" s="360"/>
      <c r="R51" s="360"/>
      <c r="S51" s="11"/>
      <c r="T51" s="11"/>
      <c r="U51" s="12"/>
      <c r="V51" s="12"/>
      <c r="W51" s="12"/>
    </row>
    <row r="52" spans="1:23" ht="0.75" customHeight="1" x14ac:dyDescent="0.3">
      <c r="A52" s="365"/>
      <c r="B52" s="362"/>
      <c r="C52" s="360"/>
      <c r="D52" s="387" t="s">
        <v>187</v>
      </c>
      <c r="E52" s="387" t="s">
        <v>187</v>
      </c>
      <c r="F52" s="51" t="s">
        <v>28</v>
      </c>
      <c r="G52" s="10"/>
      <c r="H52" s="10"/>
      <c r="I52" s="10">
        <f t="shared" si="20"/>
        <v>866000</v>
      </c>
      <c r="J52" s="10">
        <v>0</v>
      </c>
      <c r="K52" s="10"/>
      <c r="L52" s="10">
        <v>0</v>
      </c>
      <c r="M52" s="10">
        <f t="shared" si="21"/>
        <v>3498867.4</v>
      </c>
      <c r="N52" s="10">
        <v>0</v>
      </c>
      <c r="O52" s="10">
        <f t="shared" si="19"/>
        <v>13900</v>
      </c>
      <c r="P52" s="10">
        <v>0</v>
      </c>
      <c r="Q52" s="360"/>
      <c r="R52" s="360"/>
      <c r="S52" s="11"/>
      <c r="T52" s="11"/>
      <c r="U52" s="12"/>
      <c r="V52" s="12"/>
      <c r="W52" s="12"/>
    </row>
    <row r="53" spans="1:23" ht="21" hidden="1" customHeight="1" x14ac:dyDescent="0.3">
      <c r="A53" s="364" t="s">
        <v>188</v>
      </c>
      <c r="B53" s="478" t="s">
        <v>257</v>
      </c>
      <c r="C53" s="479" t="s">
        <v>71</v>
      </c>
      <c r="D53" s="381" t="s">
        <v>186</v>
      </c>
      <c r="E53" s="381" t="s">
        <v>190</v>
      </c>
      <c r="F53" s="54" t="s">
        <v>112</v>
      </c>
      <c r="G53" s="14">
        <f t="shared" ref="G53:H68" si="22">I53+K53+M53+O53</f>
        <v>32015209.700000003</v>
      </c>
      <c r="H53" s="14">
        <f t="shared" si="22"/>
        <v>0</v>
      </c>
      <c r="I53" s="14">
        <f t="shared" ref="I53:O53" si="23">SUM(I54:I60)</f>
        <v>5938451.2000000002</v>
      </c>
      <c r="J53" s="14">
        <v>0</v>
      </c>
      <c r="K53" s="14">
        <f t="shared" si="23"/>
        <v>1850750.9</v>
      </c>
      <c r="L53" s="14">
        <v>0</v>
      </c>
      <c r="M53" s="14">
        <f t="shared" si="23"/>
        <v>24128707.600000001</v>
      </c>
      <c r="N53" s="14">
        <v>0</v>
      </c>
      <c r="O53" s="14">
        <f t="shared" si="23"/>
        <v>97300</v>
      </c>
      <c r="P53" s="14">
        <v>0</v>
      </c>
      <c r="Q53" s="407" t="s">
        <v>7</v>
      </c>
      <c r="R53" s="408"/>
      <c r="S53" s="11"/>
      <c r="T53" s="11"/>
      <c r="U53" s="12"/>
      <c r="V53" s="12"/>
      <c r="W53" s="12"/>
    </row>
    <row r="54" spans="1:23" ht="21" hidden="1" customHeight="1" x14ac:dyDescent="0.3">
      <c r="A54" s="365"/>
      <c r="B54" s="479"/>
      <c r="C54" s="479"/>
      <c r="D54" s="381"/>
      <c r="E54" s="381"/>
      <c r="F54" s="51" t="s">
        <v>22</v>
      </c>
      <c r="G54" s="10">
        <f t="shared" si="22"/>
        <v>4235545.7</v>
      </c>
      <c r="H54" s="10">
        <f t="shared" si="22"/>
        <v>0</v>
      </c>
      <c r="I54" s="10">
        <v>742451.19999999995</v>
      </c>
      <c r="J54" s="10">
        <v>0</v>
      </c>
      <c r="K54" s="10">
        <v>262826.90000000002</v>
      </c>
      <c r="L54" s="10">
        <v>0</v>
      </c>
      <c r="M54" s="10">
        <v>3216367.6</v>
      </c>
      <c r="N54" s="10">
        <v>0</v>
      </c>
      <c r="O54" s="10">
        <v>13900</v>
      </c>
      <c r="P54" s="10">
        <v>0</v>
      </c>
      <c r="Q54" s="407"/>
      <c r="R54" s="408"/>
      <c r="S54" s="11"/>
      <c r="T54" s="11"/>
      <c r="U54" s="12"/>
      <c r="V54" s="12"/>
      <c r="W54" s="12"/>
    </row>
    <row r="55" spans="1:23" ht="21" hidden="1" customHeight="1" x14ac:dyDescent="0.3">
      <c r="A55" s="365"/>
      <c r="B55" s="479"/>
      <c r="C55" s="479"/>
      <c r="D55" s="381" t="s">
        <v>187</v>
      </c>
      <c r="E55" s="381" t="s">
        <v>187</v>
      </c>
      <c r="F55" s="51" t="s">
        <v>23</v>
      </c>
      <c r="G55" s="10">
        <f t="shared" si="22"/>
        <v>4629944</v>
      </c>
      <c r="H55" s="10">
        <f t="shared" si="22"/>
        <v>0</v>
      </c>
      <c r="I55" s="10">
        <v>866000</v>
      </c>
      <c r="J55" s="10">
        <v>0</v>
      </c>
      <c r="K55" s="10">
        <v>264654</v>
      </c>
      <c r="L55" s="10">
        <v>0</v>
      </c>
      <c r="M55" s="41">
        <v>3485390</v>
      </c>
      <c r="N55" s="10">
        <v>0</v>
      </c>
      <c r="O55" s="10">
        <v>13900</v>
      </c>
      <c r="P55" s="10">
        <v>0</v>
      </c>
      <c r="Q55" s="407"/>
      <c r="R55" s="408"/>
      <c r="S55" s="11"/>
      <c r="T55" s="11"/>
      <c r="U55" s="12"/>
      <c r="V55" s="12"/>
      <c r="W55" s="12"/>
    </row>
    <row r="56" spans="1:23" ht="21" hidden="1" customHeight="1" x14ac:dyDescent="0.3">
      <c r="A56" s="365"/>
      <c r="B56" s="479"/>
      <c r="C56" s="479"/>
      <c r="D56" s="381" t="s">
        <v>187</v>
      </c>
      <c r="E56" s="381" t="s">
        <v>187</v>
      </c>
      <c r="F56" s="51" t="s">
        <v>24</v>
      </c>
      <c r="G56" s="10">
        <f t="shared" si="22"/>
        <v>4629944</v>
      </c>
      <c r="H56" s="10">
        <f t="shared" si="22"/>
        <v>0</v>
      </c>
      <c r="I56" s="10">
        <v>866000</v>
      </c>
      <c r="J56" s="10">
        <v>0</v>
      </c>
      <c r="K56" s="10">
        <v>264654</v>
      </c>
      <c r="L56" s="10">
        <v>0</v>
      </c>
      <c r="M56" s="14">
        <v>3485390</v>
      </c>
      <c r="N56" s="10">
        <v>0</v>
      </c>
      <c r="O56" s="10">
        <v>13900</v>
      </c>
      <c r="P56" s="10">
        <v>0</v>
      </c>
      <c r="Q56" s="407"/>
      <c r="R56" s="408"/>
      <c r="S56" s="11"/>
      <c r="T56" s="11"/>
      <c r="U56" s="12"/>
      <c r="V56" s="12"/>
      <c r="W56" s="12"/>
    </row>
    <row r="57" spans="1:23" ht="21" hidden="1" customHeight="1" x14ac:dyDescent="0.3">
      <c r="A57" s="365"/>
      <c r="B57" s="479"/>
      <c r="C57" s="479"/>
      <c r="D57" s="381" t="s">
        <v>187</v>
      </c>
      <c r="E57" s="381" t="s">
        <v>187</v>
      </c>
      <c r="F57" s="51" t="s">
        <v>25</v>
      </c>
      <c r="G57" s="10">
        <f t="shared" si="22"/>
        <v>4629944</v>
      </c>
      <c r="H57" s="10">
        <f t="shared" si="22"/>
        <v>0</v>
      </c>
      <c r="I57" s="10">
        <v>866000</v>
      </c>
      <c r="J57" s="10">
        <v>0</v>
      </c>
      <c r="K57" s="10">
        <v>264654</v>
      </c>
      <c r="L57" s="10">
        <v>0</v>
      </c>
      <c r="M57" s="10">
        <v>3485390</v>
      </c>
      <c r="N57" s="10">
        <v>0</v>
      </c>
      <c r="O57" s="10">
        <v>13900</v>
      </c>
      <c r="P57" s="10">
        <v>0</v>
      </c>
      <c r="Q57" s="407"/>
      <c r="R57" s="408"/>
      <c r="S57" s="11"/>
      <c r="T57" s="11"/>
      <c r="U57" s="12"/>
      <c r="V57" s="12"/>
      <c r="W57" s="12"/>
    </row>
    <row r="58" spans="1:23" ht="21" hidden="1" customHeight="1" x14ac:dyDescent="0.3">
      <c r="A58" s="365"/>
      <c r="B58" s="479"/>
      <c r="C58" s="479"/>
      <c r="D58" s="381" t="s">
        <v>187</v>
      </c>
      <c r="E58" s="381" t="s">
        <v>187</v>
      </c>
      <c r="F58" s="51" t="s">
        <v>26</v>
      </c>
      <c r="G58" s="10">
        <f t="shared" si="22"/>
        <v>4629944</v>
      </c>
      <c r="H58" s="10">
        <f t="shared" si="22"/>
        <v>0</v>
      </c>
      <c r="I58" s="10">
        <v>866000</v>
      </c>
      <c r="J58" s="10">
        <v>0</v>
      </c>
      <c r="K58" s="10">
        <v>264654</v>
      </c>
      <c r="L58" s="10">
        <v>0</v>
      </c>
      <c r="M58" s="10">
        <v>3485390</v>
      </c>
      <c r="N58" s="10">
        <v>0</v>
      </c>
      <c r="O58" s="10">
        <v>13900</v>
      </c>
      <c r="P58" s="10">
        <v>0</v>
      </c>
      <c r="Q58" s="407"/>
      <c r="R58" s="408"/>
      <c r="S58" s="11"/>
      <c r="T58" s="11"/>
      <c r="U58" s="12"/>
      <c r="V58" s="12"/>
      <c r="W58" s="12"/>
    </row>
    <row r="59" spans="1:23" ht="21" hidden="1" customHeight="1" x14ac:dyDescent="0.3">
      <c r="A59" s="365"/>
      <c r="B59" s="479"/>
      <c r="C59" s="479"/>
      <c r="D59" s="381" t="s">
        <v>187</v>
      </c>
      <c r="E59" s="381" t="s">
        <v>187</v>
      </c>
      <c r="F59" s="51" t="s">
        <v>41</v>
      </c>
      <c r="G59" s="10">
        <f t="shared" si="22"/>
        <v>4629944</v>
      </c>
      <c r="H59" s="10">
        <f t="shared" si="22"/>
        <v>0</v>
      </c>
      <c r="I59" s="10">
        <v>866000</v>
      </c>
      <c r="J59" s="10">
        <v>0</v>
      </c>
      <c r="K59" s="10">
        <v>264654</v>
      </c>
      <c r="L59" s="10">
        <v>0</v>
      </c>
      <c r="M59" s="10">
        <v>3485390</v>
      </c>
      <c r="N59" s="10">
        <v>0</v>
      </c>
      <c r="O59" s="10">
        <v>13900</v>
      </c>
      <c r="P59" s="10">
        <v>0</v>
      </c>
      <c r="Q59" s="407"/>
      <c r="R59" s="408"/>
      <c r="S59" s="11"/>
      <c r="T59" s="11"/>
      <c r="U59" s="12"/>
      <c r="V59" s="12"/>
      <c r="W59" s="12"/>
    </row>
    <row r="60" spans="1:23" ht="21" hidden="1" customHeight="1" x14ac:dyDescent="0.3">
      <c r="A60" s="365"/>
      <c r="B60" s="479"/>
      <c r="C60" s="480"/>
      <c r="D60" s="381" t="s">
        <v>187</v>
      </c>
      <c r="E60" s="381" t="s">
        <v>187</v>
      </c>
      <c r="F60" s="51" t="s">
        <v>28</v>
      </c>
      <c r="G60" s="10">
        <f t="shared" si="22"/>
        <v>4629944</v>
      </c>
      <c r="H60" s="10">
        <f t="shared" si="22"/>
        <v>0</v>
      </c>
      <c r="I60" s="10">
        <v>866000</v>
      </c>
      <c r="J60" s="10">
        <v>0</v>
      </c>
      <c r="K60" s="10">
        <v>264654</v>
      </c>
      <c r="L60" s="10">
        <v>0</v>
      </c>
      <c r="M60" s="10">
        <v>3485390</v>
      </c>
      <c r="N60" s="10">
        <v>0</v>
      </c>
      <c r="O60" s="10">
        <v>13900</v>
      </c>
      <c r="P60" s="10">
        <v>0</v>
      </c>
      <c r="Q60" s="407"/>
      <c r="R60" s="408"/>
      <c r="S60" s="11"/>
      <c r="T60" s="11"/>
      <c r="U60" s="12"/>
      <c r="V60" s="12"/>
      <c r="W60" s="12"/>
    </row>
    <row r="61" spans="1:23" hidden="1" x14ac:dyDescent="0.3">
      <c r="A61" s="364" t="s">
        <v>258</v>
      </c>
      <c r="B61" s="478" t="s">
        <v>259</v>
      </c>
      <c r="C61" s="478" t="s">
        <v>71</v>
      </c>
      <c r="D61" s="385" t="s">
        <v>186</v>
      </c>
      <c r="E61" s="385" t="s">
        <v>190</v>
      </c>
      <c r="F61" s="51" t="s">
        <v>112</v>
      </c>
      <c r="G61" s="10">
        <f t="shared" si="22"/>
        <v>2276000</v>
      </c>
      <c r="H61" s="10">
        <f t="shared" si="22"/>
        <v>0</v>
      </c>
      <c r="I61" s="10">
        <f>SUM(I62:I68)</f>
        <v>2276000</v>
      </c>
      <c r="J61" s="10">
        <v>0</v>
      </c>
      <c r="K61" s="10">
        <f>SUM(K62:K68)</f>
        <v>0</v>
      </c>
      <c r="L61" s="10">
        <v>0</v>
      </c>
      <c r="M61" s="10">
        <f>SUM(M62:M68)</f>
        <v>0</v>
      </c>
      <c r="N61" s="10">
        <f>SUM(N62:N68)</f>
        <v>0</v>
      </c>
      <c r="O61" s="10">
        <f>SUM(O62:O68)</f>
        <v>0</v>
      </c>
      <c r="P61" s="10">
        <v>0</v>
      </c>
      <c r="Q61" s="405" t="s">
        <v>7</v>
      </c>
      <c r="R61" s="406"/>
      <c r="S61" s="11"/>
      <c r="T61" s="11"/>
      <c r="U61" s="12"/>
      <c r="V61" s="12"/>
      <c r="W61" s="12"/>
    </row>
    <row r="62" spans="1:23" hidden="1" x14ac:dyDescent="0.3">
      <c r="A62" s="365"/>
      <c r="B62" s="479"/>
      <c r="C62" s="479"/>
      <c r="D62" s="381"/>
      <c r="E62" s="381"/>
      <c r="F62" s="51" t="s">
        <v>22</v>
      </c>
      <c r="G62" s="10">
        <f t="shared" si="22"/>
        <v>272000</v>
      </c>
      <c r="H62" s="10">
        <f t="shared" si="22"/>
        <v>0</v>
      </c>
      <c r="I62" s="10">
        <v>272000</v>
      </c>
      <c r="J62" s="10">
        <v>0</v>
      </c>
      <c r="K62" s="10">
        <v>0</v>
      </c>
      <c r="L62" s="10">
        <v>0</v>
      </c>
      <c r="M62" s="10">
        <v>0</v>
      </c>
      <c r="N62" s="10">
        <v>0</v>
      </c>
      <c r="O62" s="10">
        <v>0</v>
      </c>
      <c r="P62" s="10">
        <v>0</v>
      </c>
      <c r="Q62" s="407"/>
      <c r="R62" s="408"/>
      <c r="S62" s="11"/>
      <c r="T62" s="11"/>
      <c r="U62" s="12"/>
      <c r="V62" s="12"/>
      <c r="W62" s="12"/>
    </row>
    <row r="63" spans="1:23" hidden="1" x14ac:dyDescent="0.3">
      <c r="A63" s="365"/>
      <c r="B63" s="479"/>
      <c r="C63" s="479"/>
      <c r="D63" s="381" t="s">
        <v>187</v>
      </c>
      <c r="E63" s="381" t="s">
        <v>187</v>
      </c>
      <c r="F63" s="51" t="s">
        <v>23</v>
      </c>
      <c r="G63" s="10">
        <f t="shared" si="22"/>
        <v>334000</v>
      </c>
      <c r="H63" s="10">
        <f t="shared" si="22"/>
        <v>0</v>
      </c>
      <c r="I63" s="10">
        <v>334000</v>
      </c>
      <c r="J63" s="10">
        <v>0</v>
      </c>
      <c r="K63" s="10">
        <v>0</v>
      </c>
      <c r="L63" s="10">
        <v>0</v>
      </c>
      <c r="M63" s="10">
        <v>0</v>
      </c>
      <c r="N63" s="10">
        <v>0</v>
      </c>
      <c r="O63" s="10">
        <v>0</v>
      </c>
      <c r="P63" s="10">
        <v>0</v>
      </c>
      <c r="Q63" s="407"/>
      <c r="R63" s="408"/>
      <c r="S63" s="11"/>
      <c r="T63" s="11"/>
      <c r="U63" s="12"/>
      <c r="V63" s="12"/>
      <c r="W63" s="12"/>
    </row>
    <row r="64" spans="1:23" hidden="1" x14ac:dyDescent="0.3">
      <c r="A64" s="365"/>
      <c r="B64" s="479"/>
      <c r="C64" s="479"/>
      <c r="D64" s="381" t="s">
        <v>187</v>
      </c>
      <c r="E64" s="381" t="s">
        <v>187</v>
      </c>
      <c r="F64" s="51" t="s">
        <v>24</v>
      </c>
      <c r="G64" s="10">
        <f t="shared" si="22"/>
        <v>334000</v>
      </c>
      <c r="H64" s="10">
        <f t="shared" si="22"/>
        <v>0</v>
      </c>
      <c r="I64" s="10">
        <v>334000</v>
      </c>
      <c r="J64" s="10">
        <v>0</v>
      </c>
      <c r="K64" s="10">
        <v>0</v>
      </c>
      <c r="L64" s="10">
        <v>0</v>
      </c>
      <c r="M64" s="10">
        <v>0</v>
      </c>
      <c r="N64" s="10">
        <v>0</v>
      </c>
      <c r="O64" s="10">
        <v>0</v>
      </c>
      <c r="P64" s="10">
        <v>0</v>
      </c>
      <c r="Q64" s="407"/>
      <c r="R64" s="408"/>
      <c r="S64" s="11"/>
      <c r="T64" s="11"/>
      <c r="U64" s="12"/>
      <c r="V64" s="12"/>
      <c r="W64" s="12"/>
    </row>
    <row r="65" spans="1:23" ht="15" hidden="1" customHeight="1" x14ac:dyDescent="0.3">
      <c r="A65" s="365"/>
      <c r="B65" s="479"/>
      <c r="C65" s="479"/>
      <c r="D65" s="381" t="s">
        <v>187</v>
      </c>
      <c r="E65" s="381" t="s">
        <v>187</v>
      </c>
      <c r="F65" s="51" t="s">
        <v>25</v>
      </c>
      <c r="G65" s="10">
        <f t="shared" si="22"/>
        <v>334000</v>
      </c>
      <c r="H65" s="10">
        <f t="shared" si="22"/>
        <v>0</v>
      </c>
      <c r="I65" s="10">
        <v>334000</v>
      </c>
      <c r="J65" s="10">
        <v>0</v>
      </c>
      <c r="K65" s="10">
        <v>0</v>
      </c>
      <c r="L65" s="10">
        <v>0</v>
      </c>
      <c r="M65" s="10">
        <v>0</v>
      </c>
      <c r="N65" s="10">
        <v>0</v>
      </c>
      <c r="O65" s="10">
        <v>0</v>
      </c>
      <c r="P65" s="10">
        <v>0</v>
      </c>
      <c r="Q65" s="407"/>
      <c r="R65" s="408"/>
      <c r="S65" s="11"/>
      <c r="T65" s="11"/>
      <c r="U65" s="12"/>
      <c r="V65" s="12"/>
      <c r="W65" s="12"/>
    </row>
    <row r="66" spans="1:23" hidden="1" x14ac:dyDescent="0.3">
      <c r="A66" s="365"/>
      <c r="B66" s="479"/>
      <c r="C66" s="479"/>
      <c r="D66" s="381" t="s">
        <v>187</v>
      </c>
      <c r="E66" s="381" t="s">
        <v>187</v>
      </c>
      <c r="F66" s="51" t="s">
        <v>26</v>
      </c>
      <c r="G66" s="10">
        <f t="shared" si="22"/>
        <v>334000</v>
      </c>
      <c r="H66" s="10">
        <f t="shared" si="22"/>
        <v>0</v>
      </c>
      <c r="I66" s="10">
        <v>334000</v>
      </c>
      <c r="J66" s="10">
        <v>0</v>
      </c>
      <c r="K66" s="10">
        <v>0</v>
      </c>
      <c r="L66" s="10">
        <v>0</v>
      </c>
      <c r="M66" s="10">
        <v>0</v>
      </c>
      <c r="N66" s="10">
        <v>0</v>
      </c>
      <c r="O66" s="10">
        <v>0</v>
      </c>
      <c r="P66" s="10">
        <v>0</v>
      </c>
      <c r="Q66" s="407"/>
      <c r="R66" s="408"/>
      <c r="S66" s="11"/>
      <c r="T66" s="11"/>
      <c r="U66" s="12"/>
      <c r="V66" s="12"/>
      <c r="W66" s="12"/>
    </row>
    <row r="67" spans="1:23" hidden="1" x14ac:dyDescent="0.3">
      <c r="A67" s="365"/>
      <c r="B67" s="479"/>
      <c r="C67" s="479"/>
      <c r="D67" s="381" t="s">
        <v>187</v>
      </c>
      <c r="E67" s="381" t="s">
        <v>187</v>
      </c>
      <c r="F67" s="51" t="s">
        <v>41</v>
      </c>
      <c r="G67" s="10">
        <f t="shared" si="22"/>
        <v>334000</v>
      </c>
      <c r="H67" s="10">
        <f t="shared" si="22"/>
        <v>0</v>
      </c>
      <c r="I67" s="10">
        <v>334000</v>
      </c>
      <c r="J67" s="10">
        <v>0</v>
      </c>
      <c r="K67" s="10">
        <v>0</v>
      </c>
      <c r="L67" s="10">
        <v>0</v>
      </c>
      <c r="M67" s="10">
        <v>0</v>
      </c>
      <c r="N67" s="10">
        <v>0</v>
      </c>
      <c r="O67" s="10">
        <v>0</v>
      </c>
      <c r="P67" s="10">
        <v>0</v>
      </c>
      <c r="Q67" s="407"/>
      <c r="R67" s="408"/>
      <c r="S67" s="11"/>
      <c r="T67" s="11"/>
      <c r="U67" s="12"/>
      <c r="V67" s="12"/>
      <c r="W67" s="12"/>
    </row>
    <row r="68" spans="1:23" ht="15.75" hidden="1" customHeight="1" x14ac:dyDescent="0.3">
      <c r="A68" s="365"/>
      <c r="B68" s="479"/>
      <c r="C68" s="480"/>
      <c r="D68" s="381" t="s">
        <v>187</v>
      </c>
      <c r="E68" s="381" t="s">
        <v>187</v>
      </c>
      <c r="F68" s="51" t="s">
        <v>28</v>
      </c>
      <c r="G68" s="10">
        <f t="shared" si="22"/>
        <v>334000</v>
      </c>
      <c r="H68" s="10">
        <f t="shared" si="22"/>
        <v>0</v>
      </c>
      <c r="I68" s="10">
        <v>334000</v>
      </c>
      <c r="J68" s="10">
        <v>0</v>
      </c>
      <c r="K68" s="10">
        <v>0</v>
      </c>
      <c r="L68" s="10">
        <v>0</v>
      </c>
      <c r="M68" s="10">
        <v>0</v>
      </c>
      <c r="N68" s="10">
        <v>0</v>
      </c>
      <c r="O68" s="10">
        <v>0</v>
      </c>
      <c r="P68" s="10">
        <v>0</v>
      </c>
      <c r="Q68" s="407"/>
      <c r="R68" s="408"/>
      <c r="S68" s="11"/>
      <c r="T68" s="11"/>
      <c r="U68" s="12"/>
      <c r="V68" s="12"/>
      <c r="W68" s="12"/>
    </row>
    <row r="69" spans="1:23" hidden="1" x14ac:dyDescent="0.3">
      <c r="A69" s="364" t="s">
        <v>191</v>
      </c>
      <c r="B69" s="361" t="s">
        <v>260</v>
      </c>
      <c r="C69" s="361" t="s">
        <v>71</v>
      </c>
      <c r="D69" s="385" t="s">
        <v>186</v>
      </c>
      <c r="E69" s="385" t="s">
        <v>207</v>
      </c>
      <c r="F69" s="51" t="s">
        <v>112</v>
      </c>
      <c r="G69" s="10">
        <f t="shared" ref="G69:H69" si="24">I69+K69+M69+O69</f>
        <v>87312</v>
      </c>
      <c r="H69" s="10">
        <f t="shared" si="24"/>
        <v>0</v>
      </c>
      <c r="I69" s="10">
        <f>SUM(I70:I76)</f>
        <v>0</v>
      </c>
      <c r="J69" s="10">
        <v>0</v>
      </c>
      <c r="K69" s="10">
        <f>SUM(K70:K76)</f>
        <v>0</v>
      </c>
      <c r="L69" s="10">
        <v>0</v>
      </c>
      <c r="M69" s="10">
        <f>SUM(M70:M76)</f>
        <v>87312</v>
      </c>
      <c r="N69" s="10">
        <v>0</v>
      </c>
      <c r="O69" s="10">
        <f>SUM(O70:O76)</f>
        <v>0</v>
      </c>
      <c r="P69" s="10">
        <v>0</v>
      </c>
      <c r="Q69" s="405" t="s">
        <v>7</v>
      </c>
      <c r="R69" s="406"/>
      <c r="S69" s="11"/>
      <c r="T69" s="11"/>
      <c r="U69" s="12"/>
      <c r="V69" s="12"/>
      <c r="W69" s="12"/>
    </row>
    <row r="70" spans="1:23" hidden="1" x14ac:dyDescent="0.3">
      <c r="A70" s="365"/>
      <c r="B70" s="362"/>
      <c r="C70" s="362"/>
      <c r="D70" s="381"/>
      <c r="E70" s="381"/>
      <c r="F70" s="51" t="s">
        <v>22</v>
      </c>
      <c r="G70" s="10">
        <f>I70+K70+M70+O70</f>
        <v>14562</v>
      </c>
      <c r="H70" s="10">
        <f>J70+L70+N70+P70</f>
        <v>0</v>
      </c>
      <c r="I70" s="10">
        <v>0</v>
      </c>
      <c r="J70" s="10">
        <v>0</v>
      </c>
      <c r="K70" s="10">
        <v>0</v>
      </c>
      <c r="L70" s="10">
        <v>0</v>
      </c>
      <c r="M70" s="10">
        <v>14562</v>
      </c>
      <c r="N70" s="10">
        <v>0</v>
      </c>
      <c r="O70" s="10">
        <v>0</v>
      </c>
      <c r="P70" s="10">
        <v>0</v>
      </c>
      <c r="Q70" s="407"/>
      <c r="R70" s="408"/>
      <c r="S70" s="11"/>
      <c r="T70" s="11"/>
      <c r="U70" s="12"/>
      <c r="V70" s="12"/>
      <c r="W70" s="12"/>
    </row>
    <row r="71" spans="1:23" hidden="1" x14ac:dyDescent="0.3">
      <c r="A71" s="365"/>
      <c r="B71" s="362"/>
      <c r="C71" s="362"/>
      <c r="D71" s="381" t="s">
        <v>187</v>
      </c>
      <c r="E71" s="381" t="s">
        <v>187</v>
      </c>
      <c r="F71" s="51" t="s">
        <v>23</v>
      </c>
      <c r="G71" s="10">
        <f>I71+K71+M71+O71</f>
        <v>12125</v>
      </c>
      <c r="H71" s="10">
        <f>J71+L71+N71+P71</f>
        <v>0</v>
      </c>
      <c r="I71" s="10">
        <v>0</v>
      </c>
      <c r="J71" s="10">
        <v>0</v>
      </c>
      <c r="K71" s="10">
        <v>0</v>
      </c>
      <c r="L71" s="10">
        <v>0</v>
      </c>
      <c r="M71" s="10">
        <v>12125</v>
      </c>
      <c r="N71" s="10">
        <v>0</v>
      </c>
      <c r="O71" s="10">
        <v>0</v>
      </c>
      <c r="P71" s="10">
        <v>0</v>
      </c>
      <c r="Q71" s="407"/>
      <c r="R71" s="408"/>
      <c r="S71" s="11"/>
      <c r="T71" s="11"/>
      <c r="U71" s="12"/>
      <c r="V71" s="12"/>
      <c r="W71" s="12"/>
    </row>
    <row r="72" spans="1:23" hidden="1" x14ac:dyDescent="0.3">
      <c r="A72" s="365"/>
      <c r="B72" s="362"/>
      <c r="C72" s="362"/>
      <c r="D72" s="381" t="s">
        <v>187</v>
      </c>
      <c r="E72" s="381" t="s">
        <v>187</v>
      </c>
      <c r="F72" s="51" t="s">
        <v>24</v>
      </c>
      <c r="G72" s="10">
        <f t="shared" ref="G72:H87" si="25">I72+K72+M72+O72</f>
        <v>12125</v>
      </c>
      <c r="H72" s="10">
        <f t="shared" si="25"/>
        <v>0</v>
      </c>
      <c r="I72" s="10">
        <v>0</v>
      </c>
      <c r="J72" s="10">
        <v>0</v>
      </c>
      <c r="K72" s="10">
        <v>0</v>
      </c>
      <c r="L72" s="10">
        <v>0</v>
      </c>
      <c r="M72" s="10">
        <v>12125</v>
      </c>
      <c r="N72" s="10">
        <v>0</v>
      </c>
      <c r="O72" s="10">
        <v>0</v>
      </c>
      <c r="P72" s="10">
        <v>0</v>
      </c>
      <c r="Q72" s="407"/>
      <c r="R72" s="408"/>
      <c r="S72" s="11"/>
      <c r="T72" s="11"/>
      <c r="U72" s="12"/>
      <c r="V72" s="12"/>
      <c r="W72" s="12"/>
    </row>
    <row r="73" spans="1:23" hidden="1" x14ac:dyDescent="0.3">
      <c r="A73" s="365"/>
      <c r="B73" s="362"/>
      <c r="C73" s="362"/>
      <c r="D73" s="381" t="s">
        <v>187</v>
      </c>
      <c r="E73" s="381" t="s">
        <v>187</v>
      </c>
      <c r="F73" s="51" t="s">
        <v>25</v>
      </c>
      <c r="G73" s="10">
        <f t="shared" si="25"/>
        <v>12125</v>
      </c>
      <c r="H73" s="10">
        <f t="shared" si="25"/>
        <v>0</v>
      </c>
      <c r="I73" s="10">
        <v>0</v>
      </c>
      <c r="J73" s="10">
        <v>0</v>
      </c>
      <c r="K73" s="10">
        <v>0</v>
      </c>
      <c r="L73" s="10">
        <v>0</v>
      </c>
      <c r="M73" s="10">
        <v>12125</v>
      </c>
      <c r="N73" s="10">
        <v>0</v>
      </c>
      <c r="O73" s="10">
        <v>0</v>
      </c>
      <c r="P73" s="10">
        <v>0</v>
      </c>
      <c r="Q73" s="407"/>
      <c r="R73" s="408"/>
      <c r="S73" s="11"/>
      <c r="T73" s="11"/>
      <c r="U73" s="12"/>
      <c r="V73" s="12"/>
      <c r="W73" s="12"/>
    </row>
    <row r="74" spans="1:23" hidden="1" x14ac:dyDescent="0.3">
      <c r="A74" s="365"/>
      <c r="B74" s="362"/>
      <c r="C74" s="362"/>
      <c r="D74" s="381" t="s">
        <v>187</v>
      </c>
      <c r="E74" s="381" t="s">
        <v>187</v>
      </c>
      <c r="F74" s="51" t="s">
        <v>26</v>
      </c>
      <c r="G74" s="10">
        <f t="shared" si="25"/>
        <v>12125</v>
      </c>
      <c r="H74" s="10">
        <f t="shared" si="25"/>
        <v>0</v>
      </c>
      <c r="I74" s="10">
        <v>0</v>
      </c>
      <c r="J74" s="10">
        <v>0</v>
      </c>
      <c r="K74" s="10">
        <v>0</v>
      </c>
      <c r="L74" s="10">
        <v>0</v>
      </c>
      <c r="M74" s="10">
        <v>12125</v>
      </c>
      <c r="N74" s="10">
        <v>0</v>
      </c>
      <c r="O74" s="10">
        <v>0</v>
      </c>
      <c r="P74" s="10">
        <v>0</v>
      </c>
      <c r="Q74" s="407"/>
      <c r="R74" s="408"/>
      <c r="S74" s="11"/>
      <c r="T74" s="11"/>
      <c r="U74" s="12"/>
      <c r="V74" s="12"/>
      <c r="W74" s="12"/>
    </row>
    <row r="75" spans="1:23" hidden="1" x14ac:dyDescent="0.3">
      <c r="A75" s="365"/>
      <c r="B75" s="362"/>
      <c r="C75" s="362"/>
      <c r="D75" s="381" t="s">
        <v>187</v>
      </c>
      <c r="E75" s="381" t="s">
        <v>187</v>
      </c>
      <c r="F75" s="51" t="s">
        <v>41</v>
      </c>
      <c r="G75" s="10">
        <f t="shared" si="25"/>
        <v>12125</v>
      </c>
      <c r="H75" s="10">
        <f t="shared" si="25"/>
        <v>0</v>
      </c>
      <c r="I75" s="10">
        <v>0</v>
      </c>
      <c r="J75" s="10">
        <v>0</v>
      </c>
      <c r="K75" s="10">
        <v>0</v>
      </c>
      <c r="L75" s="10">
        <v>0</v>
      </c>
      <c r="M75" s="10">
        <v>12125</v>
      </c>
      <c r="N75" s="10">
        <v>0</v>
      </c>
      <c r="O75" s="10">
        <v>0</v>
      </c>
      <c r="P75" s="10">
        <v>0</v>
      </c>
      <c r="Q75" s="407"/>
      <c r="R75" s="408"/>
      <c r="S75" s="11"/>
      <c r="T75" s="11"/>
      <c r="U75" s="12"/>
      <c r="V75" s="12"/>
      <c r="W75" s="12"/>
    </row>
    <row r="76" spans="1:23" hidden="1" x14ac:dyDescent="0.3">
      <c r="A76" s="365"/>
      <c r="B76" s="362"/>
      <c r="C76" s="363"/>
      <c r="D76" s="381" t="s">
        <v>187</v>
      </c>
      <c r="E76" s="381" t="s">
        <v>187</v>
      </c>
      <c r="F76" s="51" t="s">
        <v>28</v>
      </c>
      <c r="G76" s="10">
        <f t="shared" si="25"/>
        <v>12125</v>
      </c>
      <c r="H76" s="10">
        <f t="shared" si="25"/>
        <v>0</v>
      </c>
      <c r="I76" s="10">
        <v>0</v>
      </c>
      <c r="J76" s="10">
        <v>0</v>
      </c>
      <c r="K76" s="10">
        <v>0</v>
      </c>
      <c r="L76" s="10">
        <v>0</v>
      </c>
      <c r="M76" s="10">
        <v>12125</v>
      </c>
      <c r="N76" s="10">
        <v>0</v>
      </c>
      <c r="O76" s="10">
        <v>0</v>
      </c>
      <c r="P76" s="10">
        <v>0</v>
      </c>
      <c r="Q76" s="407"/>
      <c r="R76" s="408"/>
      <c r="S76" s="11"/>
      <c r="T76" s="11"/>
      <c r="U76" s="12"/>
      <c r="V76" s="12"/>
      <c r="W76" s="12"/>
    </row>
    <row r="77" spans="1:23" hidden="1" x14ac:dyDescent="0.3">
      <c r="A77" s="364" t="s">
        <v>193</v>
      </c>
      <c r="B77" s="361" t="s">
        <v>543</v>
      </c>
      <c r="C77" s="361" t="s">
        <v>71</v>
      </c>
      <c r="D77" s="385" t="s">
        <v>186</v>
      </c>
      <c r="E77" s="385" t="s">
        <v>200</v>
      </c>
      <c r="F77" s="51" t="s">
        <v>112</v>
      </c>
      <c r="G77" s="10">
        <f t="shared" si="25"/>
        <v>9466.7999999999993</v>
      </c>
      <c r="H77" s="10">
        <f t="shared" si="25"/>
        <v>0</v>
      </c>
      <c r="I77" s="10">
        <f t="shared" ref="I77:O77" si="26">SUM(I78:I84)</f>
        <v>0</v>
      </c>
      <c r="J77" s="10">
        <v>0</v>
      </c>
      <c r="K77" s="10">
        <f t="shared" si="26"/>
        <v>0</v>
      </c>
      <c r="L77" s="10">
        <v>0</v>
      </c>
      <c r="M77" s="10">
        <f t="shared" si="26"/>
        <v>9466.7999999999993</v>
      </c>
      <c r="N77" s="10">
        <v>0</v>
      </c>
      <c r="O77" s="10">
        <f t="shared" si="26"/>
        <v>0</v>
      </c>
      <c r="P77" s="10">
        <v>0</v>
      </c>
      <c r="Q77" s="405" t="s">
        <v>7</v>
      </c>
      <c r="R77" s="406"/>
      <c r="S77" s="11"/>
      <c r="T77" s="11"/>
      <c r="U77" s="12"/>
      <c r="V77" s="12"/>
      <c r="W77" s="12"/>
    </row>
    <row r="78" spans="1:23" hidden="1" x14ac:dyDescent="0.3">
      <c r="A78" s="365"/>
      <c r="B78" s="362"/>
      <c r="C78" s="362"/>
      <c r="D78" s="381"/>
      <c r="E78" s="381"/>
      <c r="F78" s="51" t="s">
        <v>22</v>
      </c>
      <c r="G78" s="10">
        <f t="shared" si="25"/>
        <v>1352.4</v>
      </c>
      <c r="H78" s="10">
        <f t="shared" si="25"/>
        <v>0</v>
      </c>
      <c r="I78" s="10">
        <v>0</v>
      </c>
      <c r="J78" s="10">
        <v>0</v>
      </c>
      <c r="K78" s="10">
        <v>0</v>
      </c>
      <c r="L78" s="10">
        <v>0</v>
      </c>
      <c r="M78" s="10">
        <v>1352.4</v>
      </c>
      <c r="N78" s="10">
        <v>0</v>
      </c>
      <c r="O78" s="10">
        <v>0</v>
      </c>
      <c r="P78" s="10">
        <v>0</v>
      </c>
      <c r="Q78" s="407"/>
      <c r="R78" s="408"/>
      <c r="S78" s="11"/>
      <c r="T78" s="11"/>
      <c r="U78" s="12"/>
      <c r="V78" s="12"/>
      <c r="W78" s="12"/>
    </row>
    <row r="79" spans="1:23" hidden="1" x14ac:dyDescent="0.3">
      <c r="A79" s="365"/>
      <c r="B79" s="362"/>
      <c r="C79" s="362"/>
      <c r="D79" s="381" t="s">
        <v>187</v>
      </c>
      <c r="E79" s="381" t="s">
        <v>187</v>
      </c>
      <c r="F79" s="51" t="s">
        <v>23</v>
      </c>
      <c r="G79" s="10">
        <f t="shared" si="25"/>
        <v>1352.4</v>
      </c>
      <c r="H79" s="10">
        <f t="shared" si="25"/>
        <v>0</v>
      </c>
      <c r="I79" s="10">
        <v>0</v>
      </c>
      <c r="J79" s="10">
        <v>0</v>
      </c>
      <c r="K79" s="10">
        <v>0</v>
      </c>
      <c r="L79" s="10">
        <v>0</v>
      </c>
      <c r="M79" s="10">
        <v>1352.4</v>
      </c>
      <c r="N79" s="10">
        <v>0</v>
      </c>
      <c r="O79" s="10">
        <v>0</v>
      </c>
      <c r="P79" s="10">
        <v>0</v>
      </c>
      <c r="Q79" s="407"/>
      <c r="R79" s="408"/>
      <c r="S79" s="11"/>
      <c r="T79" s="11"/>
      <c r="U79" s="12"/>
      <c r="V79" s="12"/>
      <c r="W79" s="12"/>
    </row>
    <row r="80" spans="1:23" hidden="1" x14ac:dyDescent="0.3">
      <c r="A80" s="365"/>
      <c r="B80" s="362"/>
      <c r="C80" s="362"/>
      <c r="D80" s="381" t="s">
        <v>187</v>
      </c>
      <c r="E80" s="381" t="s">
        <v>187</v>
      </c>
      <c r="F80" s="51" t="s">
        <v>24</v>
      </c>
      <c r="G80" s="10">
        <f t="shared" si="25"/>
        <v>1352.4</v>
      </c>
      <c r="H80" s="10">
        <f t="shared" si="25"/>
        <v>0</v>
      </c>
      <c r="I80" s="10">
        <v>0</v>
      </c>
      <c r="J80" s="10">
        <v>0</v>
      </c>
      <c r="K80" s="10">
        <v>0</v>
      </c>
      <c r="L80" s="10">
        <v>0</v>
      </c>
      <c r="M80" s="10">
        <v>1352.4</v>
      </c>
      <c r="N80" s="10">
        <v>0</v>
      </c>
      <c r="O80" s="10">
        <v>0</v>
      </c>
      <c r="P80" s="10">
        <v>0</v>
      </c>
      <c r="Q80" s="407"/>
      <c r="R80" s="408"/>
      <c r="S80" s="11"/>
      <c r="T80" s="11"/>
      <c r="U80" s="12"/>
      <c r="V80" s="12"/>
      <c r="W80" s="12"/>
    </row>
    <row r="81" spans="1:23" hidden="1" x14ac:dyDescent="0.3">
      <c r="A81" s="365"/>
      <c r="B81" s="362"/>
      <c r="C81" s="362"/>
      <c r="D81" s="381" t="s">
        <v>187</v>
      </c>
      <c r="E81" s="381" t="s">
        <v>187</v>
      </c>
      <c r="F81" s="51" t="s">
        <v>25</v>
      </c>
      <c r="G81" s="10">
        <f t="shared" si="25"/>
        <v>1352.4</v>
      </c>
      <c r="H81" s="10">
        <f t="shared" si="25"/>
        <v>0</v>
      </c>
      <c r="I81" s="10">
        <v>0</v>
      </c>
      <c r="J81" s="10">
        <v>0</v>
      </c>
      <c r="K81" s="10">
        <v>0</v>
      </c>
      <c r="L81" s="10">
        <v>0</v>
      </c>
      <c r="M81" s="10">
        <v>1352.4</v>
      </c>
      <c r="N81" s="10">
        <v>0</v>
      </c>
      <c r="O81" s="10">
        <v>0</v>
      </c>
      <c r="P81" s="10">
        <v>0</v>
      </c>
      <c r="Q81" s="407"/>
      <c r="R81" s="408"/>
      <c r="S81" s="11"/>
      <c r="T81" s="11"/>
      <c r="U81" s="12"/>
      <c r="V81" s="12"/>
      <c r="W81" s="12"/>
    </row>
    <row r="82" spans="1:23" hidden="1" x14ac:dyDescent="0.3">
      <c r="A82" s="365"/>
      <c r="B82" s="362"/>
      <c r="C82" s="362"/>
      <c r="D82" s="381" t="s">
        <v>187</v>
      </c>
      <c r="E82" s="381" t="s">
        <v>187</v>
      </c>
      <c r="F82" s="51" t="s">
        <v>26</v>
      </c>
      <c r="G82" s="10">
        <f t="shared" si="25"/>
        <v>1352.4</v>
      </c>
      <c r="H82" s="10">
        <f t="shared" si="25"/>
        <v>0</v>
      </c>
      <c r="I82" s="10">
        <v>0</v>
      </c>
      <c r="J82" s="10">
        <v>0</v>
      </c>
      <c r="K82" s="10">
        <v>0</v>
      </c>
      <c r="L82" s="10">
        <v>0</v>
      </c>
      <c r="M82" s="10">
        <v>1352.4</v>
      </c>
      <c r="N82" s="10">
        <v>0</v>
      </c>
      <c r="O82" s="10">
        <v>0</v>
      </c>
      <c r="P82" s="10">
        <v>0</v>
      </c>
      <c r="Q82" s="407"/>
      <c r="R82" s="408"/>
      <c r="S82" s="11"/>
      <c r="T82" s="11"/>
      <c r="U82" s="12"/>
      <c r="V82" s="12"/>
      <c r="W82" s="12"/>
    </row>
    <row r="83" spans="1:23" hidden="1" x14ac:dyDescent="0.3">
      <c r="A83" s="365"/>
      <c r="B83" s="362"/>
      <c r="C83" s="362"/>
      <c r="D83" s="381" t="s">
        <v>187</v>
      </c>
      <c r="E83" s="381" t="s">
        <v>187</v>
      </c>
      <c r="F83" s="51" t="s">
        <v>41</v>
      </c>
      <c r="G83" s="10">
        <f t="shared" si="25"/>
        <v>1352.4</v>
      </c>
      <c r="H83" s="10">
        <f t="shared" si="25"/>
        <v>0</v>
      </c>
      <c r="I83" s="10">
        <v>0</v>
      </c>
      <c r="J83" s="10">
        <v>0</v>
      </c>
      <c r="K83" s="10">
        <v>0</v>
      </c>
      <c r="L83" s="10">
        <v>0</v>
      </c>
      <c r="M83" s="10">
        <v>1352.4</v>
      </c>
      <c r="N83" s="10">
        <v>0</v>
      </c>
      <c r="O83" s="10">
        <v>0</v>
      </c>
      <c r="P83" s="10">
        <v>0</v>
      </c>
      <c r="Q83" s="407"/>
      <c r="R83" s="408"/>
      <c r="S83" s="11"/>
      <c r="T83" s="11"/>
      <c r="U83" s="12"/>
      <c r="V83" s="12"/>
      <c r="W83" s="12"/>
    </row>
    <row r="84" spans="1:23" hidden="1" x14ac:dyDescent="0.3">
      <c r="A84" s="365"/>
      <c r="B84" s="362"/>
      <c r="C84" s="363"/>
      <c r="D84" s="381" t="s">
        <v>187</v>
      </c>
      <c r="E84" s="381" t="s">
        <v>187</v>
      </c>
      <c r="F84" s="51" t="s">
        <v>28</v>
      </c>
      <c r="G84" s="10">
        <f t="shared" si="25"/>
        <v>1352.4</v>
      </c>
      <c r="H84" s="10">
        <f t="shared" si="25"/>
        <v>0</v>
      </c>
      <c r="I84" s="10">
        <v>0</v>
      </c>
      <c r="J84" s="10">
        <v>0</v>
      </c>
      <c r="K84" s="10">
        <v>0</v>
      </c>
      <c r="L84" s="10">
        <v>0</v>
      </c>
      <c r="M84" s="10">
        <v>1352.4</v>
      </c>
      <c r="N84" s="10">
        <v>0</v>
      </c>
      <c r="O84" s="10">
        <v>0</v>
      </c>
      <c r="P84" s="10">
        <v>0</v>
      </c>
      <c r="Q84" s="407"/>
      <c r="R84" s="408"/>
      <c r="S84" s="11"/>
      <c r="T84" s="11"/>
      <c r="U84" s="12"/>
      <c r="V84" s="12"/>
      <c r="W84" s="12"/>
    </row>
    <row r="85" spans="1:23" x14ac:dyDescent="0.3">
      <c r="A85" s="364"/>
      <c r="B85" s="361" t="s">
        <v>195</v>
      </c>
      <c r="C85" s="364"/>
      <c r="D85" s="364"/>
      <c r="E85" s="364"/>
      <c r="F85" s="51" t="s">
        <v>112</v>
      </c>
      <c r="G85" s="10">
        <f t="shared" si="25"/>
        <v>31847334.5</v>
      </c>
      <c r="H85" s="10">
        <f t="shared" si="25"/>
        <v>0</v>
      </c>
      <c r="I85" s="10">
        <f>SUM(I86:I92)</f>
        <v>5938451.2000000002</v>
      </c>
      <c r="J85" s="10">
        <v>0</v>
      </c>
      <c r="K85" s="10">
        <f>SUM(K86:K92)</f>
        <v>1586096.9</v>
      </c>
      <c r="L85" s="10">
        <v>0</v>
      </c>
      <c r="M85" s="10">
        <f>SUM(M86:M92)</f>
        <v>24225486.399999999</v>
      </c>
      <c r="N85" s="10">
        <v>0</v>
      </c>
      <c r="O85" s="10">
        <f>SUM(O86:O92)</f>
        <v>97300</v>
      </c>
      <c r="P85" s="10">
        <v>0</v>
      </c>
      <c r="Q85" s="405"/>
      <c r="R85" s="406"/>
      <c r="S85" s="11"/>
      <c r="T85" s="11"/>
      <c r="U85" s="12"/>
      <c r="V85" s="12"/>
      <c r="W85" s="12"/>
    </row>
    <row r="86" spans="1:23" x14ac:dyDescent="0.3">
      <c r="A86" s="365"/>
      <c r="B86" s="362"/>
      <c r="C86" s="365"/>
      <c r="D86" s="365"/>
      <c r="E86" s="365"/>
      <c r="F86" s="51" t="s">
        <v>22</v>
      </c>
      <c r="G86" s="10">
        <f t="shared" si="25"/>
        <v>4251460.0999999996</v>
      </c>
      <c r="H86" s="10">
        <f t="shared" si="25"/>
        <v>0</v>
      </c>
      <c r="I86" s="10">
        <f>I46</f>
        <v>742451.19999999995</v>
      </c>
      <c r="J86" s="10">
        <f t="shared" ref="J86:P86" si="27">J46</f>
        <v>0</v>
      </c>
      <c r="K86" s="10">
        <f t="shared" si="27"/>
        <v>262826.90000000002</v>
      </c>
      <c r="L86" s="10">
        <f t="shared" si="27"/>
        <v>0</v>
      </c>
      <c r="M86" s="10">
        <f t="shared" si="27"/>
        <v>3232282</v>
      </c>
      <c r="N86" s="10">
        <f t="shared" si="27"/>
        <v>0</v>
      </c>
      <c r="O86" s="10">
        <f t="shared" si="27"/>
        <v>13900</v>
      </c>
      <c r="P86" s="10">
        <f t="shared" si="27"/>
        <v>0</v>
      </c>
      <c r="Q86" s="407"/>
      <c r="R86" s="408"/>
      <c r="S86" s="11"/>
      <c r="T86" s="11"/>
      <c r="U86" s="12"/>
      <c r="V86" s="12"/>
      <c r="W86" s="12"/>
    </row>
    <row r="87" spans="1:23" x14ac:dyDescent="0.3">
      <c r="A87" s="365"/>
      <c r="B87" s="362"/>
      <c r="C87" s="365"/>
      <c r="D87" s="365"/>
      <c r="E87" s="365"/>
      <c r="F87" s="51" t="s">
        <v>23</v>
      </c>
      <c r="G87" s="10">
        <f t="shared" si="25"/>
        <v>4643421.4000000004</v>
      </c>
      <c r="H87" s="10">
        <f t="shared" si="25"/>
        <v>0</v>
      </c>
      <c r="I87" s="10">
        <f t="shared" ref="I87:P92" si="28">I47</f>
        <v>866000</v>
      </c>
      <c r="J87" s="10">
        <f t="shared" si="28"/>
        <v>0</v>
      </c>
      <c r="K87" s="10">
        <f t="shared" si="28"/>
        <v>264654</v>
      </c>
      <c r="L87" s="10">
        <f t="shared" si="28"/>
        <v>0</v>
      </c>
      <c r="M87" s="10">
        <f t="shared" si="28"/>
        <v>3498867.4</v>
      </c>
      <c r="N87" s="10">
        <f t="shared" si="28"/>
        <v>0</v>
      </c>
      <c r="O87" s="10">
        <f t="shared" si="28"/>
        <v>13900</v>
      </c>
      <c r="P87" s="10">
        <f t="shared" si="28"/>
        <v>0</v>
      </c>
      <c r="Q87" s="407"/>
      <c r="R87" s="408"/>
      <c r="S87" s="11"/>
      <c r="T87" s="11"/>
      <c r="U87" s="12"/>
      <c r="V87" s="12"/>
      <c r="W87" s="12"/>
    </row>
    <row r="88" spans="1:23" x14ac:dyDescent="0.3">
      <c r="A88" s="365"/>
      <c r="B88" s="362"/>
      <c r="C88" s="365"/>
      <c r="D88" s="365"/>
      <c r="E88" s="365"/>
      <c r="F88" s="51" t="s">
        <v>24</v>
      </c>
      <c r="G88" s="10">
        <f t="shared" ref="G88:H92" si="29">I88+K88+M88+O88</f>
        <v>4643421.4000000004</v>
      </c>
      <c r="H88" s="10">
        <f t="shared" si="29"/>
        <v>0</v>
      </c>
      <c r="I88" s="10">
        <f t="shared" si="28"/>
        <v>866000</v>
      </c>
      <c r="J88" s="10">
        <f t="shared" si="28"/>
        <v>0</v>
      </c>
      <c r="K88" s="10">
        <f t="shared" si="28"/>
        <v>264654</v>
      </c>
      <c r="L88" s="10">
        <f t="shared" si="28"/>
        <v>0</v>
      </c>
      <c r="M88" s="10">
        <f t="shared" si="28"/>
        <v>3498867.4</v>
      </c>
      <c r="N88" s="10">
        <f t="shared" si="28"/>
        <v>0</v>
      </c>
      <c r="O88" s="10">
        <f t="shared" si="28"/>
        <v>13900</v>
      </c>
      <c r="P88" s="10">
        <f t="shared" si="28"/>
        <v>0</v>
      </c>
      <c r="Q88" s="407"/>
      <c r="R88" s="408"/>
      <c r="S88" s="11"/>
      <c r="T88" s="11"/>
      <c r="U88" s="12"/>
      <c r="V88" s="12"/>
      <c r="W88" s="12"/>
    </row>
    <row r="89" spans="1:23" x14ac:dyDescent="0.3">
      <c r="A89" s="365"/>
      <c r="B89" s="362"/>
      <c r="C89" s="365"/>
      <c r="D89" s="365"/>
      <c r="E89" s="365"/>
      <c r="F89" s="51" t="s">
        <v>25</v>
      </c>
      <c r="G89" s="10">
        <f t="shared" si="29"/>
        <v>4643421.4000000004</v>
      </c>
      <c r="H89" s="10">
        <f t="shared" si="29"/>
        <v>0</v>
      </c>
      <c r="I89" s="10">
        <f t="shared" si="28"/>
        <v>866000</v>
      </c>
      <c r="J89" s="10">
        <f t="shared" si="28"/>
        <v>0</v>
      </c>
      <c r="K89" s="10">
        <f t="shared" si="28"/>
        <v>264654</v>
      </c>
      <c r="L89" s="10">
        <f t="shared" si="28"/>
        <v>0</v>
      </c>
      <c r="M89" s="10">
        <f t="shared" si="28"/>
        <v>3498867.4</v>
      </c>
      <c r="N89" s="10">
        <f t="shared" si="28"/>
        <v>0</v>
      </c>
      <c r="O89" s="10">
        <f t="shared" si="28"/>
        <v>13900</v>
      </c>
      <c r="P89" s="10">
        <f t="shared" si="28"/>
        <v>0</v>
      </c>
      <c r="Q89" s="407"/>
      <c r="R89" s="408"/>
      <c r="S89" s="11"/>
      <c r="T89" s="11"/>
      <c r="U89" s="12"/>
      <c r="V89" s="12"/>
      <c r="W89" s="12"/>
    </row>
    <row r="90" spans="1:23" x14ac:dyDescent="0.3">
      <c r="A90" s="365"/>
      <c r="B90" s="362"/>
      <c r="C90" s="365"/>
      <c r="D90" s="365"/>
      <c r="E90" s="365"/>
      <c r="F90" s="51" t="s">
        <v>26</v>
      </c>
      <c r="G90" s="10">
        <f t="shared" si="29"/>
        <v>4643421.4000000004</v>
      </c>
      <c r="H90" s="10">
        <f t="shared" si="29"/>
        <v>0</v>
      </c>
      <c r="I90" s="10">
        <f t="shared" si="28"/>
        <v>866000</v>
      </c>
      <c r="J90" s="10">
        <f t="shared" si="28"/>
        <v>0</v>
      </c>
      <c r="K90" s="10">
        <f t="shared" si="28"/>
        <v>264654</v>
      </c>
      <c r="L90" s="10">
        <f t="shared" si="28"/>
        <v>0</v>
      </c>
      <c r="M90" s="10">
        <f t="shared" si="28"/>
        <v>3498867.4</v>
      </c>
      <c r="N90" s="10">
        <f t="shared" si="28"/>
        <v>0</v>
      </c>
      <c r="O90" s="10">
        <f t="shared" si="28"/>
        <v>13900</v>
      </c>
      <c r="P90" s="10">
        <f t="shared" si="28"/>
        <v>0</v>
      </c>
      <c r="Q90" s="407"/>
      <c r="R90" s="408"/>
      <c r="S90" s="11"/>
      <c r="T90" s="11"/>
      <c r="U90" s="12"/>
      <c r="V90" s="12"/>
      <c r="W90" s="12"/>
    </row>
    <row r="91" spans="1:23" x14ac:dyDescent="0.3">
      <c r="A91" s="365"/>
      <c r="B91" s="362"/>
      <c r="C91" s="365"/>
      <c r="D91" s="365"/>
      <c r="E91" s="365"/>
      <c r="F91" s="51" t="s">
        <v>41</v>
      </c>
      <c r="G91" s="10">
        <f t="shared" si="29"/>
        <v>4643421.4000000004</v>
      </c>
      <c r="H91" s="10">
        <f t="shared" si="29"/>
        <v>0</v>
      </c>
      <c r="I91" s="10">
        <f t="shared" si="28"/>
        <v>866000</v>
      </c>
      <c r="J91" s="10">
        <f t="shared" si="28"/>
        <v>0</v>
      </c>
      <c r="K91" s="10">
        <f t="shared" si="28"/>
        <v>264654</v>
      </c>
      <c r="L91" s="10">
        <f t="shared" si="28"/>
        <v>0</v>
      </c>
      <c r="M91" s="10">
        <f t="shared" si="28"/>
        <v>3498867.4</v>
      </c>
      <c r="N91" s="10">
        <f t="shared" si="28"/>
        <v>0</v>
      </c>
      <c r="O91" s="10">
        <f t="shared" si="28"/>
        <v>13900</v>
      </c>
      <c r="P91" s="10">
        <f t="shared" si="28"/>
        <v>0</v>
      </c>
      <c r="Q91" s="407"/>
      <c r="R91" s="408"/>
      <c r="S91" s="11"/>
      <c r="T91" s="11"/>
      <c r="U91" s="12"/>
      <c r="V91" s="12"/>
      <c r="W91" s="12"/>
    </row>
    <row r="92" spans="1:23" x14ac:dyDescent="0.3">
      <c r="A92" s="365"/>
      <c r="B92" s="362"/>
      <c r="C92" s="365"/>
      <c r="D92" s="365"/>
      <c r="E92" s="365"/>
      <c r="F92" s="51" t="s">
        <v>28</v>
      </c>
      <c r="G92" s="10">
        <f t="shared" si="29"/>
        <v>4378767.4000000004</v>
      </c>
      <c r="H92" s="10">
        <f t="shared" si="29"/>
        <v>0</v>
      </c>
      <c r="I92" s="10">
        <f t="shared" si="28"/>
        <v>866000</v>
      </c>
      <c r="J92" s="10">
        <f t="shared" si="28"/>
        <v>0</v>
      </c>
      <c r="K92" s="10">
        <f t="shared" si="28"/>
        <v>0</v>
      </c>
      <c r="L92" s="10">
        <f t="shared" si="28"/>
        <v>0</v>
      </c>
      <c r="M92" s="10">
        <f t="shared" si="28"/>
        <v>3498867.4</v>
      </c>
      <c r="N92" s="10">
        <f t="shared" si="28"/>
        <v>0</v>
      </c>
      <c r="O92" s="10">
        <f t="shared" si="28"/>
        <v>13900</v>
      </c>
      <c r="P92" s="10">
        <f t="shared" si="28"/>
        <v>0</v>
      </c>
      <c r="Q92" s="407"/>
      <c r="R92" s="408"/>
      <c r="S92" s="11"/>
      <c r="T92" s="11"/>
      <c r="U92" s="12"/>
      <c r="V92" s="12"/>
      <c r="W92" s="12"/>
    </row>
    <row r="93" spans="1:23" x14ac:dyDescent="0.3">
      <c r="A93" s="48" t="s">
        <v>85</v>
      </c>
      <c r="B93" s="475" t="s">
        <v>824</v>
      </c>
      <c r="C93" s="476"/>
      <c r="D93" s="476"/>
      <c r="E93" s="476"/>
      <c r="F93" s="476"/>
      <c r="G93" s="476"/>
      <c r="H93" s="476"/>
      <c r="I93" s="476"/>
      <c r="J93" s="476"/>
      <c r="K93" s="476"/>
      <c r="L93" s="476"/>
      <c r="M93" s="476"/>
      <c r="N93" s="476"/>
      <c r="O93" s="476"/>
      <c r="P93" s="477"/>
      <c r="Q93" s="414"/>
      <c r="R93" s="414"/>
      <c r="S93" s="11"/>
      <c r="T93" s="11"/>
      <c r="U93" s="12"/>
      <c r="V93" s="12"/>
      <c r="W93" s="12"/>
    </row>
    <row r="94" spans="1:23" x14ac:dyDescent="0.3">
      <c r="A94" s="364" t="s">
        <v>196</v>
      </c>
      <c r="B94" s="361" t="s">
        <v>795</v>
      </c>
      <c r="C94" s="361" t="s">
        <v>71</v>
      </c>
      <c r="D94" s="382" t="s">
        <v>186</v>
      </c>
      <c r="E94" s="382" t="s">
        <v>222</v>
      </c>
      <c r="F94" s="51" t="s">
        <v>112</v>
      </c>
      <c r="G94" s="10">
        <f>I94+K94+M94+O94</f>
        <v>6364249.6000000006</v>
      </c>
      <c r="H94" s="10">
        <f>J94+L94+N94+P94</f>
        <v>0</v>
      </c>
      <c r="I94" s="10">
        <f t="shared" ref="I94:P94" si="30">SUM(I95:I101)</f>
        <v>1418499.1000000003</v>
      </c>
      <c r="J94" s="10">
        <f t="shared" si="30"/>
        <v>0</v>
      </c>
      <c r="K94" s="10">
        <f t="shared" si="30"/>
        <v>93500</v>
      </c>
      <c r="L94" s="10">
        <f t="shared" si="30"/>
        <v>0</v>
      </c>
      <c r="M94" s="10">
        <f t="shared" si="30"/>
        <v>3837250.5</v>
      </c>
      <c r="N94" s="10">
        <f t="shared" si="30"/>
        <v>0</v>
      </c>
      <c r="O94" s="10">
        <f t="shared" si="30"/>
        <v>1015000</v>
      </c>
      <c r="P94" s="10">
        <f t="shared" si="30"/>
        <v>0</v>
      </c>
      <c r="Q94" s="405" t="s">
        <v>7</v>
      </c>
      <c r="R94" s="406"/>
      <c r="S94" s="11"/>
      <c r="T94" s="11"/>
      <c r="U94" s="12"/>
      <c r="V94" s="12"/>
      <c r="W94" s="12"/>
    </row>
    <row r="95" spans="1:23" x14ac:dyDescent="0.3">
      <c r="A95" s="365"/>
      <c r="B95" s="362"/>
      <c r="C95" s="362"/>
      <c r="D95" s="383"/>
      <c r="E95" s="383"/>
      <c r="F95" s="51" t="s">
        <v>22</v>
      </c>
      <c r="G95" s="10">
        <f t="shared" ref="G95:H110" si="31">I95+K95+M95+O95</f>
        <v>1084518.3</v>
      </c>
      <c r="H95" s="10">
        <f t="shared" si="31"/>
        <v>0</v>
      </c>
      <c r="I95" s="10">
        <f>I103+I127+I135+I143+I151+I159+I167+I175+I183+I191+I199</f>
        <v>402991.10000000003</v>
      </c>
      <c r="J95" s="10">
        <f t="shared" ref="J95:P95" si="32">J103+J127+J135+J143+J151+J159+J167+J175+J183+J191+J199</f>
        <v>0</v>
      </c>
      <c r="K95" s="10">
        <f t="shared" si="32"/>
        <v>0</v>
      </c>
      <c r="L95" s="10">
        <f t="shared" si="32"/>
        <v>0</v>
      </c>
      <c r="M95" s="10">
        <f t="shared" si="32"/>
        <v>536527.19999999995</v>
      </c>
      <c r="N95" s="10">
        <f t="shared" si="32"/>
        <v>0</v>
      </c>
      <c r="O95" s="10">
        <f t="shared" si="32"/>
        <v>145000</v>
      </c>
      <c r="P95" s="10">
        <f t="shared" si="32"/>
        <v>0</v>
      </c>
      <c r="Q95" s="407"/>
      <c r="R95" s="408"/>
      <c r="S95" s="11"/>
      <c r="T95" s="11"/>
      <c r="U95" s="12"/>
      <c r="V95" s="12"/>
      <c r="W95" s="12"/>
    </row>
    <row r="96" spans="1:23" ht="15" customHeight="1" x14ac:dyDescent="0.3">
      <c r="A96" s="365"/>
      <c r="B96" s="362"/>
      <c r="C96" s="362"/>
      <c r="D96" s="383" t="s">
        <v>187</v>
      </c>
      <c r="E96" s="383"/>
      <c r="F96" s="51" t="s">
        <v>23</v>
      </c>
      <c r="G96" s="10">
        <f t="shared" si="31"/>
        <v>1233568.3</v>
      </c>
      <c r="H96" s="10">
        <f t="shared" si="31"/>
        <v>0</v>
      </c>
      <c r="I96" s="10">
        <f t="shared" ref="I96:P101" si="33">I104+I128+I136+I144+I152+I160+I168+I176+I184+I192+I200</f>
        <v>433305</v>
      </c>
      <c r="J96" s="10">
        <f t="shared" si="33"/>
        <v>0</v>
      </c>
      <c r="K96" s="10">
        <f>K104+K128+K136+K144+K152+K160+K168+K176+K184+K192+K200</f>
        <v>93500</v>
      </c>
      <c r="L96" s="10">
        <f t="shared" si="33"/>
        <v>0</v>
      </c>
      <c r="M96" s="10">
        <f t="shared" si="33"/>
        <v>561763.30000000005</v>
      </c>
      <c r="N96" s="10">
        <f t="shared" si="33"/>
        <v>0</v>
      </c>
      <c r="O96" s="10">
        <f t="shared" si="33"/>
        <v>145000</v>
      </c>
      <c r="P96" s="10">
        <f t="shared" si="33"/>
        <v>0</v>
      </c>
      <c r="Q96" s="407"/>
      <c r="R96" s="408"/>
      <c r="S96" s="11"/>
      <c r="T96" s="11"/>
      <c r="U96" s="12"/>
      <c r="V96" s="12"/>
      <c r="W96" s="12"/>
    </row>
    <row r="97" spans="1:23" ht="15" customHeight="1" x14ac:dyDescent="0.3">
      <c r="A97" s="365"/>
      <c r="B97" s="362"/>
      <c r="C97" s="362"/>
      <c r="D97" s="383" t="s">
        <v>187</v>
      </c>
      <c r="E97" s="383"/>
      <c r="F97" s="51" t="s">
        <v>24</v>
      </c>
      <c r="G97" s="10">
        <f t="shared" si="31"/>
        <v>809232.6</v>
      </c>
      <c r="H97" s="10">
        <f t="shared" si="31"/>
        <v>0</v>
      </c>
      <c r="I97" s="10">
        <f t="shared" si="33"/>
        <v>116440.6</v>
      </c>
      <c r="J97" s="10">
        <f t="shared" si="33"/>
        <v>0</v>
      </c>
      <c r="K97" s="10">
        <f t="shared" si="33"/>
        <v>0</v>
      </c>
      <c r="L97" s="10">
        <f t="shared" si="33"/>
        <v>0</v>
      </c>
      <c r="M97" s="10">
        <f t="shared" si="33"/>
        <v>547792</v>
      </c>
      <c r="N97" s="10">
        <f t="shared" si="33"/>
        <v>0</v>
      </c>
      <c r="O97" s="10">
        <f t="shared" si="33"/>
        <v>145000</v>
      </c>
      <c r="P97" s="10">
        <f t="shared" si="33"/>
        <v>0</v>
      </c>
      <c r="Q97" s="407"/>
      <c r="R97" s="408"/>
      <c r="S97" s="11"/>
      <c r="T97" s="11"/>
      <c r="U97" s="12"/>
      <c r="V97" s="12"/>
      <c r="W97" s="12"/>
    </row>
    <row r="98" spans="1:23" ht="15" customHeight="1" x14ac:dyDescent="0.3">
      <c r="A98" s="365"/>
      <c r="B98" s="362"/>
      <c r="C98" s="362"/>
      <c r="D98" s="383" t="s">
        <v>187</v>
      </c>
      <c r="E98" s="383"/>
      <c r="F98" s="51" t="s">
        <v>25</v>
      </c>
      <c r="G98" s="10">
        <f t="shared" si="31"/>
        <v>809232.6</v>
      </c>
      <c r="H98" s="10">
        <f t="shared" si="31"/>
        <v>0</v>
      </c>
      <c r="I98" s="10">
        <f t="shared" si="33"/>
        <v>116440.6</v>
      </c>
      <c r="J98" s="10">
        <f t="shared" si="33"/>
        <v>0</v>
      </c>
      <c r="K98" s="10">
        <f t="shared" si="33"/>
        <v>0</v>
      </c>
      <c r="L98" s="10">
        <f t="shared" si="33"/>
        <v>0</v>
      </c>
      <c r="M98" s="10">
        <f t="shared" si="33"/>
        <v>547792</v>
      </c>
      <c r="N98" s="10">
        <f t="shared" si="33"/>
        <v>0</v>
      </c>
      <c r="O98" s="10">
        <f t="shared" si="33"/>
        <v>145000</v>
      </c>
      <c r="P98" s="10">
        <f t="shared" si="33"/>
        <v>0</v>
      </c>
      <c r="Q98" s="407"/>
      <c r="R98" s="408"/>
      <c r="S98" s="11"/>
      <c r="T98" s="11"/>
      <c r="U98" s="12"/>
      <c r="V98" s="12"/>
      <c r="W98" s="12"/>
    </row>
    <row r="99" spans="1:23" ht="15" customHeight="1" x14ac:dyDescent="0.3">
      <c r="A99" s="365"/>
      <c r="B99" s="362"/>
      <c r="C99" s="362"/>
      <c r="D99" s="383" t="s">
        <v>187</v>
      </c>
      <c r="E99" s="383"/>
      <c r="F99" s="51" t="s">
        <v>26</v>
      </c>
      <c r="G99" s="10">
        <f t="shared" si="31"/>
        <v>809232.6</v>
      </c>
      <c r="H99" s="10">
        <f t="shared" si="31"/>
        <v>0</v>
      </c>
      <c r="I99" s="10">
        <f t="shared" si="33"/>
        <v>116440.6</v>
      </c>
      <c r="J99" s="10">
        <f t="shared" si="33"/>
        <v>0</v>
      </c>
      <c r="K99" s="10">
        <f t="shared" si="33"/>
        <v>0</v>
      </c>
      <c r="L99" s="10">
        <f t="shared" si="33"/>
        <v>0</v>
      </c>
      <c r="M99" s="10">
        <f t="shared" si="33"/>
        <v>547792</v>
      </c>
      <c r="N99" s="10">
        <f t="shared" si="33"/>
        <v>0</v>
      </c>
      <c r="O99" s="10">
        <f t="shared" si="33"/>
        <v>145000</v>
      </c>
      <c r="P99" s="10">
        <f t="shared" si="33"/>
        <v>0</v>
      </c>
      <c r="Q99" s="407"/>
      <c r="R99" s="408"/>
      <c r="S99" s="11"/>
      <c r="T99" s="11"/>
      <c r="U99" s="12"/>
      <c r="V99" s="12"/>
      <c r="W99" s="12"/>
    </row>
    <row r="100" spans="1:23" ht="15" customHeight="1" x14ac:dyDescent="0.3">
      <c r="A100" s="365"/>
      <c r="B100" s="362"/>
      <c r="C100" s="362"/>
      <c r="D100" s="383" t="s">
        <v>187</v>
      </c>
      <c r="E100" s="383"/>
      <c r="F100" s="51" t="s">
        <v>41</v>
      </c>
      <c r="G100" s="10">
        <f t="shared" si="31"/>
        <v>809232.6</v>
      </c>
      <c r="H100" s="10">
        <f t="shared" si="31"/>
        <v>0</v>
      </c>
      <c r="I100" s="10">
        <f t="shared" si="33"/>
        <v>116440.6</v>
      </c>
      <c r="J100" s="10">
        <f t="shared" si="33"/>
        <v>0</v>
      </c>
      <c r="K100" s="10">
        <f t="shared" si="33"/>
        <v>0</v>
      </c>
      <c r="L100" s="10">
        <f t="shared" si="33"/>
        <v>0</v>
      </c>
      <c r="M100" s="10">
        <f t="shared" si="33"/>
        <v>547792</v>
      </c>
      <c r="N100" s="10">
        <f t="shared" si="33"/>
        <v>0</v>
      </c>
      <c r="O100" s="10">
        <f t="shared" si="33"/>
        <v>145000</v>
      </c>
      <c r="P100" s="10">
        <f t="shared" si="33"/>
        <v>0</v>
      </c>
      <c r="Q100" s="407"/>
      <c r="R100" s="408"/>
      <c r="S100" s="11"/>
      <c r="T100" s="11"/>
      <c r="U100" s="12"/>
      <c r="V100" s="12"/>
      <c r="W100" s="12"/>
    </row>
    <row r="101" spans="1:23" ht="15" customHeight="1" x14ac:dyDescent="0.3">
      <c r="A101" s="365"/>
      <c r="B101" s="362"/>
      <c r="C101" s="363"/>
      <c r="D101" s="383" t="s">
        <v>187</v>
      </c>
      <c r="E101" s="383"/>
      <c r="F101" s="51" t="s">
        <v>28</v>
      </c>
      <c r="G101" s="10">
        <f t="shared" si="31"/>
        <v>809232.6</v>
      </c>
      <c r="H101" s="10">
        <f t="shared" si="31"/>
        <v>0</v>
      </c>
      <c r="I101" s="10">
        <f t="shared" si="33"/>
        <v>116440.6</v>
      </c>
      <c r="J101" s="10">
        <f t="shared" si="33"/>
        <v>0</v>
      </c>
      <c r="K101" s="10">
        <f t="shared" si="33"/>
        <v>0</v>
      </c>
      <c r="L101" s="10">
        <f t="shared" si="33"/>
        <v>0</v>
      </c>
      <c r="M101" s="10">
        <f t="shared" si="33"/>
        <v>547792</v>
      </c>
      <c r="N101" s="10">
        <f t="shared" si="33"/>
        <v>0</v>
      </c>
      <c r="O101" s="10">
        <f t="shared" si="33"/>
        <v>145000</v>
      </c>
      <c r="P101" s="10">
        <f t="shared" si="33"/>
        <v>0</v>
      </c>
      <c r="Q101" s="407"/>
      <c r="R101" s="408"/>
      <c r="S101" s="11"/>
      <c r="T101" s="11"/>
      <c r="U101" s="12"/>
      <c r="V101" s="12"/>
      <c r="W101" s="12"/>
    </row>
    <row r="102" spans="1:23" ht="15" hidden="1" customHeight="1" x14ac:dyDescent="0.3">
      <c r="A102" s="364" t="s">
        <v>197</v>
      </c>
      <c r="B102" s="487" t="s">
        <v>261</v>
      </c>
      <c r="C102" s="478" t="s">
        <v>71</v>
      </c>
      <c r="D102" s="385" t="s">
        <v>186</v>
      </c>
      <c r="E102" s="385" t="s">
        <v>200</v>
      </c>
      <c r="F102" s="51" t="s">
        <v>112</v>
      </c>
      <c r="G102" s="10">
        <f t="shared" si="31"/>
        <v>633728.80000000005</v>
      </c>
      <c r="H102" s="10">
        <f t="shared" si="31"/>
        <v>0</v>
      </c>
      <c r="I102" s="10">
        <f t="shared" ref="I102:P102" si="34">SUM(I103:I109)</f>
        <v>633728.80000000005</v>
      </c>
      <c r="J102" s="10">
        <f t="shared" si="34"/>
        <v>0</v>
      </c>
      <c r="K102" s="10">
        <f t="shared" si="34"/>
        <v>0</v>
      </c>
      <c r="L102" s="10">
        <f t="shared" si="34"/>
        <v>0</v>
      </c>
      <c r="M102" s="10">
        <f t="shared" si="34"/>
        <v>0</v>
      </c>
      <c r="N102" s="10">
        <f t="shared" si="34"/>
        <v>0</v>
      </c>
      <c r="O102" s="10">
        <f t="shared" si="34"/>
        <v>0</v>
      </c>
      <c r="P102" s="10">
        <f t="shared" si="34"/>
        <v>0</v>
      </c>
      <c r="Q102" s="405" t="s">
        <v>7</v>
      </c>
      <c r="R102" s="406"/>
      <c r="S102" s="11"/>
      <c r="T102" s="11"/>
      <c r="U102" s="12"/>
      <c r="V102" s="12"/>
      <c r="W102" s="12"/>
    </row>
    <row r="103" spans="1:23" hidden="1" x14ac:dyDescent="0.3">
      <c r="A103" s="365"/>
      <c r="B103" s="487"/>
      <c r="C103" s="479"/>
      <c r="D103" s="381"/>
      <c r="E103" s="381"/>
      <c r="F103" s="51" t="s">
        <v>22</v>
      </c>
      <c r="G103" s="10">
        <f t="shared" si="31"/>
        <v>316864.40000000002</v>
      </c>
      <c r="H103" s="10">
        <f t="shared" si="31"/>
        <v>0</v>
      </c>
      <c r="I103" s="10">
        <f>I111+I119</f>
        <v>316864.40000000002</v>
      </c>
      <c r="J103" s="10">
        <f t="shared" ref="J103:P103" si="35">J111+J119</f>
        <v>0</v>
      </c>
      <c r="K103" s="10">
        <f t="shared" si="35"/>
        <v>0</v>
      </c>
      <c r="L103" s="10">
        <f t="shared" si="35"/>
        <v>0</v>
      </c>
      <c r="M103" s="10">
        <f t="shared" si="35"/>
        <v>0</v>
      </c>
      <c r="N103" s="10">
        <f t="shared" si="35"/>
        <v>0</v>
      </c>
      <c r="O103" s="10">
        <f t="shared" si="35"/>
        <v>0</v>
      </c>
      <c r="P103" s="10">
        <f t="shared" si="35"/>
        <v>0</v>
      </c>
      <c r="Q103" s="407"/>
      <c r="R103" s="408"/>
      <c r="S103" s="11"/>
      <c r="T103" s="11"/>
      <c r="U103" s="12"/>
      <c r="V103" s="12"/>
      <c r="W103" s="12"/>
    </row>
    <row r="104" spans="1:23" ht="15" hidden="1" customHeight="1" x14ac:dyDescent="0.3">
      <c r="A104" s="365"/>
      <c r="B104" s="487"/>
      <c r="C104" s="479"/>
      <c r="D104" s="381" t="s">
        <v>187</v>
      </c>
      <c r="E104" s="381" t="s">
        <v>187</v>
      </c>
      <c r="F104" s="51" t="s">
        <v>23</v>
      </c>
      <c r="G104" s="10">
        <f>I104+K104+M104+O104</f>
        <v>316864.40000000002</v>
      </c>
      <c r="H104" s="10">
        <f t="shared" si="31"/>
        <v>0</v>
      </c>
      <c r="I104" s="10">
        <f>I112+I120</f>
        <v>316864.40000000002</v>
      </c>
      <c r="J104" s="10">
        <f t="shared" ref="I104:P109" si="36">J112+J120</f>
        <v>0</v>
      </c>
      <c r="K104" s="10">
        <f t="shared" si="36"/>
        <v>0</v>
      </c>
      <c r="L104" s="10">
        <f t="shared" si="36"/>
        <v>0</v>
      </c>
      <c r="M104" s="10">
        <f t="shared" si="36"/>
        <v>0</v>
      </c>
      <c r="N104" s="10">
        <f t="shared" si="36"/>
        <v>0</v>
      </c>
      <c r="O104" s="10">
        <f t="shared" si="36"/>
        <v>0</v>
      </c>
      <c r="P104" s="10">
        <f t="shared" si="36"/>
        <v>0</v>
      </c>
      <c r="Q104" s="407"/>
      <c r="R104" s="408"/>
      <c r="S104" s="11"/>
      <c r="T104" s="11"/>
      <c r="U104" s="12"/>
      <c r="V104" s="12"/>
      <c r="W104" s="12"/>
    </row>
    <row r="105" spans="1:23" ht="15" hidden="1" customHeight="1" x14ac:dyDescent="0.3">
      <c r="A105" s="365"/>
      <c r="B105" s="487"/>
      <c r="C105" s="479"/>
      <c r="D105" s="381" t="s">
        <v>187</v>
      </c>
      <c r="E105" s="381" t="s">
        <v>187</v>
      </c>
      <c r="F105" s="51" t="s">
        <v>24</v>
      </c>
      <c r="G105" s="10">
        <f t="shared" si="31"/>
        <v>0</v>
      </c>
      <c r="H105" s="10">
        <f t="shared" si="31"/>
        <v>0</v>
      </c>
      <c r="I105" s="10">
        <f t="shared" si="36"/>
        <v>0</v>
      </c>
      <c r="J105" s="10">
        <f t="shared" si="36"/>
        <v>0</v>
      </c>
      <c r="K105" s="10">
        <f t="shared" si="36"/>
        <v>0</v>
      </c>
      <c r="L105" s="10">
        <f t="shared" si="36"/>
        <v>0</v>
      </c>
      <c r="M105" s="10">
        <f t="shared" si="36"/>
        <v>0</v>
      </c>
      <c r="N105" s="10">
        <f t="shared" si="36"/>
        <v>0</v>
      </c>
      <c r="O105" s="10">
        <f t="shared" si="36"/>
        <v>0</v>
      </c>
      <c r="P105" s="10">
        <f t="shared" si="36"/>
        <v>0</v>
      </c>
      <c r="Q105" s="407"/>
      <c r="R105" s="408"/>
      <c r="S105" s="11"/>
      <c r="T105" s="11"/>
      <c r="U105" s="12"/>
      <c r="V105" s="12"/>
      <c r="W105" s="12"/>
    </row>
    <row r="106" spans="1:23" ht="15" hidden="1" customHeight="1" x14ac:dyDescent="0.3">
      <c r="A106" s="365"/>
      <c r="B106" s="487"/>
      <c r="C106" s="479"/>
      <c r="D106" s="381" t="s">
        <v>187</v>
      </c>
      <c r="E106" s="381" t="s">
        <v>187</v>
      </c>
      <c r="F106" s="51" t="s">
        <v>25</v>
      </c>
      <c r="G106" s="10">
        <f t="shared" si="31"/>
        <v>0</v>
      </c>
      <c r="H106" s="10">
        <f t="shared" si="31"/>
        <v>0</v>
      </c>
      <c r="I106" s="10">
        <f t="shared" si="36"/>
        <v>0</v>
      </c>
      <c r="J106" s="10">
        <f t="shared" si="36"/>
        <v>0</v>
      </c>
      <c r="K106" s="10">
        <f t="shared" si="36"/>
        <v>0</v>
      </c>
      <c r="L106" s="10">
        <f t="shared" si="36"/>
        <v>0</v>
      </c>
      <c r="M106" s="10">
        <f t="shared" si="36"/>
        <v>0</v>
      </c>
      <c r="N106" s="10">
        <f t="shared" si="36"/>
        <v>0</v>
      </c>
      <c r="O106" s="10">
        <f t="shared" si="36"/>
        <v>0</v>
      </c>
      <c r="P106" s="10">
        <f t="shared" si="36"/>
        <v>0</v>
      </c>
      <c r="Q106" s="407"/>
      <c r="R106" s="408"/>
      <c r="S106" s="11"/>
      <c r="T106" s="11"/>
      <c r="U106" s="12"/>
      <c r="V106" s="12"/>
      <c r="W106" s="12"/>
    </row>
    <row r="107" spans="1:23" ht="15" hidden="1" customHeight="1" x14ac:dyDescent="0.3">
      <c r="A107" s="365"/>
      <c r="B107" s="487"/>
      <c r="C107" s="479"/>
      <c r="D107" s="381" t="s">
        <v>187</v>
      </c>
      <c r="E107" s="381" t="s">
        <v>187</v>
      </c>
      <c r="F107" s="51" t="s">
        <v>26</v>
      </c>
      <c r="G107" s="10">
        <f t="shared" si="31"/>
        <v>0</v>
      </c>
      <c r="H107" s="10">
        <f t="shared" si="31"/>
        <v>0</v>
      </c>
      <c r="I107" s="10">
        <f t="shared" si="36"/>
        <v>0</v>
      </c>
      <c r="J107" s="10">
        <f t="shared" si="36"/>
        <v>0</v>
      </c>
      <c r="K107" s="10">
        <f t="shared" si="36"/>
        <v>0</v>
      </c>
      <c r="L107" s="10">
        <f t="shared" si="36"/>
        <v>0</v>
      </c>
      <c r="M107" s="10">
        <f t="shared" si="36"/>
        <v>0</v>
      </c>
      <c r="N107" s="10">
        <f t="shared" si="36"/>
        <v>0</v>
      </c>
      <c r="O107" s="10">
        <f t="shared" si="36"/>
        <v>0</v>
      </c>
      <c r="P107" s="10">
        <f t="shared" si="36"/>
        <v>0</v>
      </c>
      <c r="Q107" s="407"/>
      <c r="R107" s="408"/>
      <c r="S107" s="11"/>
      <c r="T107" s="11"/>
      <c r="U107" s="12"/>
      <c r="V107" s="12"/>
      <c r="W107" s="12"/>
    </row>
    <row r="108" spans="1:23" ht="15" hidden="1" customHeight="1" x14ac:dyDescent="0.3">
      <c r="A108" s="365"/>
      <c r="B108" s="487"/>
      <c r="C108" s="479"/>
      <c r="D108" s="381" t="s">
        <v>187</v>
      </c>
      <c r="E108" s="381" t="s">
        <v>187</v>
      </c>
      <c r="F108" s="51" t="s">
        <v>41</v>
      </c>
      <c r="G108" s="10">
        <f t="shared" si="31"/>
        <v>0</v>
      </c>
      <c r="H108" s="10">
        <f t="shared" si="31"/>
        <v>0</v>
      </c>
      <c r="I108" s="10">
        <f t="shared" si="36"/>
        <v>0</v>
      </c>
      <c r="J108" s="10">
        <f t="shared" si="36"/>
        <v>0</v>
      </c>
      <c r="K108" s="10">
        <f t="shared" si="36"/>
        <v>0</v>
      </c>
      <c r="L108" s="10">
        <f t="shared" si="36"/>
        <v>0</v>
      </c>
      <c r="M108" s="10">
        <f t="shared" si="36"/>
        <v>0</v>
      </c>
      <c r="N108" s="10">
        <f t="shared" si="36"/>
        <v>0</v>
      </c>
      <c r="O108" s="10">
        <f t="shared" si="36"/>
        <v>0</v>
      </c>
      <c r="P108" s="10">
        <f t="shared" si="36"/>
        <v>0</v>
      </c>
      <c r="Q108" s="407"/>
      <c r="R108" s="408"/>
      <c r="S108" s="11"/>
      <c r="T108" s="11"/>
      <c r="U108" s="12"/>
      <c r="V108" s="12"/>
      <c r="W108" s="12"/>
    </row>
    <row r="109" spans="1:23" ht="15" hidden="1" customHeight="1" x14ac:dyDescent="0.3">
      <c r="A109" s="365"/>
      <c r="B109" s="487"/>
      <c r="C109" s="480"/>
      <c r="D109" s="381" t="s">
        <v>187</v>
      </c>
      <c r="E109" s="381" t="s">
        <v>187</v>
      </c>
      <c r="F109" s="51" t="s">
        <v>28</v>
      </c>
      <c r="G109" s="10">
        <f t="shared" si="31"/>
        <v>0</v>
      </c>
      <c r="H109" s="10">
        <f t="shared" si="31"/>
        <v>0</v>
      </c>
      <c r="I109" s="10">
        <f t="shared" si="36"/>
        <v>0</v>
      </c>
      <c r="J109" s="10">
        <f t="shared" si="36"/>
        <v>0</v>
      </c>
      <c r="K109" s="10">
        <f t="shared" si="36"/>
        <v>0</v>
      </c>
      <c r="L109" s="10">
        <f t="shared" si="36"/>
        <v>0</v>
      </c>
      <c r="M109" s="10">
        <f t="shared" si="36"/>
        <v>0</v>
      </c>
      <c r="N109" s="10">
        <f t="shared" si="36"/>
        <v>0</v>
      </c>
      <c r="O109" s="10">
        <f t="shared" si="36"/>
        <v>0</v>
      </c>
      <c r="P109" s="10">
        <f t="shared" si="36"/>
        <v>0</v>
      </c>
      <c r="Q109" s="407"/>
      <c r="R109" s="408"/>
      <c r="S109" s="11"/>
      <c r="T109" s="11"/>
      <c r="U109" s="12"/>
      <c r="V109" s="12"/>
      <c r="W109" s="12"/>
    </row>
    <row r="110" spans="1:23" hidden="1" x14ac:dyDescent="0.3">
      <c r="A110" s="364" t="s">
        <v>262</v>
      </c>
      <c r="B110" s="487" t="s">
        <v>463</v>
      </c>
      <c r="C110" s="478" t="s">
        <v>71</v>
      </c>
      <c r="D110" s="385" t="s">
        <v>186</v>
      </c>
      <c r="E110" s="385" t="s">
        <v>200</v>
      </c>
      <c r="F110" s="51" t="s">
        <v>112</v>
      </c>
      <c r="G110" s="10">
        <f t="shared" si="31"/>
        <v>605728.80000000005</v>
      </c>
      <c r="H110" s="10">
        <f t="shared" si="31"/>
        <v>0</v>
      </c>
      <c r="I110" s="10">
        <f t="shared" ref="I110:P110" si="37">SUM(I111:I117)</f>
        <v>605728.80000000005</v>
      </c>
      <c r="J110" s="10">
        <f t="shared" si="37"/>
        <v>0</v>
      </c>
      <c r="K110" s="10">
        <f t="shared" si="37"/>
        <v>0</v>
      </c>
      <c r="L110" s="10">
        <f t="shared" si="37"/>
        <v>0</v>
      </c>
      <c r="M110" s="10">
        <f t="shared" si="37"/>
        <v>0</v>
      </c>
      <c r="N110" s="10">
        <f t="shared" si="37"/>
        <v>0</v>
      </c>
      <c r="O110" s="10">
        <f t="shared" si="37"/>
        <v>0</v>
      </c>
      <c r="P110" s="10">
        <f t="shared" si="37"/>
        <v>0</v>
      </c>
      <c r="Q110" s="405" t="s">
        <v>7</v>
      </c>
      <c r="R110" s="406"/>
      <c r="S110" s="11"/>
      <c r="T110" s="11"/>
      <c r="U110" s="12"/>
      <c r="V110" s="12"/>
      <c r="W110" s="12"/>
    </row>
    <row r="111" spans="1:23" hidden="1" x14ac:dyDescent="0.3">
      <c r="A111" s="365"/>
      <c r="B111" s="487"/>
      <c r="C111" s="479"/>
      <c r="D111" s="381"/>
      <c r="E111" s="381"/>
      <c r="F111" s="51" t="s">
        <v>22</v>
      </c>
      <c r="G111" s="10">
        <f t="shared" ref="G111:H118" si="38">I111+K111+M111+O111</f>
        <v>302864.40000000002</v>
      </c>
      <c r="H111" s="10">
        <f t="shared" si="38"/>
        <v>0</v>
      </c>
      <c r="I111" s="10">
        <v>302864.40000000002</v>
      </c>
      <c r="J111" s="10">
        <v>0</v>
      </c>
      <c r="K111" s="10">
        <v>0</v>
      </c>
      <c r="L111" s="10">
        <v>0</v>
      </c>
      <c r="M111" s="10">
        <v>0</v>
      </c>
      <c r="N111" s="10">
        <v>0</v>
      </c>
      <c r="O111" s="10">
        <v>0</v>
      </c>
      <c r="P111" s="10">
        <v>0</v>
      </c>
      <c r="Q111" s="407"/>
      <c r="R111" s="408"/>
      <c r="S111" s="11"/>
      <c r="T111" s="11"/>
      <c r="U111" s="12"/>
      <c r="V111" s="12"/>
      <c r="W111" s="12"/>
    </row>
    <row r="112" spans="1:23" ht="15" hidden="1" customHeight="1" x14ac:dyDescent="0.3">
      <c r="A112" s="365"/>
      <c r="B112" s="487"/>
      <c r="C112" s="479"/>
      <c r="D112" s="381" t="s">
        <v>187</v>
      </c>
      <c r="E112" s="381" t="s">
        <v>187</v>
      </c>
      <c r="F112" s="51" t="s">
        <v>23</v>
      </c>
      <c r="G112" s="10">
        <f t="shared" si="38"/>
        <v>302864.40000000002</v>
      </c>
      <c r="H112" s="10">
        <f t="shared" si="38"/>
        <v>0</v>
      </c>
      <c r="I112" s="10">
        <v>302864.40000000002</v>
      </c>
      <c r="J112" s="10">
        <v>0</v>
      </c>
      <c r="K112" s="10">
        <v>0</v>
      </c>
      <c r="L112" s="10">
        <v>0</v>
      </c>
      <c r="M112" s="10">
        <v>0</v>
      </c>
      <c r="N112" s="10">
        <v>0</v>
      </c>
      <c r="O112" s="10">
        <v>0</v>
      </c>
      <c r="P112" s="10">
        <v>0</v>
      </c>
      <c r="Q112" s="407"/>
      <c r="R112" s="408"/>
      <c r="S112" s="11"/>
      <c r="T112" s="11"/>
      <c r="U112" s="12"/>
      <c r="V112" s="12"/>
      <c r="W112" s="12"/>
    </row>
    <row r="113" spans="1:256" ht="15" hidden="1" customHeight="1" x14ac:dyDescent="0.3">
      <c r="A113" s="365"/>
      <c r="B113" s="487"/>
      <c r="C113" s="479"/>
      <c r="D113" s="381" t="s">
        <v>187</v>
      </c>
      <c r="E113" s="381" t="s">
        <v>187</v>
      </c>
      <c r="F113" s="51" t="s">
        <v>24</v>
      </c>
      <c r="G113" s="10">
        <f>I113+K113+M113+O113</f>
        <v>0</v>
      </c>
      <c r="H113" s="10">
        <f t="shared" si="38"/>
        <v>0</v>
      </c>
      <c r="I113" s="10">
        <v>0</v>
      </c>
      <c r="J113" s="10">
        <v>0</v>
      </c>
      <c r="K113" s="10">
        <v>0</v>
      </c>
      <c r="L113" s="10">
        <v>0</v>
      </c>
      <c r="M113" s="10">
        <v>0</v>
      </c>
      <c r="N113" s="10">
        <v>0</v>
      </c>
      <c r="O113" s="10">
        <v>0</v>
      </c>
      <c r="P113" s="10">
        <v>0</v>
      </c>
      <c r="Q113" s="407"/>
      <c r="R113" s="408"/>
      <c r="S113" s="11"/>
      <c r="T113" s="11"/>
      <c r="U113" s="12"/>
      <c r="V113" s="12"/>
      <c r="W113" s="12"/>
    </row>
    <row r="114" spans="1:256" ht="15" hidden="1" customHeight="1" x14ac:dyDescent="0.3">
      <c r="A114" s="365"/>
      <c r="B114" s="487"/>
      <c r="C114" s="479"/>
      <c r="D114" s="381" t="s">
        <v>187</v>
      </c>
      <c r="E114" s="381" t="s">
        <v>187</v>
      </c>
      <c r="F114" s="51" t="s">
        <v>25</v>
      </c>
      <c r="G114" s="10">
        <f>I114+K114+M114+O114</f>
        <v>0</v>
      </c>
      <c r="H114" s="10">
        <f t="shared" si="38"/>
        <v>0</v>
      </c>
      <c r="I114" s="10">
        <v>0</v>
      </c>
      <c r="J114" s="10">
        <v>0</v>
      </c>
      <c r="K114" s="10">
        <v>0</v>
      </c>
      <c r="L114" s="10">
        <v>0</v>
      </c>
      <c r="M114" s="10">
        <v>0</v>
      </c>
      <c r="N114" s="10">
        <v>0</v>
      </c>
      <c r="O114" s="10">
        <v>0</v>
      </c>
      <c r="P114" s="10">
        <v>0</v>
      </c>
      <c r="Q114" s="407"/>
      <c r="R114" s="408"/>
      <c r="S114" s="11"/>
      <c r="T114" s="11"/>
      <c r="U114" s="12"/>
      <c r="V114" s="12"/>
      <c r="W114" s="12"/>
    </row>
    <row r="115" spans="1:256" ht="15" hidden="1" customHeight="1" x14ac:dyDescent="0.3">
      <c r="A115" s="365"/>
      <c r="B115" s="487"/>
      <c r="C115" s="479"/>
      <c r="D115" s="381" t="s">
        <v>187</v>
      </c>
      <c r="E115" s="381" t="s">
        <v>187</v>
      </c>
      <c r="F115" s="51" t="s">
        <v>26</v>
      </c>
      <c r="G115" s="10">
        <f>I115+K115+M115+O115</f>
        <v>0</v>
      </c>
      <c r="H115" s="10">
        <f t="shared" si="38"/>
        <v>0</v>
      </c>
      <c r="I115" s="10">
        <v>0</v>
      </c>
      <c r="J115" s="10">
        <v>0</v>
      </c>
      <c r="K115" s="10">
        <v>0</v>
      </c>
      <c r="L115" s="10">
        <v>0</v>
      </c>
      <c r="M115" s="10">
        <v>0</v>
      </c>
      <c r="N115" s="10">
        <v>0</v>
      </c>
      <c r="O115" s="10">
        <v>0</v>
      </c>
      <c r="P115" s="10">
        <v>0</v>
      </c>
      <c r="Q115" s="407"/>
      <c r="R115" s="408"/>
      <c r="S115" s="11"/>
      <c r="T115" s="11"/>
      <c r="U115" s="12"/>
      <c r="V115" s="12"/>
      <c r="W115" s="12"/>
    </row>
    <row r="116" spans="1:256" ht="15" hidden="1" customHeight="1" x14ac:dyDescent="0.3">
      <c r="A116" s="365"/>
      <c r="B116" s="487"/>
      <c r="C116" s="479"/>
      <c r="D116" s="381" t="s">
        <v>187</v>
      </c>
      <c r="E116" s="381" t="s">
        <v>187</v>
      </c>
      <c r="F116" s="51" t="s">
        <v>41</v>
      </c>
      <c r="G116" s="10">
        <f>I116+K116+M116+O116</f>
        <v>0</v>
      </c>
      <c r="H116" s="10">
        <f t="shared" si="38"/>
        <v>0</v>
      </c>
      <c r="I116" s="10">
        <v>0</v>
      </c>
      <c r="J116" s="10">
        <v>0</v>
      </c>
      <c r="K116" s="10">
        <v>0</v>
      </c>
      <c r="L116" s="10">
        <v>0</v>
      </c>
      <c r="M116" s="10">
        <v>0</v>
      </c>
      <c r="N116" s="10">
        <v>0</v>
      </c>
      <c r="O116" s="10">
        <v>0</v>
      </c>
      <c r="P116" s="10">
        <v>0</v>
      </c>
      <c r="Q116" s="407"/>
      <c r="R116" s="408"/>
      <c r="S116" s="11"/>
      <c r="T116" s="11"/>
      <c r="U116" s="12"/>
      <c r="V116" s="12"/>
      <c r="W116" s="12"/>
    </row>
    <row r="117" spans="1:256" ht="15" hidden="1" customHeight="1" x14ac:dyDescent="0.3">
      <c r="A117" s="365"/>
      <c r="B117" s="487"/>
      <c r="C117" s="480"/>
      <c r="D117" s="381" t="s">
        <v>187</v>
      </c>
      <c r="E117" s="381" t="s">
        <v>187</v>
      </c>
      <c r="F117" s="51" t="s">
        <v>28</v>
      </c>
      <c r="G117" s="10">
        <f>I117+K117+M117+O117</f>
        <v>0</v>
      </c>
      <c r="H117" s="10">
        <f t="shared" si="38"/>
        <v>0</v>
      </c>
      <c r="I117" s="10">
        <v>0</v>
      </c>
      <c r="J117" s="10">
        <v>0</v>
      </c>
      <c r="K117" s="10">
        <v>0</v>
      </c>
      <c r="L117" s="10">
        <v>0</v>
      </c>
      <c r="M117" s="10">
        <v>0</v>
      </c>
      <c r="N117" s="10">
        <v>0</v>
      </c>
      <c r="O117" s="10">
        <v>0</v>
      </c>
      <c r="P117" s="10">
        <v>0</v>
      </c>
      <c r="Q117" s="407"/>
      <c r="R117" s="408"/>
      <c r="S117" s="11"/>
      <c r="T117" s="11"/>
      <c r="U117" s="12"/>
      <c r="V117" s="12"/>
      <c r="W117" s="12"/>
    </row>
    <row r="118" spans="1:256" ht="15" hidden="1" customHeight="1" x14ac:dyDescent="0.3">
      <c r="A118" s="364" t="s">
        <v>476</v>
      </c>
      <c r="B118" s="478" t="s">
        <v>564</v>
      </c>
      <c r="C118" s="478" t="s">
        <v>71</v>
      </c>
      <c r="D118" s="385" t="s">
        <v>186</v>
      </c>
      <c r="E118" s="385" t="s">
        <v>200</v>
      </c>
      <c r="F118" s="51" t="s">
        <v>112</v>
      </c>
      <c r="G118" s="10">
        <f t="shared" ref="G118:G120" si="39">I118+K118+M118+O118</f>
        <v>28000</v>
      </c>
      <c r="H118" s="10">
        <f t="shared" si="38"/>
        <v>0</v>
      </c>
      <c r="I118" s="10">
        <f t="shared" ref="I118:P118" si="40">SUM(I119:I125)</f>
        <v>28000</v>
      </c>
      <c r="J118" s="10">
        <f t="shared" si="40"/>
        <v>0</v>
      </c>
      <c r="K118" s="10">
        <f t="shared" si="40"/>
        <v>0</v>
      </c>
      <c r="L118" s="10">
        <f t="shared" si="40"/>
        <v>0</v>
      </c>
      <c r="M118" s="10">
        <f t="shared" si="40"/>
        <v>0</v>
      </c>
      <c r="N118" s="10">
        <f t="shared" si="40"/>
        <v>0</v>
      </c>
      <c r="O118" s="10">
        <f t="shared" si="40"/>
        <v>0</v>
      </c>
      <c r="P118" s="10">
        <f t="shared" si="40"/>
        <v>0</v>
      </c>
      <c r="Q118" s="405" t="s">
        <v>7</v>
      </c>
      <c r="R118" s="406"/>
      <c r="S118" s="11"/>
      <c r="T118" s="11"/>
      <c r="U118" s="12"/>
      <c r="V118" s="12"/>
      <c r="W118" s="12"/>
    </row>
    <row r="119" spans="1:256" ht="15" hidden="1" customHeight="1" x14ac:dyDescent="0.3">
      <c r="A119" s="365"/>
      <c r="B119" s="479"/>
      <c r="C119" s="479"/>
      <c r="D119" s="381"/>
      <c r="E119" s="381"/>
      <c r="F119" s="51" t="s">
        <v>22</v>
      </c>
      <c r="G119" s="10">
        <f t="shared" si="39"/>
        <v>14000</v>
      </c>
      <c r="H119" s="10">
        <f t="shared" ref="H119:H125" si="41">J119+L119+N119+P119</f>
        <v>0</v>
      </c>
      <c r="I119" s="10">
        <v>14000</v>
      </c>
      <c r="J119" s="10">
        <v>0</v>
      </c>
      <c r="K119" s="10">
        <v>0</v>
      </c>
      <c r="L119" s="10">
        <v>0</v>
      </c>
      <c r="M119" s="10">
        <v>0</v>
      </c>
      <c r="N119" s="10">
        <v>0</v>
      </c>
      <c r="O119" s="10">
        <v>0</v>
      </c>
      <c r="P119" s="10">
        <v>0</v>
      </c>
      <c r="Q119" s="407"/>
      <c r="R119" s="408"/>
      <c r="S119" s="11"/>
      <c r="T119" s="11"/>
      <c r="U119" s="12"/>
      <c r="V119" s="12"/>
      <c r="W119" s="12"/>
    </row>
    <row r="120" spans="1:256" ht="15" hidden="1" customHeight="1" x14ac:dyDescent="0.3">
      <c r="A120" s="365"/>
      <c r="B120" s="479"/>
      <c r="C120" s="479"/>
      <c r="D120" s="381" t="s">
        <v>187</v>
      </c>
      <c r="E120" s="381" t="s">
        <v>187</v>
      </c>
      <c r="F120" s="51" t="s">
        <v>23</v>
      </c>
      <c r="G120" s="10">
        <f t="shared" si="39"/>
        <v>14000</v>
      </c>
      <c r="H120" s="10">
        <f t="shared" si="41"/>
        <v>0</v>
      </c>
      <c r="I120" s="10">
        <v>14000</v>
      </c>
      <c r="J120" s="10">
        <v>0</v>
      </c>
      <c r="K120" s="10">
        <v>0</v>
      </c>
      <c r="L120" s="10">
        <v>0</v>
      </c>
      <c r="M120" s="10">
        <v>0</v>
      </c>
      <c r="N120" s="10">
        <v>0</v>
      </c>
      <c r="O120" s="10">
        <v>0</v>
      </c>
      <c r="P120" s="10">
        <v>0</v>
      </c>
      <c r="Q120" s="407"/>
      <c r="R120" s="408"/>
      <c r="S120" s="11"/>
      <c r="T120" s="11"/>
      <c r="U120" s="12"/>
      <c r="V120" s="12"/>
      <c r="W120" s="12"/>
    </row>
    <row r="121" spans="1:256" ht="15" hidden="1" customHeight="1" x14ac:dyDescent="0.3">
      <c r="A121" s="365"/>
      <c r="B121" s="479"/>
      <c r="C121" s="479"/>
      <c r="D121" s="381" t="s">
        <v>187</v>
      </c>
      <c r="E121" s="381" t="s">
        <v>187</v>
      </c>
      <c r="F121" s="51" t="s">
        <v>24</v>
      </c>
      <c r="G121" s="10">
        <f>I121+K121+M121+O121</f>
        <v>0</v>
      </c>
      <c r="H121" s="10">
        <f t="shared" si="41"/>
        <v>0</v>
      </c>
      <c r="I121" s="10">
        <v>0</v>
      </c>
      <c r="J121" s="10">
        <v>0</v>
      </c>
      <c r="K121" s="10">
        <v>0</v>
      </c>
      <c r="L121" s="10">
        <v>0</v>
      </c>
      <c r="M121" s="10">
        <v>0</v>
      </c>
      <c r="N121" s="10">
        <v>0</v>
      </c>
      <c r="O121" s="10">
        <v>0</v>
      </c>
      <c r="P121" s="10">
        <v>0</v>
      </c>
      <c r="Q121" s="407"/>
      <c r="R121" s="408"/>
      <c r="S121" s="11"/>
      <c r="T121" s="11"/>
      <c r="U121" s="12"/>
      <c r="V121" s="12"/>
      <c r="W121" s="12"/>
    </row>
    <row r="122" spans="1:256" ht="15" hidden="1" customHeight="1" x14ac:dyDescent="0.3">
      <c r="A122" s="365"/>
      <c r="B122" s="479"/>
      <c r="C122" s="479"/>
      <c r="D122" s="381" t="s">
        <v>187</v>
      </c>
      <c r="E122" s="381" t="s">
        <v>187</v>
      </c>
      <c r="F122" s="51" t="s">
        <v>25</v>
      </c>
      <c r="G122" s="10">
        <f>I122+K122+M122+O122</f>
        <v>0</v>
      </c>
      <c r="H122" s="10">
        <f t="shared" si="41"/>
        <v>0</v>
      </c>
      <c r="I122" s="10">
        <v>0</v>
      </c>
      <c r="J122" s="10">
        <v>0</v>
      </c>
      <c r="K122" s="10">
        <v>0</v>
      </c>
      <c r="L122" s="10">
        <v>0</v>
      </c>
      <c r="M122" s="10">
        <v>0</v>
      </c>
      <c r="N122" s="10">
        <v>0</v>
      </c>
      <c r="O122" s="10">
        <v>0</v>
      </c>
      <c r="P122" s="10">
        <v>0</v>
      </c>
      <c r="Q122" s="407"/>
      <c r="R122" s="408"/>
      <c r="S122" s="11"/>
      <c r="T122" s="11"/>
      <c r="U122" s="12"/>
      <c r="V122" s="12"/>
      <c r="W122" s="12"/>
    </row>
    <row r="123" spans="1:256" ht="15" hidden="1" customHeight="1" x14ac:dyDescent="0.3">
      <c r="A123" s="365"/>
      <c r="B123" s="479"/>
      <c r="C123" s="479"/>
      <c r="D123" s="381" t="s">
        <v>187</v>
      </c>
      <c r="E123" s="381" t="s">
        <v>187</v>
      </c>
      <c r="F123" s="51" t="s">
        <v>26</v>
      </c>
      <c r="G123" s="10">
        <f>I123+K123+M123+O123</f>
        <v>0</v>
      </c>
      <c r="H123" s="10">
        <f t="shared" si="41"/>
        <v>0</v>
      </c>
      <c r="I123" s="10">
        <v>0</v>
      </c>
      <c r="J123" s="10">
        <v>0</v>
      </c>
      <c r="K123" s="10">
        <v>0</v>
      </c>
      <c r="L123" s="10">
        <v>0</v>
      </c>
      <c r="M123" s="10">
        <v>0</v>
      </c>
      <c r="N123" s="10">
        <v>0</v>
      </c>
      <c r="O123" s="10">
        <v>0</v>
      </c>
      <c r="P123" s="10">
        <v>0</v>
      </c>
      <c r="Q123" s="407"/>
      <c r="R123" s="408"/>
      <c r="S123" s="11"/>
      <c r="T123" s="11"/>
      <c r="U123" s="12"/>
      <c r="V123" s="12"/>
      <c r="W123" s="12"/>
    </row>
    <row r="124" spans="1:256" ht="15" hidden="1" customHeight="1" x14ac:dyDescent="0.3">
      <c r="A124" s="365"/>
      <c r="B124" s="479"/>
      <c r="C124" s="479"/>
      <c r="D124" s="381" t="s">
        <v>187</v>
      </c>
      <c r="E124" s="381" t="s">
        <v>187</v>
      </c>
      <c r="F124" s="51" t="s">
        <v>41</v>
      </c>
      <c r="G124" s="10">
        <f>I124+K124+M124+O124</f>
        <v>0</v>
      </c>
      <c r="H124" s="10">
        <f t="shared" si="41"/>
        <v>0</v>
      </c>
      <c r="I124" s="10">
        <v>0</v>
      </c>
      <c r="J124" s="10">
        <v>0</v>
      </c>
      <c r="K124" s="10">
        <v>0</v>
      </c>
      <c r="L124" s="10">
        <v>0</v>
      </c>
      <c r="M124" s="10">
        <v>0</v>
      </c>
      <c r="N124" s="10">
        <v>0</v>
      </c>
      <c r="O124" s="10">
        <v>0</v>
      </c>
      <c r="P124" s="10">
        <v>0</v>
      </c>
      <c r="Q124" s="407"/>
      <c r="R124" s="408"/>
      <c r="S124" s="11"/>
      <c r="T124" s="11"/>
      <c r="U124" s="12"/>
      <c r="V124" s="12"/>
      <c r="W124" s="12"/>
    </row>
    <row r="125" spans="1:256" ht="15" hidden="1" customHeight="1" x14ac:dyDescent="0.3">
      <c r="A125" s="365"/>
      <c r="B125" s="480"/>
      <c r="C125" s="480"/>
      <c r="D125" s="381" t="s">
        <v>187</v>
      </c>
      <c r="E125" s="381" t="s">
        <v>187</v>
      </c>
      <c r="F125" s="51" t="s">
        <v>28</v>
      </c>
      <c r="G125" s="10">
        <f>I125+K125+M125+O125</f>
        <v>0</v>
      </c>
      <c r="H125" s="10">
        <f t="shared" si="41"/>
        <v>0</v>
      </c>
      <c r="I125" s="10">
        <v>0</v>
      </c>
      <c r="J125" s="10">
        <v>0</v>
      </c>
      <c r="K125" s="10">
        <v>0</v>
      </c>
      <c r="L125" s="10">
        <v>0</v>
      </c>
      <c r="M125" s="10">
        <v>0</v>
      </c>
      <c r="N125" s="10">
        <v>0</v>
      </c>
      <c r="O125" s="10">
        <v>0</v>
      </c>
      <c r="P125" s="10">
        <v>0</v>
      </c>
      <c r="Q125" s="407"/>
      <c r="R125" s="408"/>
      <c r="S125" s="11"/>
      <c r="T125" s="11"/>
      <c r="U125" s="12"/>
      <c r="V125" s="12"/>
      <c r="W125" s="12"/>
    </row>
    <row r="126" spans="1:256" s="13" customFormat="1" ht="25.5" hidden="1" customHeight="1" x14ac:dyDescent="0.3">
      <c r="A126" s="364" t="s">
        <v>199</v>
      </c>
      <c r="B126" s="361" t="s">
        <v>263</v>
      </c>
      <c r="C126" s="361" t="s">
        <v>71</v>
      </c>
      <c r="D126" s="385" t="s">
        <v>186</v>
      </c>
      <c r="E126" s="385" t="s">
        <v>192</v>
      </c>
      <c r="F126" s="51" t="s">
        <v>112</v>
      </c>
      <c r="G126" s="10">
        <f t="shared" ref="G126:H133" si="42">I126+K126+M126+O126</f>
        <v>49476.7</v>
      </c>
      <c r="H126" s="10">
        <f t="shared" si="42"/>
        <v>0</v>
      </c>
      <c r="I126" s="10">
        <f t="shared" ref="I126:P126" si="43">SUM(I127:I133)</f>
        <v>0</v>
      </c>
      <c r="J126" s="10">
        <f t="shared" si="43"/>
        <v>0</v>
      </c>
      <c r="K126" s="10">
        <f t="shared" si="43"/>
        <v>0</v>
      </c>
      <c r="L126" s="10">
        <f t="shared" si="43"/>
        <v>0</v>
      </c>
      <c r="M126" s="10">
        <f t="shared" si="43"/>
        <v>49476.7</v>
      </c>
      <c r="N126" s="10">
        <f t="shared" si="43"/>
        <v>0</v>
      </c>
      <c r="O126" s="10">
        <f t="shared" si="43"/>
        <v>0</v>
      </c>
      <c r="P126" s="10">
        <f t="shared" si="43"/>
        <v>0</v>
      </c>
      <c r="Q126" s="405" t="s">
        <v>7</v>
      </c>
      <c r="R126" s="406"/>
      <c r="S126" s="11"/>
      <c r="T126" s="11"/>
      <c r="U126" s="12"/>
      <c r="V126" s="12"/>
      <c r="W126" s="12"/>
      <c r="X126" s="4"/>
      <c r="Y126" s="4"/>
      <c r="Z126" s="4"/>
      <c r="AA126" s="4"/>
      <c r="AB126" s="4"/>
      <c r="AC126" s="4"/>
      <c r="AD126" s="4"/>
      <c r="AE126" s="4"/>
      <c r="AF126" s="4"/>
      <c r="AG126" s="4"/>
      <c r="AH126" s="4"/>
      <c r="AI126" s="4"/>
      <c r="AJ126" s="4"/>
      <c r="AK126" s="4"/>
      <c r="AL126" s="4"/>
      <c r="AM126" s="4"/>
      <c r="AN126" s="4"/>
      <c r="AO126" s="4"/>
      <c r="AP126" s="4"/>
      <c r="AQ126" s="4"/>
      <c r="AR126" s="4"/>
      <c r="AS126" s="4"/>
      <c r="AT126" s="4"/>
      <c r="AU126" s="4"/>
      <c r="AV126" s="4"/>
      <c r="AW126" s="4"/>
      <c r="AX126" s="4"/>
      <c r="AY126" s="4"/>
      <c r="AZ126" s="4"/>
      <c r="BA126" s="4"/>
      <c r="BB126" s="4"/>
      <c r="BC126" s="4"/>
      <c r="BD126" s="4"/>
      <c r="BE126" s="4"/>
      <c r="BF126" s="4"/>
      <c r="BG126" s="4"/>
      <c r="BH126" s="4"/>
      <c r="BI126" s="4"/>
      <c r="BJ126" s="4"/>
      <c r="BK126" s="4"/>
      <c r="BL126" s="4"/>
      <c r="BM126" s="4"/>
      <c r="BN126" s="4"/>
      <c r="BO126" s="4"/>
      <c r="BP126" s="4"/>
      <c r="BQ126" s="4"/>
      <c r="BR126" s="4"/>
      <c r="BS126" s="4"/>
      <c r="BT126" s="4"/>
      <c r="BU126" s="4"/>
      <c r="BV126" s="4"/>
      <c r="BW126" s="4"/>
      <c r="BX126" s="4"/>
      <c r="BY126" s="4"/>
      <c r="BZ126" s="4"/>
      <c r="CA126" s="4"/>
      <c r="CB126" s="4"/>
      <c r="CC126" s="4"/>
      <c r="CD126" s="4"/>
      <c r="CE126" s="4"/>
      <c r="CF126" s="4"/>
      <c r="CG126" s="4"/>
      <c r="CH126" s="4"/>
      <c r="CI126" s="4"/>
      <c r="CJ126" s="4"/>
      <c r="CK126" s="4"/>
      <c r="CL126" s="4"/>
      <c r="CM126" s="4"/>
      <c r="CN126" s="4"/>
      <c r="CO126" s="4"/>
      <c r="CP126" s="4"/>
      <c r="CQ126" s="4"/>
      <c r="CR126" s="4"/>
      <c r="CS126" s="4"/>
      <c r="CT126" s="4"/>
      <c r="CU126" s="4"/>
      <c r="CV126" s="4"/>
      <c r="CW126" s="4"/>
      <c r="CX126" s="4"/>
      <c r="CY126" s="4"/>
      <c r="CZ126" s="4"/>
      <c r="DA126" s="4"/>
      <c r="DB126" s="4"/>
      <c r="DC126" s="4"/>
      <c r="DD126" s="4"/>
      <c r="DE126" s="4"/>
      <c r="DF126" s="4"/>
      <c r="DG126" s="4"/>
      <c r="DH126" s="4"/>
      <c r="DI126" s="4"/>
      <c r="DJ126" s="4"/>
      <c r="DK126" s="4"/>
      <c r="DL126" s="4"/>
      <c r="DM126" s="4"/>
      <c r="DN126" s="4"/>
      <c r="DO126" s="4"/>
      <c r="DP126" s="4"/>
      <c r="DQ126" s="4"/>
      <c r="DR126" s="4"/>
      <c r="DS126" s="4"/>
      <c r="DT126" s="4"/>
      <c r="DU126" s="4"/>
      <c r="DV126" s="4"/>
      <c r="DW126" s="4"/>
      <c r="DX126" s="4"/>
      <c r="DY126" s="4"/>
      <c r="DZ126" s="4"/>
      <c r="EA126" s="4"/>
      <c r="EB126" s="4"/>
      <c r="EC126" s="4"/>
      <c r="ED126" s="4"/>
      <c r="EE126" s="4"/>
      <c r="EF126" s="4"/>
      <c r="EG126" s="4"/>
      <c r="EH126" s="4"/>
      <c r="EI126" s="4"/>
      <c r="EJ126" s="4"/>
      <c r="EK126" s="4"/>
      <c r="EL126" s="4"/>
      <c r="EM126" s="4"/>
      <c r="EN126" s="4"/>
      <c r="EO126" s="4"/>
      <c r="EP126" s="4"/>
      <c r="EQ126" s="4"/>
      <c r="ER126" s="4"/>
      <c r="ES126" s="4"/>
      <c r="ET126" s="4"/>
      <c r="EU126" s="4"/>
      <c r="EV126" s="4"/>
      <c r="EW126" s="4"/>
      <c r="EX126" s="4"/>
      <c r="EY126" s="4"/>
      <c r="EZ126" s="4"/>
      <c r="FA126" s="4"/>
      <c r="FB126" s="4"/>
      <c r="FC126" s="4"/>
      <c r="FD126" s="4"/>
      <c r="FE126" s="4"/>
      <c r="FF126" s="4"/>
      <c r="FG126" s="4"/>
      <c r="FH126" s="4"/>
      <c r="FI126" s="4"/>
      <c r="FJ126" s="4"/>
      <c r="FK126" s="4"/>
      <c r="FL126" s="4"/>
      <c r="FM126" s="4"/>
      <c r="FN126" s="4"/>
      <c r="FO126" s="4"/>
      <c r="FP126" s="4"/>
      <c r="FQ126" s="4"/>
      <c r="FR126" s="4"/>
      <c r="FS126" s="4"/>
      <c r="FT126" s="4"/>
      <c r="FU126" s="4"/>
      <c r="FV126" s="4"/>
      <c r="FW126" s="4"/>
      <c r="FX126" s="4"/>
      <c r="FY126" s="4"/>
      <c r="FZ126" s="4"/>
      <c r="GA126" s="4"/>
      <c r="GB126" s="4"/>
      <c r="GC126" s="4"/>
      <c r="GD126" s="4"/>
      <c r="GE126" s="4"/>
      <c r="GF126" s="4"/>
      <c r="GG126" s="4"/>
      <c r="GH126" s="4"/>
      <c r="GI126" s="4"/>
      <c r="GJ126" s="4"/>
      <c r="GK126" s="4"/>
      <c r="GL126" s="4"/>
      <c r="GM126" s="4"/>
      <c r="GN126" s="4"/>
      <c r="GO126" s="4"/>
      <c r="GP126" s="4"/>
      <c r="GQ126" s="4"/>
      <c r="GR126" s="4"/>
      <c r="GS126" s="4"/>
      <c r="GT126" s="4"/>
      <c r="GU126" s="4"/>
      <c r="GV126" s="4"/>
      <c r="GW126" s="4"/>
      <c r="GX126" s="4"/>
      <c r="GY126" s="4"/>
      <c r="GZ126" s="4"/>
      <c r="HA126" s="4"/>
      <c r="HB126" s="4"/>
      <c r="HC126" s="4"/>
      <c r="HD126" s="4"/>
      <c r="HE126" s="4"/>
      <c r="HF126" s="4"/>
      <c r="HG126" s="4"/>
      <c r="HH126" s="4"/>
      <c r="HI126" s="4"/>
      <c r="HJ126" s="4"/>
      <c r="HK126" s="4"/>
      <c r="HL126" s="4"/>
      <c r="HM126" s="4"/>
      <c r="HN126" s="4"/>
      <c r="HO126" s="4"/>
      <c r="HP126" s="4"/>
      <c r="HQ126" s="4"/>
      <c r="HR126" s="4"/>
      <c r="HS126" s="4"/>
      <c r="HT126" s="4"/>
      <c r="HU126" s="4"/>
      <c r="HV126" s="4"/>
      <c r="HW126" s="4"/>
      <c r="HX126" s="4"/>
      <c r="HY126" s="4"/>
      <c r="HZ126" s="4"/>
      <c r="IA126" s="4"/>
      <c r="IB126" s="4"/>
      <c r="IC126" s="4"/>
      <c r="ID126" s="4"/>
      <c r="IE126" s="4"/>
      <c r="IF126" s="4"/>
      <c r="IG126" s="4"/>
      <c r="IH126" s="4"/>
      <c r="II126" s="4"/>
      <c r="IJ126" s="4"/>
      <c r="IK126" s="4"/>
      <c r="IL126" s="4"/>
      <c r="IM126" s="4"/>
      <c r="IN126" s="4"/>
      <c r="IO126" s="4"/>
      <c r="IP126" s="4"/>
      <c r="IQ126" s="4"/>
      <c r="IR126" s="4"/>
      <c r="IS126" s="4"/>
      <c r="IT126" s="4"/>
      <c r="IU126" s="4"/>
      <c r="IV126" s="4"/>
    </row>
    <row r="127" spans="1:256" ht="25.5" hidden="1" customHeight="1" x14ac:dyDescent="0.3">
      <c r="A127" s="365"/>
      <c r="B127" s="362"/>
      <c r="C127" s="362"/>
      <c r="D127" s="381"/>
      <c r="E127" s="381"/>
      <c r="F127" s="51" t="s">
        <v>22</v>
      </c>
      <c r="G127" s="10">
        <f t="shared" si="42"/>
        <v>7068.1</v>
      </c>
      <c r="H127" s="10">
        <f t="shared" si="42"/>
        <v>0</v>
      </c>
      <c r="I127" s="10">
        <v>0</v>
      </c>
      <c r="J127" s="10">
        <v>0</v>
      </c>
      <c r="K127" s="10">
        <v>0</v>
      </c>
      <c r="L127" s="10">
        <v>0</v>
      </c>
      <c r="M127" s="14">
        <v>7068.1</v>
      </c>
      <c r="N127" s="10">
        <v>0</v>
      </c>
      <c r="O127" s="10">
        <v>0</v>
      </c>
      <c r="P127" s="10">
        <v>0</v>
      </c>
      <c r="Q127" s="407"/>
      <c r="R127" s="408"/>
      <c r="S127" s="11"/>
      <c r="T127" s="11"/>
      <c r="U127" s="12"/>
      <c r="V127" s="12"/>
      <c r="W127" s="12"/>
      <c r="X127" s="4"/>
      <c r="Y127" s="4"/>
      <c r="Z127" s="4"/>
      <c r="AA127" s="4"/>
      <c r="AB127" s="4"/>
      <c r="AC127" s="4"/>
      <c r="AD127" s="4"/>
      <c r="AE127" s="4"/>
      <c r="AF127" s="4"/>
      <c r="AG127" s="4"/>
      <c r="AH127" s="4"/>
      <c r="AI127" s="4"/>
      <c r="AJ127" s="4"/>
      <c r="AK127" s="4"/>
      <c r="AL127" s="4"/>
      <c r="AM127" s="4"/>
      <c r="AN127" s="4"/>
      <c r="AO127" s="4"/>
      <c r="AP127" s="4"/>
      <c r="AQ127" s="4"/>
      <c r="AR127" s="4"/>
      <c r="AS127" s="4"/>
      <c r="AT127" s="4"/>
      <c r="AU127" s="4"/>
      <c r="AV127" s="4"/>
      <c r="AW127" s="4"/>
      <c r="AX127" s="4"/>
      <c r="AY127" s="4"/>
      <c r="AZ127" s="4"/>
      <c r="BA127" s="4"/>
      <c r="BB127" s="4"/>
      <c r="BC127" s="4"/>
      <c r="BD127" s="4"/>
      <c r="BE127" s="4"/>
      <c r="BF127" s="4"/>
      <c r="BG127" s="4"/>
      <c r="BH127" s="4"/>
      <c r="BI127" s="4"/>
      <c r="BJ127" s="4"/>
      <c r="BK127" s="4"/>
      <c r="BL127" s="4"/>
      <c r="BM127" s="4"/>
      <c r="BN127" s="4"/>
      <c r="BO127" s="4"/>
      <c r="BP127" s="4"/>
      <c r="BQ127" s="4"/>
      <c r="BR127" s="4"/>
      <c r="BS127" s="4"/>
      <c r="BT127" s="4"/>
      <c r="BU127" s="4"/>
      <c r="BV127" s="4"/>
      <c r="BW127" s="4"/>
      <c r="BX127" s="4"/>
      <c r="BY127" s="4"/>
      <c r="BZ127" s="4"/>
      <c r="CA127" s="4"/>
      <c r="CB127" s="4"/>
      <c r="CC127" s="4"/>
      <c r="CD127" s="4"/>
      <c r="CE127" s="4"/>
      <c r="CF127" s="4"/>
      <c r="CG127" s="4"/>
      <c r="CH127" s="4"/>
      <c r="CI127" s="4"/>
      <c r="CJ127" s="4"/>
      <c r="CK127" s="4"/>
      <c r="CL127" s="4"/>
      <c r="CM127" s="4"/>
      <c r="CN127" s="4"/>
      <c r="CO127" s="4"/>
      <c r="CP127" s="4"/>
      <c r="CQ127" s="4"/>
      <c r="CR127" s="4"/>
      <c r="CS127" s="4"/>
      <c r="CT127" s="4"/>
      <c r="CU127" s="4"/>
      <c r="CV127" s="4"/>
      <c r="CW127" s="4"/>
      <c r="CX127" s="4"/>
      <c r="CY127" s="4"/>
      <c r="CZ127" s="4"/>
      <c r="DA127" s="4"/>
      <c r="DB127" s="4"/>
      <c r="DC127" s="4"/>
      <c r="DD127" s="4"/>
      <c r="DE127" s="4"/>
      <c r="DF127" s="4"/>
      <c r="DG127" s="4"/>
      <c r="DH127" s="4"/>
      <c r="DI127" s="4"/>
      <c r="DJ127" s="4"/>
      <c r="DK127" s="4"/>
      <c r="DL127" s="4"/>
      <c r="DM127" s="4"/>
      <c r="DN127" s="4"/>
      <c r="DO127" s="4"/>
      <c r="DP127" s="4"/>
      <c r="DQ127" s="4"/>
      <c r="DR127" s="4"/>
      <c r="DS127" s="4"/>
      <c r="DT127" s="4"/>
      <c r="DU127" s="4"/>
      <c r="DV127" s="4"/>
      <c r="DW127" s="4"/>
      <c r="DX127" s="4"/>
      <c r="DY127" s="4"/>
      <c r="DZ127" s="4"/>
      <c r="EA127" s="4"/>
      <c r="EB127" s="4"/>
      <c r="EC127" s="4"/>
      <c r="ED127" s="4"/>
      <c r="EE127" s="4"/>
      <c r="EF127" s="4"/>
      <c r="EG127" s="4"/>
      <c r="EH127" s="4"/>
      <c r="EI127" s="4"/>
      <c r="EJ127" s="4"/>
      <c r="EK127" s="4"/>
      <c r="EL127" s="4"/>
      <c r="EM127" s="4"/>
      <c r="EN127" s="4"/>
      <c r="EO127" s="4"/>
      <c r="EP127" s="4"/>
      <c r="EQ127" s="4"/>
      <c r="ER127" s="4"/>
      <c r="ES127" s="4"/>
      <c r="ET127" s="4"/>
      <c r="EU127" s="4"/>
      <c r="EV127" s="4"/>
      <c r="EW127" s="4"/>
      <c r="EX127" s="4"/>
      <c r="EY127" s="4"/>
      <c r="EZ127" s="4"/>
      <c r="FA127" s="4"/>
      <c r="FB127" s="4"/>
      <c r="FC127" s="4"/>
      <c r="FD127" s="4"/>
      <c r="FE127" s="4"/>
      <c r="FF127" s="4"/>
      <c r="FG127" s="4"/>
      <c r="FH127" s="4"/>
      <c r="FI127" s="4"/>
      <c r="FJ127" s="4"/>
      <c r="FK127" s="4"/>
      <c r="FL127" s="4"/>
      <c r="FM127" s="4"/>
      <c r="FN127" s="4"/>
      <c r="FO127" s="4"/>
      <c r="FP127" s="4"/>
      <c r="FQ127" s="4"/>
      <c r="FR127" s="4"/>
      <c r="FS127" s="4"/>
      <c r="FT127" s="4"/>
      <c r="FU127" s="4"/>
      <c r="FV127" s="4"/>
      <c r="FW127" s="4"/>
      <c r="FX127" s="4"/>
      <c r="FY127" s="4"/>
      <c r="FZ127" s="4"/>
      <c r="GA127" s="4"/>
      <c r="GB127" s="4"/>
      <c r="GC127" s="4"/>
      <c r="GD127" s="4"/>
      <c r="GE127" s="4"/>
      <c r="GF127" s="4"/>
      <c r="GG127" s="4"/>
      <c r="GH127" s="4"/>
      <c r="GI127" s="4"/>
      <c r="GJ127" s="4"/>
      <c r="GK127" s="4"/>
      <c r="GL127" s="4"/>
      <c r="GM127" s="4"/>
      <c r="GN127" s="4"/>
      <c r="GO127" s="4"/>
      <c r="GP127" s="4"/>
      <c r="GQ127" s="4"/>
      <c r="GR127" s="4"/>
      <c r="GS127" s="4"/>
      <c r="GT127" s="4"/>
      <c r="GU127" s="4"/>
      <c r="GV127" s="4"/>
      <c r="GW127" s="4"/>
      <c r="GX127" s="4"/>
      <c r="GY127" s="4"/>
      <c r="GZ127" s="4"/>
      <c r="HA127" s="4"/>
      <c r="HB127" s="4"/>
      <c r="HC127" s="4"/>
      <c r="HD127" s="4"/>
      <c r="HE127" s="4"/>
      <c r="HF127" s="4"/>
      <c r="HG127" s="4"/>
      <c r="HH127" s="4"/>
      <c r="HI127" s="4"/>
      <c r="HJ127" s="4"/>
      <c r="HK127" s="4"/>
      <c r="HL127" s="4"/>
      <c r="HM127" s="4"/>
      <c r="HN127" s="4"/>
      <c r="HO127" s="4"/>
      <c r="HP127" s="4"/>
      <c r="HQ127" s="4"/>
      <c r="HR127" s="4"/>
      <c r="HS127" s="4"/>
      <c r="HT127" s="4"/>
      <c r="HU127" s="4"/>
      <c r="HV127" s="4"/>
      <c r="HW127" s="4"/>
      <c r="HX127" s="4"/>
      <c r="HY127" s="4"/>
      <c r="HZ127" s="4"/>
      <c r="IA127" s="4"/>
      <c r="IB127" s="4"/>
      <c r="IC127" s="4"/>
      <c r="ID127" s="4"/>
      <c r="IE127" s="4"/>
      <c r="IF127" s="4"/>
      <c r="IG127" s="4"/>
      <c r="IH127" s="4"/>
      <c r="II127" s="4"/>
      <c r="IJ127" s="4"/>
      <c r="IK127" s="4"/>
      <c r="IL127" s="4"/>
      <c r="IM127" s="4"/>
      <c r="IN127" s="4"/>
      <c r="IO127" s="4"/>
      <c r="IP127" s="4"/>
      <c r="IQ127" s="4"/>
      <c r="IR127" s="4"/>
      <c r="IS127" s="4"/>
      <c r="IT127" s="4"/>
      <c r="IU127" s="4"/>
      <c r="IV127" s="4"/>
    </row>
    <row r="128" spans="1:256" ht="25.5" hidden="1" customHeight="1" x14ac:dyDescent="0.3">
      <c r="A128" s="365"/>
      <c r="B128" s="362"/>
      <c r="C128" s="362"/>
      <c r="D128" s="381" t="s">
        <v>187</v>
      </c>
      <c r="E128" s="381" t="s">
        <v>187</v>
      </c>
      <c r="F128" s="51" t="s">
        <v>23</v>
      </c>
      <c r="G128" s="10">
        <f t="shared" si="42"/>
        <v>7068.1</v>
      </c>
      <c r="H128" s="10">
        <f t="shared" si="42"/>
        <v>0</v>
      </c>
      <c r="I128" s="10">
        <v>0</v>
      </c>
      <c r="J128" s="10">
        <v>0</v>
      </c>
      <c r="K128" s="10">
        <v>0</v>
      </c>
      <c r="L128" s="10">
        <v>0</v>
      </c>
      <c r="M128" s="10">
        <v>7068.1</v>
      </c>
      <c r="N128" s="10">
        <v>0</v>
      </c>
      <c r="O128" s="10">
        <v>0</v>
      </c>
      <c r="P128" s="10">
        <v>0</v>
      </c>
      <c r="Q128" s="407"/>
      <c r="R128" s="408"/>
      <c r="S128" s="11"/>
      <c r="T128" s="11"/>
      <c r="U128" s="12"/>
      <c r="V128" s="12"/>
      <c r="W128" s="12"/>
    </row>
    <row r="129" spans="1:23" ht="25.5" hidden="1" customHeight="1" x14ac:dyDescent="0.3">
      <c r="A129" s="365"/>
      <c r="B129" s="362"/>
      <c r="C129" s="362"/>
      <c r="D129" s="381" t="s">
        <v>187</v>
      </c>
      <c r="E129" s="381" t="s">
        <v>187</v>
      </c>
      <c r="F129" s="51" t="s">
        <v>24</v>
      </c>
      <c r="G129" s="10">
        <f t="shared" si="42"/>
        <v>7068.1</v>
      </c>
      <c r="H129" s="10">
        <f t="shared" si="42"/>
        <v>0</v>
      </c>
      <c r="I129" s="10">
        <v>0</v>
      </c>
      <c r="J129" s="10">
        <v>0</v>
      </c>
      <c r="K129" s="10">
        <v>0</v>
      </c>
      <c r="L129" s="10">
        <v>0</v>
      </c>
      <c r="M129" s="10">
        <v>7068.1</v>
      </c>
      <c r="N129" s="10">
        <v>0</v>
      </c>
      <c r="O129" s="10">
        <v>0</v>
      </c>
      <c r="P129" s="10">
        <v>0</v>
      </c>
      <c r="Q129" s="407"/>
      <c r="R129" s="408"/>
      <c r="S129" s="11"/>
      <c r="T129" s="11"/>
      <c r="U129" s="12"/>
      <c r="V129" s="12"/>
      <c r="W129" s="12"/>
    </row>
    <row r="130" spans="1:23" ht="25.5" hidden="1" customHeight="1" x14ac:dyDescent="0.3">
      <c r="A130" s="365"/>
      <c r="B130" s="362"/>
      <c r="C130" s="362"/>
      <c r="D130" s="381" t="s">
        <v>187</v>
      </c>
      <c r="E130" s="381" t="s">
        <v>187</v>
      </c>
      <c r="F130" s="51" t="s">
        <v>25</v>
      </c>
      <c r="G130" s="10">
        <f t="shared" si="42"/>
        <v>7068.1</v>
      </c>
      <c r="H130" s="10">
        <f t="shared" si="42"/>
        <v>0</v>
      </c>
      <c r="I130" s="10">
        <v>0</v>
      </c>
      <c r="J130" s="10">
        <v>0</v>
      </c>
      <c r="K130" s="10">
        <v>0</v>
      </c>
      <c r="L130" s="10">
        <v>0</v>
      </c>
      <c r="M130" s="10">
        <v>7068.1</v>
      </c>
      <c r="N130" s="10">
        <v>0</v>
      </c>
      <c r="O130" s="10">
        <v>0</v>
      </c>
      <c r="P130" s="10">
        <v>0</v>
      </c>
      <c r="Q130" s="407"/>
      <c r="R130" s="408"/>
      <c r="S130" s="11"/>
      <c r="T130" s="11"/>
      <c r="U130" s="12"/>
      <c r="V130" s="12"/>
      <c r="W130" s="12"/>
    </row>
    <row r="131" spans="1:23" ht="25.5" hidden="1" customHeight="1" x14ac:dyDescent="0.3">
      <c r="A131" s="365"/>
      <c r="B131" s="362"/>
      <c r="C131" s="362"/>
      <c r="D131" s="381" t="s">
        <v>187</v>
      </c>
      <c r="E131" s="381" t="s">
        <v>187</v>
      </c>
      <c r="F131" s="51" t="s">
        <v>26</v>
      </c>
      <c r="G131" s="10">
        <f t="shared" si="42"/>
        <v>7068.1</v>
      </c>
      <c r="H131" s="10">
        <f t="shared" si="42"/>
        <v>0</v>
      </c>
      <c r="I131" s="10">
        <v>0</v>
      </c>
      <c r="J131" s="10">
        <v>0</v>
      </c>
      <c r="K131" s="10">
        <v>0</v>
      </c>
      <c r="L131" s="10">
        <v>0</v>
      </c>
      <c r="M131" s="10">
        <v>7068.1</v>
      </c>
      <c r="N131" s="10">
        <v>0</v>
      </c>
      <c r="O131" s="10">
        <v>0</v>
      </c>
      <c r="P131" s="10">
        <v>0</v>
      </c>
      <c r="Q131" s="407"/>
      <c r="R131" s="408"/>
      <c r="S131" s="11"/>
      <c r="T131" s="11"/>
      <c r="U131" s="12"/>
      <c r="V131" s="12"/>
      <c r="W131" s="12"/>
    </row>
    <row r="132" spans="1:23" ht="25.5" hidden="1" customHeight="1" x14ac:dyDescent="0.3">
      <c r="A132" s="365"/>
      <c r="B132" s="362"/>
      <c r="C132" s="362"/>
      <c r="D132" s="381" t="s">
        <v>187</v>
      </c>
      <c r="E132" s="381" t="s">
        <v>187</v>
      </c>
      <c r="F132" s="51" t="s">
        <v>41</v>
      </c>
      <c r="G132" s="10">
        <f t="shared" si="42"/>
        <v>7068.1</v>
      </c>
      <c r="H132" s="10">
        <f t="shared" si="42"/>
        <v>0</v>
      </c>
      <c r="I132" s="10">
        <v>0</v>
      </c>
      <c r="J132" s="10">
        <v>0</v>
      </c>
      <c r="K132" s="10">
        <v>0</v>
      </c>
      <c r="L132" s="10">
        <v>0</v>
      </c>
      <c r="M132" s="10">
        <v>7068.1</v>
      </c>
      <c r="N132" s="10">
        <v>0</v>
      </c>
      <c r="O132" s="10">
        <v>0</v>
      </c>
      <c r="P132" s="10">
        <v>0</v>
      </c>
      <c r="Q132" s="407"/>
      <c r="R132" s="408"/>
      <c r="S132" s="11"/>
      <c r="T132" s="11"/>
      <c r="U132" s="12"/>
      <c r="V132" s="12"/>
      <c r="W132" s="12"/>
    </row>
    <row r="133" spans="1:23" ht="25.5" hidden="1" customHeight="1" x14ac:dyDescent="0.3">
      <c r="A133" s="365"/>
      <c r="B133" s="362"/>
      <c r="C133" s="363"/>
      <c r="D133" s="381" t="s">
        <v>187</v>
      </c>
      <c r="E133" s="381" t="s">
        <v>187</v>
      </c>
      <c r="F133" s="51" t="s">
        <v>28</v>
      </c>
      <c r="G133" s="10">
        <f t="shared" si="42"/>
        <v>7068.1</v>
      </c>
      <c r="H133" s="10">
        <f t="shared" si="42"/>
        <v>0</v>
      </c>
      <c r="I133" s="10">
        <v>0</v>
      </c>
      <c r="J133" s="10">
        <v>0</v>
      </c>
      <c r="K133" s="10">
        <v>0</v>
      </c>
      <c r="L133" s="10">
        <v>0</v>
      </c>
      <c r="M133" s="10">
        <v>7068.1</v>
      </c>
      <c r="N133" s="10">
        <v>0</v>
      </c>
      <c r="O133" s="10">
        <v>0</v>
      </c>
      <c r="P133" s="10">
        <v>0</v>
      </c>
      <c r="Q133" s="407"/>
      <c r="R133" s="408"/>
      <c r="S133" s="11"/>
      <c r="T133" s="11"/>
      <c r="U133" s="12"/>
      <c r="V133" s="12"/>
      <c r="W133" s="12"/>
    </row>
    <row r="134" spans="1:23" ht="21.75" hidden="1" customHeight="1" x14ac:dyDescent="0.3">
      <c r="A134" s="364" t="s">
        <v>201</v>
      </c>
      <c r="B134" s="478" t="s">
        <v>264</v>
      </c>
      <c r="C134" s="478" t="s">
        <v>71</v>
      </c>
      <c r="D134" s="385" t="s">
        <v>186</v>
      </c>
      <c r="E134" s="385" t="s">
        <v>190</v>
      </c>
      <c r="F134" s="51" t="s">
        <v>112</v>
      </c>
      <c r="G134" s="10">
        <f t="shared" ref="G134:H149" si="44">I134+K134+M134+O134</f>
        <v>66800</v>
      </c>
      <c r="H134" s="10">
        <f t="shared" si="44"/>
        <v>0</v>
      </c>
      <c r="I134" s="10">
        <f t="shared" ref="I134:P134" si="45">SUM(I135:I141)</f>
        <v>66800</v>
      </c>
      <c r="J134" s="10">
        <f t="shared" si="45"/>
        <v>0</v>
      </c>
      <c r="K134" s="10">
        <f t="shared" si="45"/>
        <v>0</v>
      </c>
      <c r="L134" s="10">
        <f t="shared" si="45"/>
        <v>0</v>
      </c>
      <c r="M134" s="10">
        <f t="shared" si="45"/>
        <v>0</v>
      </c>
      <c r="N134" s="10">
        <f t="shared" si="45"/>
        <v>0</v>
      </c>
      <c r="O134" s="10">
        <f t="shared" si="45"/>
        <v>0</v>
      </c>
      <c r="P134" s="10">
        <f t="shared" si="45"/>
        <v>0</v>
      </c>
      <c r="Q134" s="405" t="s">
        <v>7</v>
      </c>
      <c r="R134" s="406"/>
      <c r="S134" s="11"/>
      <c r="T134" s="11"/>
      <c r="U134" s="12"/>
      <c r="V134" s="12"/>
      <c r="W134" s="12"/>
    </row>
    <row r="135" spans="1:23" ht="21.75" hidden="1" customHeight="1" x14ac:dyDescent="0.3">
      <c r="A135" s="365"/>
      <c r="B135" s="479"/>
      <c r="C135" s="479"/>
      <c r="D135" s="381"/>
      <c r="E135" s="381"/>
      <c r="F135" s="51" t="s">
        <v>22</v>
      </c>
      <c r="G135" s="10">
        <f t="shared" si="44"/>
        <v>11300</v>
      </c>
      <c r="H135" s="10">
        <f t="shared" si="44"/>
        <v>0</v>
      </c>
      <c r="I135" s="10">
        <v>11300</v>
      </c>
      <c r="J135" s="10">
        <v>0</v>
      </c>
      <c r="K135" s="10">
        <v>0</v>
      </c>
      <c r="L135" s="10">
        <v>0</v>
      </c>
      <c r="M135" s="10">
        <v>0</v>
      </c>
      <c r="N135" s="10">
        <v>0</v>
      </c>
      <c r="O135" s="10">
        <v>0</v>
      </c>
      <c r="P135" s="10">
        <v>0</v>
      </c>
      <c r="Q135" s="407"/>
      <c r="R135" s="408"/>
      <c r="S135" s="11"/>
      <c r="T135" s="11"/>
      <c r="U135" s="12"/>
      <c r="V135" s="12"/>
      <c r="W135" s="12"/>
    </row>
    <row r="136" spans="1:23" ht="21.75" hidden="1" customHeight="1" x14ac:dyDescent="0.3">
      <c r="A136" s="365"/>
      <c r="B136" s="479"/>
      <c r="C136" s="479"/>
      <c r="D136" s="381" t="s">
        <v>187</v>
      </c>
      <c r="E136" s="381" t="s">
        <v>187</v>
      </c>
      <c r="F136" s="51" t="s">
        <v>23</v>
      </c>
      <c r="G136" s="10">
        <f t="shared" si="44"/>
        <v>9250</v>
      </c>
      <c r="H136" s="10">
        <f t="shared" si="44"/>
        <v>0</v>
      </c>
      <c r="I136" s="10">
        <v>9250</v>
      </c>
      <c r="J136" s="10">
        <v>0</v>
      </c>
      <c r="K136" s="10">
        <v>0</v>
      </c>
      <c r="L136" s="10">
        <v>0</v>
      </c>
      <c r="M136" s="10">
        <v>0</v>
      </c>
      <c r="N136" s="10">
        <v>0</v>
      </c>
      <c r="O136" s="10">
        <v>0</v>
      </c>
      <c r="P136" s="10">
        <v>0</v>
      </c>
      <c r="Q136" s="407"/>
      <c r="R136" s="408"/>
      <c r="S136" s="11"/>
      <c r="T136" s="11"/>
      <c r="U136" s="12"/>
      <c r="V136" s="12"/>
      <c r="W136" s="12"/>
    </row>
    <row r="137" spans="1:23" ht="21.75" hidden="1" customHeight="1" x14ac:dyDescent="0.3">
      <c r="A137" s="365"/>
      <c r="B137" s="479"/>
      <c r="C137" s="479"/>
      <c r="D137" s="381" t="s">
        <v>187</v>
      </c>
      <c r="E137" s="381" t="s">
        <v>187</v>
      </c>
      <c r="F137" s="51" t="s">
        <v>24</v>
      </c>
      <c r="G137" s="10">
        <f t="shared" si="44"/>
        <v>9250</v>
      </c>
      <c r="H137" s="10">
        <f t="shared" si="44"/>
        <v>0</v>
      </c>
      <c r="I137" s="10">
        <v>9250</v>
      </c>
      <c r="J137" s="10">
        <v>0</v>
      </c>
      <c r="K137" s="10">
        <v>0</v>
      </c>
      <c r="L137" s="10">
        <v>0</v>
      </c>
      <c r="M137" s="10">
        <v>0</v>
      </c>
      <c r="N137" s="10">
        <v>0</v>
      </c>
      <c r="O137" s="10">
        <v>0</v>
      </c>
      <c r="P137" s="10">
        <v>0</v>
      </c>
      <c r="Q137" s="407"/>
      <c r="R137" s="408"/>
      <c r="S137" s="11"/>
      <c r="T137" s="11"/>
      <c r="U137" s="12"/>
      <c r="V137" s="12"/>
      <c r="W137" s="12"/>
    </row>
    <row r="138" spans="1:23" ht="21.75" hidden="1" customHeight="1" x14ac:dyDescent="0.3">
      <c r="A138" s="365"/>
      <c r="B138" s="479"/>
      <c r="C138" s="479"/>
      <c r="D138" s="381" t="s">
        <v>187</v>
      </c>
      <c r="E138" s="381" t="s">
        <v>187</v>
      </c>
      <c r="F138" s="51" t="s">
        <v>25</v>
      </c>
      <c r="G138" s="10">
        <f t="shared" si="44"/>
        <v>9250</v>
      </c>
      <c r="H138" s="10">
        <f t="shared" si="44"/>
        <v>0</v>
      </c>
      <c r="I138" s="10">
        <v>9250</v>
      </c>
      <c r="J138" s="10">
        <v>0</v>
      </c>
      <c r="K138" s="10">
        <v>0</v>
      </c>
      <c r="L138" s="10">
        <v>0</v>
      </c>
      <c r="M138" s="10">
        <v>0</v>
      </c>
      <c r="N138" s="10">
        <v>0</v>
      </c>
      <c r="O138" s="10">
        <v>0</v>
      </c>
      <c r="P138" s="10">
        <v>0</v>
      </c>
      <c r="Q138" s="407"/>
      <c r="R138" s="408"/>
      <c r="S138" s="11"/>
      <c r="T138" s="11"/>
      <c r="U138" s="12"/>
      <c r="V138" s="12"/>
      <c r="W138" s="12"/>
    </row>
    <row r="139" spans="1:23" ht="21.75" hidden="1" customHeight="1" x14ac:dyDescent="0.3">
      <c r="A139" s="365"/>
      <c r="B139" s="479"/>
      <c r="C139" s="479"/>
      <c r="D139" s="381" t="s">
        <v>187</v>
      </c>
      <c r="E139" s="381" t="s">
        <v>187</v>
      </c>
      <c r="F139" s="51" t="s">
        <v>26</v>
      </c>
      <c r="G139" s="10">
        <f t="shared" si="44"/>
        <v>9250</v>
      </c>
      <c r="H139" s="10">
        <f t="shared" si="44"/>
        <v>0</v>
      </c>
      <c r="I139" s="10">
        <v>9250</v>
      </c>
      <c r="J139" s="10">
        <v>0</v>
      </c>
      <c r="K139" s="10">
        <v>0</v>
      </c>
      <c r="L139" s="10">
        <v>0</v>
      </c>
      <c r="M139" s="10">
        <v>0</v>
      </c>
      <c r="N139" s="10">
        <v>0</v>
      </c>
      <c r="O139" s="10">
        <v>0</v>
      </c>
      <c r="P139" s="10">
        <v>0</v>
      </c>
      <c r="Q139" s="407"/>
      <c r="R139" s="408"/>
      <c r="S139" s="11"/>
      <c r="T139" s="11"/>
      <c r="U139" s="12"/>
      <c r="V139" s="12"/>
      <c r="W139" s="12"/>
    </row>
    <row r="140" spans="1:23" ht="21.75" hidden="1" customHeight="1" x14ac:dyDescent="0.3">
      <c r="A140" s="365"/>
      <c r="B140" s="479"/>
      <c r="C140" s="479"/>
      <c r="D140" s="381" t="s">
        <v>187</v>
      </c>
      <c r="E140" s="381" t="s">
        <v>187</v>
      </c>
      <c r="F140" s="51" t="s">
        <v>41</v>
      </c>
      <c r="G140" s="10">
        <f t="shared" si="44"/>
        <v>9250</v>
      </c>
      <c r="H140" s="10">
        <f t="shared" si="44"/>
        <v>0</v>
      </c>
      <c r="I140" s="10">
        <v>9250</v>
      </c>
      <c r="J140" s="10">
        <v>0</v>
      </c>
      <c r="K140" s="10">
        <v>0</v>
      </c>
      <c r="L140" s="10">
        <v>0</v>
      </c>
      <c r="M140" s="10">
        <v>0</v>
      </c>
      <c r="N140" s="10">
        <v>0</v>
      </c>
      <c r="O140" s="10">
        <v>0</v>
      </c>
      <c r="P140" s="10">
        <v>0</v>
      </c>
      <c r="Q140" s="407"/>
      <c r="R140" s="408"/>
      <c r="S140" s="11"/>
      <c r="T140" s="11"/>
      <c r="U140" s="12"/>
      <c r="V140" s="12"/>
      <c r="W140" s="12"/>
    </row>
    <row r="141" spans="1:23" ht="21.75" hidden="1" customHeight="1" x14ac:dyDescent="0.3">
      <c r="A141" s="365"/>
      <c r="B141" s="479"/>
      <c r="C141" s="480"/>
      <c r="D141" s="381" t="s">
        <v>187</v>
      </c>
      <c r="E141" s="381" t="s">
        <v>187</v>
      </c>
      <c r="F141" s="51" t="s">
        <v>28</v>
      </c>
      <c r="G141" s="10">
        <f t="shared" si="44"/>
        <v>9250</v>
      </c>
      <c r="H141" s="10">
        <f t="shared" si="44"/>
        <v>0</v>
      </c>
      <c r="I141" s="10">
        <v>9250</v>
      </c>
      <c r="J141" s="10">
        <v>0</v>
      </c>
      <c r="K141" s="10">
        <v>0</v>
      </c>
      <c r="L141" s="10">
        <v>0</v>
      </c>
      <c r="M141" s="10">
        <v>0</v>
      </c>
      <c r="N141" s="10">
        <v>0</v>
      </c>
      <c r="O141" s="10">
        <v>0</v>
      </c>
      <c r="P141" s="10">
        <v>0</v>
      </c>
      <c r="Q141" s="407"/>
      <c r="R141" s="408"/>
      <c r="S141" s="11"/>
      <c r="T141" s="11"/>
      <c r="U141" s="12"/>
      <c r="V141" s="12"/>
      <c r="W141" s="12"/>
    </row>
    <row r="142" spans="1:23" hidden="1" x14ac:dyDescent="0.3">
      <c r="A142" s="364" t="s">
        <v>203</v>
      </c>
      <c r="B142" s="478" t="s">
        <v>566</v>
      </c>
      <c r="C142" s="478" t="s">
        <v>71</v>
      </c>
      <c r="D142" s="385" t="s">
        <v>186</v>
      </c>
      <c r="E142" s="385" t="s">
        <v>192</v>
      </c>
      <c r="F142" s="51" t="s">
        <v>112</v>
      </c>
      <c r="G142" s="10">
        <f t="shared" si="44"/>
        <v>89098.3</v>
      </c>
      <c r="H142" s="10">
        <f t="shared" si="44"/>
        <v>0</v>
      </c>
      <c r="I142" s="10">
        <f t="shared" ref="I142:P142" si="46">SUM(I143:I149)</f>
        <v>0</v>
      </c>
      <c r="J142" s="10">
        <f t="shared" si="46"/>
        <v>0</v>
      </c>
      <c r="K142" s="10">
        <f t="shared" si="46"/>
        <v>0</v>
      </c>
      <c r="L142" s="10">
        <f t="shared" si="46"/>
        <v>0</v>
      </c>
      <c r="M142" s="10">
        <f t="shared" si="46"/>
        <v>89098.3</v>
      </c>
      <c r="N142" s="10">
        <f t="shared" si="46"/>
        <v>0</v>
      </c>
      <c r="O142" s="10">
        <f t="shared" si="46"/>
        <v>0</v>
      </c>
      <c r="P142" s="10">
        <f t="shared" si="46"/>
        <v>0</v>
      </c>
      <c r="Q142" s="405" t="s">
        <v>7</v>
      </c>
      <c r="R142" s="406"/>
      <c r="S142" s="11"/>
      <c r="T142" s="11"/>
      <c r="U142" s="12"/>
      <c r="V142" s="12"/>
      <c r="W142" s="12"/>
    </row>
    <row r="143" spans="1:23" hidden="1" x14ac:dyDescent="0.3">
      <c r="A143" s="365"/>
      <c r="B143" s="479"/>
      <c r="C143" s="479"/>
      <c r="D143" s="381"/>
      <c r="E143" s="381"/>
      <c r="F143" s="51" t="s">
        <v>22</v>
      </c>
      <c r="G143" s="10">
        <f t="shared" si="44"/>
        <v>12749.5</v>
      </c>
      <c r="H143" s="10">
        <f t="shared" si="44"/>
        <v>0</v>
      </c>
      <c r="I143" s="10">
        <v>0</v>
      </c>
      <c r="J143" s="10">
        <v>0</v>
      </c>
      <c r="K143" s="10">
        <v>0</v>
      </c>
      <c r="L143" s="10">
        <v>0</v>
      </c>
      <c r="M143" s="10">
        <v>12749.5</v>
      </c>
      <c r="N143" s="10">
        <v>0</v>
      </c>
      <c r="O143" s="10">
        <v>0</v>
      </c>
      <c r="P143" s="10">
        <v>0</v>
      </c>
      <c r="Q143" s="407"/>
      <c r="R143" s="408"/>
      <c r="S143" s="11"/>
      <c r="T143" s="11"/>
      <c r="U143" s="12"/>
      <c r="V143" s="12"/>
      <c r="W143" s="12"/>
    </row>
    <row r="144" spans="1:23" hidden="1" x14ac:dyDescent="0.3">
      <c r="A144" s="365"/>
      <c r="B144" s="479"/>
      <c r="C144" s="479"/>
      <c r="D144" s="381" t="s">
        <v>187</v>
      </c>
      <c r="E144" s="381" t="s">
        <v>187</v>
      </c>
      <c r="F144" s="51" t="s">
        <v>23</v>
      </c>
      <c r="G144" s="10">
        <f t="shared" si="44"/>
        <v>12724.8</v>
      </c>
      <c r="H144" s="10">
        <f t="shared" si="44"/>
        <v>0</v>
      </c>
      <c r="I144" s="10">
        <v>0</v>
      </c>
      <c r="J144" s="10">
        <v>0</v>
      </c>
      <c r="K144" s="10">
        <v>0</v>
      </c>
      <c r="L144" s="10">
        <v>0</v>
      </c>
      <c r="M144" s="10">
        <v>12724.8</v>
      </c>
      <c r="N144" s="10">
        <v>0</v>
      </c>
      <c r="O144" s="10">
        <v>0</v>
      </c>
      <c r="P144" s="10">
        <v>0</v>
      </c>
      <c r="Q144" s="407"/>
      <c r="R144" s="408"/>
      <c r="S144" s="11"/>
      <c r="T144" s="11"/>
      <c r="U144" s="12"/>
      <c r="V144" s="12"/>
      <c r="W144" s="12"/>
    </row>
    <row r="145" spans="1:23" hidden="1" x14ac:dyDescent="0.3">
      <c r="A145" s="365"/>
      <c r="B145" s="479"/>
      <c r="C145" s="479"/>
      <c r="D145" s="381" t="s">
        <v>187</v>
      </c>
      <c r="E145" s="381" t="s">
        <v>187</v>
      </c>
      <c r="F145" s="51" t="s">
        <v>24</v>
      </c>
      <c r="G145" s="10">
        <f t="shared" si="44"/>
        <v>12724.8</v>
      </c>
      <c r="H145" s="10">
        <f t="shared" si="44"/>
        <v>0</v>
      </c>
      <c r="I145" s="10">
        <v>0</v>
      </c>
      <c r="J145" s="10">
        <v>0</v>
      </c>
      <c r="K145" s="10">
        <v>0</v>
      </c>
      <c r="L145" s="10">
        <v>0</v>
      </c>
      <c r="M145" s="10">
        <v>12724.8</v>
      </c>
      <c r="N145" s="10">
        <v>0</v>
      </c>
      <c r="O145" s="10">
        <v>0</v>
      </c>
      <c r="P145" s="10">
        <v>0</v>
      </c>
      <c r="Q145" s="407"/>
      <c r="R145" s="408"/>
      <c r="S145" s="11"/>
      <c r="T145" s="11"/>
      <c r="U145" s="12"/>
      <c r="V145" s="12"/>
      <c r="W145" s="12"/>
    </row>
    <row r="146" spans="1:23" hidden="1" x14ac:dyDescent="0.3">
      <c r="A146" s="365"/>
      <c r="B146" s="479"/>
      <c r="C146" s="479"/>
      <c r="D146" s="381" t="s">
        <v>187</v>
      </c>
      <c r="E146" s="381" t="s">
        <v>187</v>
      </c>
      <c r="F146" s="51" t="s">
        <v>25</v>
      </c>
      <c r="G146" s="10">
        <f t="shared" si="44"/>
        <v>12724.8</v>
      </c>
      <c r="H146" s="10">
        <f t="shared" si="44"/>
        <v>0</v>
      </c>
      <c r="I146" s="10">
        <v>0</v>
      </c>
      <c r="J146" s="10">
        <v>0</v>
      </c>
      <c r="K146" s="10">
        <v>0</v>
      </c>
      <c r="L146" s="10">
        <v>0</v>
      </c>
      <c r="M146" s="10">
        <v>12724.8</v>
      </c>
      <c r="N146" s="10">
        <v>0</v>
      </c>
      <c r="O146" s="10">
        <v>0</v>
      </c>
      <c r="P146" s="10">
        <v>0</v>
      </c>
      <c r="Q146" s="407"/>
      <c r="R146" s="408"/>
      <c r="S146" s="11"/>
      <c r="T146" s="11"/>
      <c r="U146" s="12"/>
      <c r="V146" s="12"/>
      <c r="W146" s="12"/>
    </row>
    <row r="147" spans="1:23" hidden="1" x14ac:dyDescent="0.3">
      <c r="A147" s="365"/>
      <c r="B147" s="479"/>
      <c r="C147" s="479"/>
      <c r="D147" s="381" t="s">
        <v>187</v>
      </c>
      <c r="E147" s="381" t="s">
        <v>187</v>
      </c>
      <c r="F147" s="51" t="s">
        <v>26</v>
      </c>
      <c r="G147" s="10">
        <f t="shared" si="44"/>
        <v>12724.8</v>
      </c>
      <c r="H147" s="10">
        <f t="shared" si="44"/>
        <v>0</v>
      </c>
      <c r="I147" s="10">
        <v>0</v>
      </c>
      <c r="J147" s="10">
        <v>0</v>
      </c>
      <c r="K147" s="10">
        <v>0</v>
      </c>
      <c r="L147" s="10">
        <v>0</v>
      </c>
      <c r="M147" s="10">
        <v>12724.8</v>
      </c>
      <c r="N147" s="10">
        <v>0</v>
      </c>
      <c r="O147" s="10">
        <v>0</v>
      </c>
      <c r="P147" s="10">
        <v>0</v>
      </c>
      <c r="Q147" s="407"/>
      <c r="R147" s="408"/>
      <c r="S147" s="11"/>
      <c r="T147" s="11"/>
      <c r="U147" s="12"/>
      <c r="V147" s="12"/>
      <c r="W147" s="12"/>
    </row>
    <row r="148" spans="1:23" hidden="1" x14ac:dyDescent="0.3">
      <c r="A148" s="365"/>
      <c r="B148" s="479"/>
      <c r="C148" s="479"/>
      <c r="D148" s="381" t="s">
        <v>187</v>
      </c>
      <c r="E148" s="381" t="s">
        <v>187</v>
      </c>
      <c r="F148" s="51" t="s">
        <v>41</v>
      </c>
      <c r="G148" s="10">
        <f t="shared" si="44"/>
        <v>12724.8</v>
      </c>
      <c r="H148" s="10">
        <f t="shared" si="44"/>
        <v>0</v>
      </c>
      <c r="I148" s="10">
        <v>0</v>
      </c>
      <c r="J148" s="10">
        <v>0</v>
      </c>
      <c r="K148" s="10">
        <v>0</v>
      </c>
      <c r="L148" s="10">
        <v>0</v>
      </c>
      <c r="M148" s="10">
        <v>12724.8</v>
      </c>
      <c r="N148" s="10">
        <v>0</v>
      </c>
      <c r="O148" s="10">
        <v>0</v>
      </c>
      <c r="P148" s="10">
        <v>0</v>
      </c>
      <c r="Q148" s="407"/>
      <c r="R148" s="408"/>
      <c r="S148" s="11"/>
      <c r="T148" s="11"/>
      <c r="U148" s="12"/>
      <c r="V148" s="12"/>
      <c r="W148" s="12"/>
    </row>
    <row r="149" spans="1:23" hidden="1" x14ac:dyDescent="0.3">
      <c r="A149" s="365"/>
      <c r="B149" s="479"/>
      <c r="C149" s="480"/>
      <c r="D149" s="381" t="s">
        <v>187</v>
      </c>
      <c r="E149" s="381" t="s">
        <v>187</v>
      </c>
      <c r="F149" s="51" t="s">
        <v>28</v>
      </c>
      <c r="G149" s="10">
        <f t="shared" si="44"/>
        <v>12724.8</v>
      </c>
      <c r="H149" s="10">
        <f t="shared" si="44"/>
        <v>0</v>
      </c>
      <c r="I149" s="10">
        <v>0</v>
      </c>
      <c r="J149" s="10">
        <v>0</v>
      </c>
      <c r="K149" s="10">
        <v>0</v>
      </c>
      <c r="L149" s="10">
        <v>0</v>
      </c>
      <c r="M149" s="10">
        <v>12724.8</v>
      </c>
      <c r="N149" s="10">
        <v>0</v>
      </c>
      <c r="O149" s="10">
        <v>0</v>
      </c>
      <c r="P149" s="10">
        <v>0</v>
      </c>
      <c r="Q149" s="407"/>
      <c r="R149" s="408"/>
      <c r="S149" s="11"/>
      <c r="T149" s="11"/>
      <c r="U149" s="12"/>
      <c r="V149" s="12"/>
      <c r="W149" s="12"/>
    </row>
    <row r="150" spans="1:23" hidden="1" x14ac:dyDescent="0.3">
      <c r="A150" s="364" t="s">
        <v>205</v>
      </c>
      <c r="B150" s="478" t="s">
        <v>488</v>
      </c>
      <c r="C150" s="478" t="s">
        <v>71</v>
      </c>
      <c r="D150" s="385" t="s">
        <v>186</v>
      </c>
      <c r="E150" s="385" t="s">
        <v>192</v>
      </c>
      <c r="F150" s="51" t="s">
        <v>112</v>
      </c>
      <c r="G150" s="10">
        <f t="shared" ref="G150:G157" si="47">I150+K150+M150+O150</f>
        <v>826539.8</v>
      </c>
      <c r="H150" s="10">
        <f t="shared" ref="H150:H157" si="48">J150+L150+N150+P150</f>
        <v>0</v>
      </c>
      <c r="I150" s="10">
        <f t="shared" ref="I150:P150" si="49">SUM(I151:I157)</f>
        <v>0</v>
      </c>
      <c r="J150" s="10">
        <f t="shared" si="49"/>
        <v>0</v>
      </c>
      <c r="K150" s="10">
        <f t="shared" si="49"/>
        <v>0</v>
      </c>
      <c r="L150" s="10">
        <f t="shared" si="49"/>
        <v>0</v>
      </c>
      <c r="M150" s="10">
        <f t="shared" si="49"/>
        <v>826539.8</v>
      </c>
      <c r="N150" s="10">
        <f t="shared" si="49"/>
        <v>0</v>
      </c>
      <c r="O150" s="10">
        <f t="shared" si="49"/>
        <v>0</v>
      </c>
      <c r="P150" s="10">
        <f t="shared" si="49"/>
        <v>0</v>
      </c>
      <c r="Q150" s="405" t="s">
        <v>7</v>
      </c>
      <c r="R150" s="406"/>
      <c r="S150" s="11"/>
      <c r="T150" s="11"/>
      <c r="U150" s="12"/>
      <c r="V150" s="12"/>
      <c r="W150" s="12"/>
    </row>
    <row r="151" spans="1:23" hidden="1" x14ac:dyDescent="0.3">
      <c r="A151" s="365"/>
      <c r="B151" s="479"/>
      <c r="C151" s="479"/>
      <c r="D151" s="381"/>
      <c r="E151" s="381"/>
      <c r="F151" s="51" t="s">
        <v>22</v>
      </c>
      <c r="G151" s="10">
        <f t="shared" si="47"/>
        <v>118510.39999999999</v>
      </c>
      <c r="H151" s="10">
        <f t="shared" si="48"/>
        <v>0</v>
      </c>
      <c r="I151" s="10">
        <v>0</v>
      </c>
      <c r="J151" s="10">
        <v>0</v>
      </c>
      <c r="K151" s="10">
        <v>0</v>
      </c>
      <c r="L151" s="10">
        <v>0</v>
      </c>
      <c r="M151" s="10">
        <v>118510.39999999999</v>
      </c>
      <c r="N151" s="10">
        <v>0</v>
      </c>
      <c r="O151" s="10">
        <v>0</v>
      </c>
      <c r="P151" s="10">
        <v>0</v>
      </c>
      <c r="Q151" s="407"/>
      <c r="R151" s="408"/>
      <c r="S151" s="11"/>
      <c r="T151" s="11"/>
      <c r="U151" s="12"/>
      <c r="V151" s="12"/>
      <c r="W151" s="12"/>
    </row>
    <row r="152" spans="1:23" hidden="1" x14ac:dyDescent="0.3">
      <c r="A152" s="365"/>
      <c r="B152" s="479"/>
      <c r="C152" s="479"/>
      <c r="D152" s="381" t="s">
        <v>187</v>
      </c>
      <c r="E152" s="381" t="s">
        <v>187</v>
      </c>
      <c r="F152" s="51" t="s">
        <v>23</v>
      </c>
      <c r="G152" s="10">
        <f t="shared" si="47"/>
        <v>118004.9</v>
      </c>
      <c r="H152" s="10">
        <f t="shared" si="48"/>
        <v>0</v>
      </c>
      <c r="I152" s="10">
        <v>0</v>
      </c>
      <c r="J152" s="10">
        <v>0</v>
      </c>
      <c r="K152" s="10">
        <v>0</v>
      </c>
      <c r="L152" s="10">
        <v>0</v>
      </c>
      <c r="M152" s="10">
        <v>118004.9</v>
      </c>
      <c r="N152" s="10">
        <v>0</v>
      </c>
      <c r="O152" s="10">
        <v>0</v>
      </c>
      <c r="P152" s="10">
        <v>0</v>
      </c>
      <c r="Q152" s="407"/>
      <c r="R152" s="408"/>
      <c r="S152" s="11"/>
      <c r="T152" s="11"/>
      <c r="U152" s="12"/>
      <c r="V152" s="12"/>
      <c r="W152" s="12"/>
    </row>
    <row r="153" spans="1:23" hidden="1" x14ac:dyDescent="0.3">
      <c r="A153" s="365"/>
      <c r="B153" s="479"/>
      <c r="C153" s="479"/>
      <c r="D153" s="381" t="s">
        <v>187</v>
      </c>
      <c r="E153" s="381" t="s">
        <v>187</v>
      </c>
      <c r="F153" s="51" t="s">
        <v>24</v>
      </c>
      <c r="G153" s="10">
        <f t="shared" si="47"/>
        <v>118004.9</v>
      </c>
      <c r="H153" s="10">
        <f t="shared" si="48"/>
        <v>0</v>
      </c>
      <c r="I153" s="10">
        <v>0</v>
      </c>
      <c r="J153" s="10">
        <v>0</v>
      </c>
      <c r="K153" s="10">
        <v>0</v>
      </c>
      <c r="L153" s="10">
        <v>0</v>
      </c>
      <c r="M153" s="10">
        <v>118004.9</v>
      </c>
      <c r="N153" s="10">
        <v>0</v>
      </c>
      <c r="O153" s="10">
        <v>0</v>
      </c>
      <c r="P153" s="10">
        <v>0</v>
      </c>
      <c r="Q153" s="407"/>
      <c r="R153" s="408"/>
      <c r="S153" s="11"/>
      <c r="T153" s="11"/>
      <c r="U153" s="12"/>
      <c r="V153" s="12"/>
      <c r="W153" s="12"/>
    </row>
    <row r="154" spans="1:23" hidden="1" x14ac:dyDescent="0.3">
      <c r="A154" s="365"/>
      <c r="B154" s="479"/>
      <c r="C154" s="479"/>
      <c r="D154" s="381" t="s">
        <v>187</v>
      </c>
      <c r="E154" s="381" t="s">
        <v>187</v>
      </c>
      <c r="F154" s="51" t="s">
        <v>25</v>
      </c>
      <c r="G154" s="10">
        <f t="shared" si="47"/>
        <v>118004.9</v>
      </c>
      <c r="H154" s="10">
        <f t="shared" si="48"/>
        <v>0</v>
      </c>
      <c r="I154" s="10">
        <v>0</v>
      </c>
      <c r="J154" s="10">
        <v>0</v>
      </c>
      <c r="K154" s="10">
        <v>0</v>
      </c>
      <c r="L154" s="10">
        <v>0</v>
      </c>
      <c r="M154" s="10">
        <v>118004.9</v>
      </c>
      <c r="N154" s="10">
        <v>0</v>
      </c>
      <c r="O154" s="10">
        <v>0</v>
      </c>
      <c r="P154" s="10">
        <v>0</v>
      </c>
      <c r="Q154" s="407"/>
      <c r="R154" s="408"/>
      <c r="S154" s="11"/>
      <c r="T154" s="11"/>
      <c r="U154" s="12"/>
      <c r="V154" s="12"/>
      <c r="W154" s="12"/>
    </row>
    <row r="155" spans="1:23" hidden="1" x14ac:dyDescent="0.3">
      <c r="A155" s="365"/>
      <c r="B155" s="479"/>
      <c r="C155" s="479"/>
      <c r="D155" s="381" t="s">
        <v>187</v>
      </c>
      <c r="E155" s="381" t="s">
        <v>187</v>
      </c>
      <c r="F155" s="51" t="s">
        <v>26</v>
      </c>
      <c r="G155" s="10">
        <f t="shared" si="47"/>
        <v>118004.9</v>
      </c>
      <c r="H155" s="10">
        <f t="shared" si="48"/>
        <v>0</v>
      </c>
      <c r="I155" s="10">
        <v>0</v>
      </c>
      <c r="J155" s="10">
        <v>0</v>
      </c>
      <c r="K155" s="10">
        <v>0</v>
      </c>
      <c r="L155" s="10">
        <v>0</v>
      </c>
      <c r="M155" s="10">
        <v>118004.9</v>
      </c>
      <c r="N155" s="10">
        <v>0</v>
      </c>
      <c r="O155" s="10">
        <v>0</v>
      </c>
      <c r="P155" s="10">
        <v>0</v>
      </c>
      <c r="Q155" s="407"/>
      <c r="R155" s="408"/>
      <c r="S155" s="11"/>
      <c r="T155" s="11"/>
      <c r="U155" s="12"/>
      <c r="V155" s="12"/>
      <c r="W155" s="12"/>
    </row>
    <row r="156" spans="1:23" hidden="1" x14ac:dyDescent="0.3">
      <c r="A156" s="365"/>
      <c r="B156" s="479"/>
      <c r="C156" s="479"/>
      <c r="D156" s="381" t="s">
        <v>187</v>
      </c>
      <c r="E156" s="381" t="s">
        <v>187</v>
      </c>
      <c r="F156" s="51" t="s">
        <v>41</v>
      </c>
      <c r="G156" s="10">
        <f t="shared" si="47"/>
        <v>118004.9</v>
      </c>
      <c r="H156" s="10">
        <f t="shared" si="48"/>
        <v>0</v>
      </c>
      <c r="I156" s="10">
        <v>0</v>
      </c>
      <c r="J156" s="10">
        <v>0</v>
      </c>
      <c r="K156" s="10">
        <v>0</v>
      </c>
      <c r="L156" s="10">
        <v>0</v>
      </c>
      <c r="M156" s="10">
        <v>118004.9</v>
      </c>
      <c r="N156" s="10">
        <v>0</v>
      </c>
      <c r="O156" s="10">
        <v>0</v>
      </c>
      <c r="P156" s="10">
        <v>0</v>
      </c>
      <c r="Q156" s="407"/>
      <c r="R156" s="408"/>
      <c r="S156" s="11"/>
      <c r="T156" s="11"/>
      <c r="U156" s="12"/>
      <c r="V156" s="12"/>
      <c r="W156" s="12"/>
    </row>
    <row r="157" spans="1:23" hidden="1" x14ac:dyDescent="0.3">
      <c r="A157" s="365"/>
      <c r="B157" s="479"/>
      <c r="C157" s="480"/>
      <c r="D157" s="381" t="s">
        <v>187</v>
      </c>
      <c r="E157" s="381" t="s">
        <v>187</v>
      </c>
      <c r="F157" s="51" t="s">
        <v>28</v>
      </c>
      <c r="G157" s="10">
        <f t="shared" si="47"/>
        <v>118004.9</v>
      </c>
      <c r="H157" s="10">
        <f t="shared" si="48"/>
        <v>0</v>
      </c>
      <c r="I157" s="10">
        <v>0</v>
      </c>
      <c r="J157" s="10">
        <v>0</v>
      </c>
      <c r="K157" s="10">
        <v>0</v>
      </c>
      <c r="L157" s="10">
        <v>0</v>
      </c>
      <c r="M157" s="10">
        <v>118004.9</v>
      </c>
      <c r="N157" s="10">
        <v>0</v>
      </c>
      <c r="O157" s="10">
        <v>0</v>
      </c>
      <c r="P157" s="10">
        <v>0</v>
      </c>
      <c r="Q157" s="407"/>
      <c r="R157" s="408"/>
      <c r="S157" s="11"/>
      <c r="T157" s="11"/>
      <c r="U157" s="12"/>
      <c r="V157" s="12"/>
      <c r="W157" s="12"/>
    </row>
    <row r="158" spans="1:23" hidden="1" x14ac:dyDescent="0.3">
      <c r="A158" s="364" t="s">
        <v>208</v>
      </c>
      <c r="B158" s="478" t="s">
        <v>265</v>
      </c>
      <c r="C158" s="478" t="s">
        <v>71</v>
      </c>
      <c r="D158" s="385" t="s">
        <v>186</v>
      </c>
      <c r="E158" s="385" t="s">
        <v>192</v>
      </c>
      <c r="F158" s="51" t="s">
        <v>112</v>
      </c>
      <c r="G158" s="10">
        <f t="shared" ref="G158:H173" si="50">I158+K158+M158+O158</f>
        <v>746389.8</v>
      </c>
      <c r="H158" s="10">
        <f t="shared" si="50"/>
        <v>0</v>
      </c>
      <c r="I158" s="10">
        <f t="shared" ref="I158:P158" si="51">SUM(I159:I165)</f>
        <v>464416.3</v>
      </c>
      <c r="J158" s="10">
        <f t="shared" si="51"/>
        <v>0</v>
      </c>
      <c r="K158" s="10">
        <f t="shared" si="51"/>
        <v>0</v>
      </c>
      <c r="L158" s="10">
        <f t="shared" si="51"/>
        <v>0</v>
      </c>
      <c r="M158" s="10">
        <f t="shared" si="51"/>
        <v>281973.5</v>
      </c>
      <c r="N158" s="10">
        <f t="shared" si="51"/>
        <v>0</v>
      </c>
      <c r="O158" s="10">
        <f t="shared" si="51"/>
        <v>0</v>
      </c>
      <c r="P158" s="10">
        <f t="shared" si="51"/>
        <v>0</v>
      </c>
      <c r="Q158" s="405" t="s">
        <v>7</v>
      </c>
      <c r="R158" s="406"/>
      <c r="S158" s="11"/>
      <c r="T158" s="11"/>
      <c r="U158" s="12"/>
      <c r="V158" s="12"/>
      <c r="W158" s="12"/>
    </row>
    <row r="159" spans="1:23" hidden="1" x14ac:dyDescent="0.3">
      <c r="A159" s="365"/>
      <c r="B159" s="479"/>
      <c r="C159" s="479"/>
      <c r="D159" s="381"/>
      <c r="E159" s="381"/>
      <c r="F159" s="51" t="s">
        <v>22</v>
      </c>
      <c r="G159" s="10">
        <f t="shared" si="50"/>
        <v>79258.200000000012</v>
      </c>
      <c r="H159" s="10">
        <f t="shared" si="50"/>
        <v>0</v>
      </c>
      <c r="I159" s="10">
        <v>38416.300000000003</v>
      </c>
      <c r="J159" s="10">
        <v>0</v>
      </c>
      <c r="K159" s="10">
        <v>0</v>
      </c>
      <c r="L159" s="10">
        <v>0</v>
      </c>
      <c r="M159" s="10">
        <v>40841.9</v>
      </c>
      <c r="N159" s="10">
        <v>0</v>
      </c>
      <c r="O159" s="10">
        <v>0</v>
      </c>
      <c r="P159" s="10">
        <v>0</v>
      </c>
      <c r="Q159" s="407"/>
      <c r="R159" s="408"/>
      <c r="S159" s="11"/>
      <c r="T159" s="11"/>
      <c r="U159" s="12"/>
      <c r="V159" s="12"/>
      <c r="W159" s="12"/>
    </row>
    <row r="160" spans="1:23" hidden="1" x14ac:dyDescent="0.3">
      <c r="A160" s="365"/>
      <c r="B160" s="479"/>
      <c r="C160" s="479"/>
      <c r="D160" s="381" t="s">
        <v>187</v>
      </c>
      <c r="E160" s="381" t="s">
        <v>187</v>
      </c>
      <c r="F160" s="51" t="s">
        <v>23</v>
      </c>
      <c r="G160" s="10">
        <f t="shared" si="50"/>
        <v>111188.6</v>
      </c>
      <c r="H160" s="10">
        <f t="shared" si="50"/>
        <v>0</v>
      </c>
      <c r="I160" s="10">
        <v>71000</v>
      </c>
      <c r="J160" s="10">
        <v>0</v>
      </c>
      <c r="K160" s="10">
        <v>0</v>
      </c>
      <c r="L160" s="10">
        <v>0</v>
      </c>
      <c r="M160" s="10">
        <v>40188.6</v>
      </c>
      <c r="N160" s="10">
        <v>0</v>
      </c>
      <c r="O160" s="10">
        <v>0</v>
      </c>
      <c r="P160" s="10">
        <v>0</v>
      </c>
      <c r="Q160" s="407"/>
      <c r="R160" s="408"/>
      <c r="S160" s="11"/>
      <c r="T160" s="11"/>
      <c r="U160" s="12"/>
      <c r="V160" s="12"/>
      <c r="W160" s="12"/>
    </row>
    <row r="161" spans="1:23" hidden="1" x14ac:dyDescent="0.3">
      <c r="A161" s="365"/>
      <c r="B161" s="479"/>
      <c r="C161" s="479"/>
      <c r="D161" s="381" t="s">
        <v>187</v>
      </c>
      <c r="E161" s="381" t="s">
        <v>187</v>
      </c>
      <c r="F161" s="51" t="s">
        <v>24</v>
      </c>
      <c r="G161" s="10">
        <f t="shared" si="50"/>
        <v>111188.6</v>
      </c>
      <c r="H161" s="10">
        <f t="shared" si="50"/>
        <v>0</v>
      </c>
      <c r="I161" s="10">
        <v>71000</v>
      </c>
      <c r="J161" s="10">
        <v>0</v>
      </c>
      <c r="K161" s="10">
        <v>0</v>
      </c>
      <c r="L161" s="10">
        <v>0</v>
      </c>
      <c r="M161" s="10">
        <v>40188.6</v>
      </c>
      <c r="N161" s="10">
        <v>0</v>
      </c>
      <c r="O161" s="10">
        <v>0</v>
      </c>
      <c r="P161" s="10">
        <v>0</v>
      </c>
      <c r="Q161" s="407"/>
      <c r="R161" s="408"/>
      <c r="S161" s="11"/>
      <c r="T161" s="11"/>
      <c r="U161" s="12"/>
      <c r="V161" s="12"/>
      <c r="W161" s="12"/>
    </row>
    <row r="162" spans="1:23" hidden="1" x14ac:dyDescent="0.3">
      <c r="A162" s="365"/>
      <c r="B162" s="479"/>
      <c r="C162" s="479"/>
      <c r="D162" s="381" t="s">
        <v>187</v>
      </c>
      <c r="E162" s="381" t="s">
        <v>187</v>
      </c>
      <c r="F162" s="51" t="s">
        <v>25</v>
      </c>
      <c r="G162" s="10">
        <f t="shared" si="50"/>
        <v>111188.6</v>
      </c>
      <c r="H162" s="10">
        <f t="shared" si="50"/>
        <v>0</v>
      </c>
      <c r="I162" s="10">
        <v>71000</v>
      </c>
      <c r="J162" s="10">
        <v>0</v>
      </c>
      <c r="K162" s="10">
        <v>0</v>
      </c>
      <c r="L162" s="10">
        <v>0</v>
      </c>
      <c r="M162" s="10">
        <v>40188.6</v>
      </c>
      <c r="N162" s="10">
        <v>0</v>
      </c>
      <c r="O162" s="10">
        <v>0</v>
      </c>
      <c r="P162" s="10">
        <v>0</v>
      </c>
      <c r="Q162" s="407"/>
      <c r="R162" s="408"/>
      <c r="S162" s="11"/>
      <c r="T162" s="11"/>
      <c r="U162" s="12"/>
      <c r="V162" s="12"/>
      <c r="W162" s="12"/>
    </row>
    <row r="163" spans="1:23" hidden="1" x14ac:dyDescent="0.3">
      <c r="A163" s="365"/>
      <c r="B163" s="479"/>
      <c r="C163" s="479"/>
      <c r="D163" s="381" t="s">
        <v>187</v>
      </c>
      <c r="E163" s="381" t="s">
        <v>187</v>
      </c>
      <c r="F163" s="51" t="s">
        <v>26</v>
      </c>
      <c r="G163" s="10">
        <f t="shared" si="50"/>
        <v>111188.6</v>
      </c>
      <c r="H163" s="10">
        <f t="shared" si="50"/>
        <v>0</v>
      </c>
      <c r="I163" s="10">
        <v>71000</v>
      </c>
      <c r="J163" s="10">
        <v>0</v>
      </c>
      <c r="K163" s="10">
        <v>0</v>
      </c>
      <c r="L163" s="10">
        <v>0</v>
      </c>
      <c r="M163" s="10">
        <v>40188.6</v>
      </c>
      <c r="N163" s="10">
        <v>0</v>
      </c>
      <c r="O163" s="10">
        <v>0</v>
      </c>
      <c r="P163" s="10">
        <v>0</v>
      </c>
      <c r="Q163" s="407"/>
      <c r="R163" s="408"/>
      <c r="S163" s="11"/>
      <c r="T163" s="11"/>
      <c r="U163" s="12"/>
      <c r="V163" s="12"/>
      <c r="W163" s="12"/>
    </row>
    <row r="164" spans="1:23" hidden="1" x14ac:dyDescent="0.3">
      <c r="A164" s="365"/>
      <c r="B164" s="479"/>
      <c r="C164" s="479"/>
      <c r="D164" s="381" t="s">
        <v>187</v>
      </c>
      <c r="E164" s="381" t="s">
        <v>187</v>
      </c>
      <c r="F164" s="51" t="s">
        <v>41</v>
      </c>
      <c r="G164" s="10">
        <f t="shared" si="50"/>
        <v>111188.6</v>
      </c>
      <c r="H164" s="10">
        <f t="shared" si="50"/>
        <v>0</v>
      </c>
      <c r="I164" s="10">
        <v>71000</v>
      </c>
      <c r="J164" s="10">
        <v>0</v>
      </c>
      <c r="K164" s="10">
        <v>0</v>
      </c>
      <c r="L164" s="10">
        <v>0</v>
      </c>
      <c r="M164" s="10">
        <v>40188.6</v>
      </c>
      <c r="N164" s="10">
        <v>0</v>
      </c>
      <c r="O164" s="10">
        <v>0</v>
      </c>
      <c r="P164" s="10">
        <v>0</v>
      </c>
      <c r="Q164" s="407"/>
      <c r="R164" s="408"/>
      <c r="S164" s="11"/>
      <c r="T164" s="11"/>
      <c r="U164" s="12"/>
      <c r="V164" s="12"/>
      <c r="W164" s="12"/>
    </row>
    <row r="165" spans="1:23" hidden="1" x14ac:dyDescent="0.3">
      <c r="A165" s="365"/>
      <c r="B165" s="479"/>
      <c r="C165" s="480"/>
      <c r="D165" s="381" t="s">
        <v>187</v>
      </c>
      <c r="E165" s="381" t="s">
        <v>187</v>
      </c>
      <c r="F165" s="51" t="s">
        <v>28</v>
      </c>
      <c r="G165" s="10">
        <f t="shared" si="50"/>
        <v>111188.6</v>
      </c>
      <c r="H165" s="10">
        <f t="shared" si="50"/>
        <v>0</v>
      </c>
      <c r="I165" s="10">
        <v>71000</v>
      </c>
      <c r="J165" s="10">
        <v>0</v>
      </c>
      <c r="K165" s="10">
        <v>0</v>
      </c>
      <c r="L165" s="10">
        <v>0</v>
      </c>
      <c r="M165" s="10">
        <v>40188.6</v>
      </c>
      <c r="N165" s="10">
        <v>0</v>
      </c>
      <c r="O165" s="10">
        <v>0</v>
      </c>
      <c r="P165" s="10">
        <v>0</v>
      </c>
      <c r="Q165" s="407"/>
      <c r="R165" s="408"/>
      <c r="S165" s="11"/>
      <c r="T165" s="11"/>
      <c r="U165" s="12"/>
      <c r="V165" s="12"/>
      <c r="W165" s="12"/>
    </row>
    <row r="166" spans="1:23" ht="15" hidden="1" customHeight="1" x14ac:dyDescent="0.3">
      <c r="A166" s="364" t="s">
        <v>210</v>
      </c>
      <c r="B166" s="361" t="s">
        <v>266</v>
      </c>
      <c r="C166" s="361" t="s">
        <v>71</v>
      </c>
      <c r="D166" s="385" t="s">
        <v>186</v>
      </c>
      <c r="E166" s="385" t="s">
        <v>204</v>
      </c>
      <c r="F166" s="51" t="s">
        <v>112</v>
      </c>
      <c r="G166" s="10">
        <f t="shared" si="50"/>
        <v>1015000</v>
      </c>
      <c r="H166" s="10">
        <f t="shared" si="50"/>
        <v>0</v>
      </c>
      <c r="I166" s="10">
        <f t="shared" ref="I166:P166" si="52">SUM(I167:I173)</f>
        <v>0</v>
      </c>
      <c r="J166" s="10">
        <f t="shared" si="52"/>
        <v>0</v>
      </c>
      <c r="K166" s="10">
        <f t="shared" si="52"/>
        <v>0</v>
      </c>
      <c r="L166" s="10">
        <f t="shared" si="52"/>
        <v>0</v>
      </c>
      <c r="M166" s="10">
        <f t="shared" si="52"/>
        <v>0</v>
      </c>
      <c r="N166" s="10">
        <f t="shared" si="52"/>
        <v>0</v>
      </c>
      <c r="O166" s="10">
        <f t="shared" si="52"/>
        <v>1015000</v>
      </c>
      <c r="P166" s="10">
        <f t="shared" si="52"/>
        <v>0</v>
      </c>
      <c r="Q166" s="405" t="s">
        <v>7</v>
      </c>
      <c r="R166" s="406"/>
      <c r="S166" s="11"/>
      <c r="T166" s="11"/>
      <c r="U166" s="12"/>
      <c r="V166" s="12"/>
      <c r="W166" s="12"/>
    </row>
    <row r="167" spans="1:23" hidden="1" x14ac:dyDescent="0.3">
      <c r="A167" s="365"/>
      <c r="B167" s="362"/>
      <c r="C167" s="362"/>
      <c r="D167" s="381"/>
      <c r="E167" s="381"/>
      <c r="F167" s="51" t="s">
        <v>22</v>
      </c>
      <c r="G167" s="10">
        <f t="shared" si="50"/>
        <v>145000</v>
      </c>
      <c r="H167" s="10">
        <f t="shared" si="50"/>
        <v>0</v>
      </c>
      <c r="I167" s="10">
        <v>0</v>
      </c>
      <c r="J167" s="10">
        <v>0</v>
      </c>
      <c r="K167" s="10">
        <v>0</v>
      </c>
      <c r="L167" s="10">
        <v>0</v>
      </c>
      <c r="M167" s="10">
        <v>0</v>
      </c>
      <c r="N167" s="10">
        <v>0</v>
      </c>
      <c r="O167" s="10">
        <v>145000</v>
      </c>
      <c r="P167" s="10">
        <v>0</v>
      </c>
      <c r="Q167" s="407"/>
      <c r="R167" s="408"/>
      <c r="S167" s="11"/>
      <c r="T167" s="11"/>
      <c r="U167" s="12"/>
      <c r="V167" s="12"/>
      <c r="W167" s="12"/>
    </row>
    <row r="168" spans="1:23" hidden="1" x14ac:dyDescent="0.3">
      <c r="A168" s="365"/>
      <c r="B168" s="362"/>
      <c r="C168" s="362"/>
      <c r="D168" s="381" t="s">
        <v>187</v>
      </c>
      <c r="E168" s="381" t="s">
        <v>187</v>
      </c>
      <c r="F168" s="51" t="s">
        <v>23</v>
      </c>
      <c r="G168" s="10">
        <f t="shared" si="50"/>
        <v>145000</v>
      </c>
      <c r="H168" s="10">
        <f t="shared" si="50"/>
        <v>0</v>
      </c>
      <c r="I168" s="10">
        <v>0</v>
      </c>
      <c r="J168" s="10">
        <v>0</v>
      </c>
      <c r="K168" s="10">
        <v>0</v>
      </c>
      <c r="L168" s="10">
        <v>0</v>
      </c>
      <c r="M168" s="10">
        <v>0</v>
      </c>
      <c r="N168" s="10">
        <v>0</v>
      </c>
      <c r="O168" s="10">
        <v>145000</v>
      </c>
      <c r="P168" s="10">
        <v>0</v>
      </c>
      <c r="Q168" s="407"/>
      <c r="R168" s="408"/>
      <c r="S168" s="11"/>
      <c r="T168" s="11"/>
      <c r="U168" s="12"/>
      <c r="V168" s="12"/>
      <c r="W168" s="12"/>
    </row>
    <row r="169" spans="1:23" hidden="1" x14ac:dyDescent="0.3">
      <c r="A169" s="365"/>
      <c r="B169" s="362"/>
      <c r="C169" s="362"/>
      <c r="D169" s="381" t="s">
        <v>187</v>
      </c>
      <c r="E169" s="381" t="s">
        <v>187</v>
      </c>
      <c r="F169" s="51" t="s">
        <v>24</v>
      </c>
      <c r="G169" s="10">
        <f t="shared" si="50"/>
        <v>145000</v>
      </c>
      <c r="H169" s="10">
        <f t="shared" si="50"/>
        <v>0</v>
      </c>
      <c r="I169" s="10">
        <v>0</v>
      </c>
      <c r="J169" s="10">
        <v>0</v>
      </c>
      <c r="K169" s="10">
        <v>0</v>
      </c>
      <c r="L169" s="10">
        <v>0</v>
      </c>
      <c r="M169" s="10">
        <v>0</v>
      </c>
      <c r="N169" s="10">
        <v>0</v>
      </c>
      <c r="O169" s="10">
        <v>145000</v>
      </c>
      <c r="P169" s="10">
        <v>0</v>
      </c>
      <c r="Q169" s="407"/>
      <c r="R169" s="408"/>
      <c r="S169" s="11"/>
      <c r="T169" s="11"/>
      <c r="U169" s="12"/>
      <c r="V169" s="12"/>
      <c r="W169" s="12"/>
    </row>
    <row r="170" spans="1:23" hidden="1" x14ac:dyDescent="0.3">
      <c r="A170" s="365"/>
      <c r="B170" s="362"/>
      <c r="C170" s="362"/>
      <c r="D170" s="381" t="s">
        <v>187</v>
      </c>
      <c r="E170" s="381" t="s">
        <v>187</v>
      </c>
      <c r="F170" s="51" t="s">
        <v>25</v>
      </c>
      <c r="G170" s="10">
        <f t="shared" si="50"/>
        <v>145000</v>
      </c>
      <c r="H170" s="10">
        <f t="shared" si="50"/>
        <v>0</v>
      </c>
      <c r="I170" s="10">
        <v>0</v>
      </c>
      <c r="J170" s="10">
        <v>0</v>
      </c>
      <c r="K170" s="10">
        <v>0</v>
      </c>
      <c r="L170" s="10">
        <v>0</v>
      </c>
      <c r="M170" s="10">
        <v>0</v>
      </c>
      <c r="N170" s="10">
        <v>0</v>
      </c>
      <c r="O170" s="10">
        <v>145000</v>
      </c>
      <c r="P170" s="10">
        <v>0</v>
      </c>
      <c r="Q170" s="407"/>
      <c r="R170" s="408"/>
      <c r="S170" s="11"/>
      <c r="T170" s="11"/>
      <c r="U170" s="12"/>
      <c r="V170" s="12"/>
      <c r="W170" s="12"/>
    </row>
    <row r="171" spans="1:23" hidden="1" x14ac:dyDescent="0.3">
      <c r="A171" s="365"/>
      <c r="B171" s="362"/>
      <c r="C171" s="362"/>
      <c r="D171" s="381" t="s">
        <v>187</v>
      </c>
      <c r="E171" s="381" t="s">
        <v>187</v>
      </c>
      <c r="F171" s="51" t="s">
        <v>26</v>
      </c>
      <c r="G171" s="10">
        <f t="shared" si="50"/>
        <v>145000</v>
      </c>
      <c r="H171" s="10">
        <f t="shared" si="50"/>
        <v>0</v>
      </c>
      <c r="I171" s="10">
        <v>0</v>
      </c>
      <c r="J171" s="10">
        <v>0</v>
      </c>
      <c r="K171" s="10">
        <v>0</v>
      </c>
      <c r="L171" s="10">
        <v>0</v>
      </c>
      <c r="M171" s="10">
        <v>0</v>
      </c>
      <c r="N171" s="10">
        <v>0</v>
      </c>
      <c r="O171" s="10">
        <v>145000</v>
      </c>
      <c r="P171" s="10">
        <v>0</v>
      </c>
      <c r="Q171" s="407"/>
      <c r="R171" s="408"/>
      <c r="S171" s="11"/>
      <c r="T171" s="11"/>
      <c r="U171" s="12"/>
      <c r="V171" s="12"/>
      <c r="W171" s="12"/>
    </row>
    <row r="172" spans="1:23" hidden="1" x14ac:dyDescent="0.3">
      <c r="A172" s="365"/>
      <c r="B172" s="362"/>
      <c r="C172" s="362"/>
      <c r="D172" s="381" t="s">
        <v>187</v>
      </c>
      <c r="E172" s="381" t="s">
        <v>187</v>
      </c>
      <c r="F172" s="51" t="s">
        <v>41</v>
      </c>
      <c r="G172" s="10">
        <f t="shared" si="50"/>
        <v>145000</v>
      </c>
      <c r="H172" s="10">
        <f t="shared" si="50"/>
        <v>0</v>
      </c>
      <c r="I172" s="10">
        <v>0</v>
      </c>
      <c r="J172" s="10">
        <v>0</v>
      </c>
      <c r="K172" s="10">
        <v>0</v>
      </c>
      <c r="L172" s="10">
        <v>0</v>
      </c>
      <c r="M172" s="10">
        <v>0</v>
      </c>
      <c r="N172" s="10">
        <v>0</v>
      </c>
      <c r="O172" s="10">
        <v>145000</v>
      </c>
      <c r="P172" s="10">
        <v>0</v>
      </c>
      <c r="Q172" s="407"/>
      <c r="R172" s="408"/>
      <c r="S172" s="11"/>
      <c r="T172" s="11"/>
      <c r="U172" s="12"/>
      <c r="V172" s="12"/>
      <c r="W172" s="12"/>
    </row>
    <row r="173" spans="1:23" hidden="1" x14ac:dyDescent="0.3">
      <c r="A173" s="365"/>
      <c r="B173" s="362"/>
      <c r="C173" s="362"/>
      <c r="D173" s="381" t="s">
        <v>187</v>
      </c>
      <c r="E173" s="381" t="s">
        <v>187</v>
      </c>
      <c r="F173" s="51" t="s">
        <v>28</v>
      </c>
      <c r="G173" s="10">
        <f t="shared" si="50"/>
        <v>145000</v>
      </c>
      <c r="H173" s="10">
        <f t="shared" si="50"/>
        <v>0</v>
      </c>
      <c r="I173" s="10">
        <v>0</v>
      </c>
      <c r="J173" s="10">
        <v>0</v>
      </c>
      <c r="K173" s="10">
        <v>0</v>
      </c>
      <c r="L173" s="10">
        <v>0</v>
      </c>
      <c r="M173" s="10">
        <v>0</v>
      </c>
      <c r="N173" s="10">
        <v>0</v>
      </c>
      <c r="O173" s="10">
        <v>145000</v>
      </c>
      <c r="P173" s="10">
        <v>0</v>
      </c>
      <c r="Q173" s="407"/>
      <c r="R173" s="408"/>
      <c r="S173" s="11"/>
      <c r="T173" s="11"/>
      <c r="U173" s="12"/>
      <c r="V173" s="12"/>
      <c r="W173" s="12"/>
    </row>
    <row r="174" spans="1:23" ht="18.75" hidden="1" customHeight="1" x14ac:dyDescent="0.3">
      <c r="A174" s="364" t="s">
        <v>269</v>
      </c>
      <c r="B174" s="478" t="s">
        <v>267</v>
      </c>
      <c r="C174" s="478" t="s">
        <v>71</v>
      </c>
      <c r="D174" s="385" t="s">
        <v>186</v>
      </c>
      <c r="E174" s="385" t="s">
        <v>268</v>
      </c>
      <c r="F174" s="51" t="s">
        <v>112</v>
      </c>
      <c r="G174" s="10">
        <f t="shared" ref="G174:H189" si="53">I174+K174+M174+O174</f>
        <v>233580.2</v>
      </c>
      <c r="H174" s="10">
        <f t="shared" si="53"/>
        <v>0</v>
      </c>
      <c r="I174" s="10">
        <f t="shared" ref="I174:P174" si="54">SUM(I175:I181)</f>
        <v>0</v>
      </c>
      <c r="J174" s="10">
        <f t="shared" si="54"/>
        <v>0</v>
      </c>
      <c r="K174" s="10">
        <f t="shared" si="54"/>
        <v>0</v>
      </c>
      <c r="L174" s="10">
        <f t="shared" si="54"/>
        <v>0</v>
      </c>
      <c r="M174" s="10">
        <f t="shared" si="54"/>
        <v>233580.2</v>
      </c>
      <c r="N174" s="10">
        <f t="shared" si="54"/>
        <v>0</v>
      </c>
      <c r="O174" s="10">
        <f t="shared" si="54"/>
        <v>0</v>
      </c>
      <c r="P174" s="10">
        <f t="shared" si="54"/>
        <v>0</v>
      </c>
      <c r="Q174" s="405" t="s">
        <v>7</v>
      </c>
      <c r="R174" s="406"/>
      <c r="S174" s="11"/>
      <c r="T174" s="11"/>
      <c r="U174" s="12"/>
      <c r="V174" s="12"/>
      <c r="W174" s="12"/>
    </row>
    <row r="175" spans="1:23" ht="18.75" hidden="1" customHeight="1" x14ac:dyDescent="0.3">
      <c r="A175" s="365"/>
      <c r="B175" s="479"/>
      <c r="C175" s="479"/>
      <c r="D175" s="381"/>
      <c r="E175" s="381"/>
      <c r="F175" s="51" t="s">
        <v>22</v>
      </c>
      <c r="G175" s="10">
        <f t="shared" si="53"/>
        <v>33368.6</v>
      </c>
      <c r="H175" s="10">
        <f t="shared" si="53"/>
        <v>0</v>
      </c>
      <c r="I175" s="10">
        <v>0</v>
      </c>
      <c r="J175" s="10">
        <v>0</v>
      </c>
      <c r="K175" s="10">
        <v>0</v>
      </c>
      <c r="L175" s="10">
        <v>0</v>
      </c>
      <c r="M175" s="10">
        <v>33368.6</v>
      </c>
      <c r="N175" s="10">
        <v>0</v>
      </c>
      <c r="O175" s="10">
        <v>0</v>
      </c>
      <c r="P175" s="10">
        <v>0</v>
      </c>
      <c r="Q175" s="407"/>
      <c r="R175" s="408"/>
      <c r="S175" s="11"/>
      <c r="T175" s="11"/>
      <c r="U175" s="12"/>
      <c r="V175" s="12"/>
      <c r="W175" s="12"/>
    </row>
    <row r="176" spans="1:23" ht="18.75" hidden="1" customHeight="1" x14ac:dyDescent="0.3">
      <c r="A176" s="365"/>
      <c r="B176" s="479"/>
      <c r="C176" s="479"/>
      <c r="D176" s="381" t="s">
        <v>187</v>
      </c>
      <c r="E176" s="381" t="s">
        <v>187</v>
      </c>
      <c r="F176" s="51" t="s">
        <v>23</v>
      </c>
      <c r="G176" s="10">
        <f t="shared" si="53"/>
        <v>33368.6</v>
      </c>
      <c r="H176" s="10">
        <f t="shared" si="53"/>
        <v>0</v>
      </c>
      <c r="I176" s="10">
        <v>0</v>
      </c>
      <c r="J176" s="10">
        <v>0</v>
      </c>
      <c r="K176" s="10">
        <v>0</v>
      </c>
      <c r="L176" s="10">
        <v>0</v>
      </c>
      <c r="M176" s="10">
        <v>33368.6</v>
      </c>
      <c r="N176" s="10">
        <v>0</v>
      </c>
      <c r="O176" s="10">
        <v>0</v>
      </c>
      <c r="P176" s="10">
        <v>0</v>
      </c>
      <c r="Q176" s="407"/>
      <c r="R176" s="408"/>
      <c r="S176" s="11"/>
      <c r="T176" s="11"/>
      <c r="U176" s="12"/>
      <c r="V176" s="12"/>
      <c r="W176" s="12"/>
    </row>
    <row r="177" spans="1:23" ht="18.75" hidden="1" customHeight="1" x14ac:dyDescent="0.3">
      <c r="A177" s="365"/>
      <c r="B177" s="479"/>
      <c r="C177" s="479"/>
      <c r="D177" s="381" t="s">
        <v>187</v>
      </c>
      <c r="E177" s="381" t="s">
        <v>187</v>
      </c>
      <c r="F177" s="51" t="s">
        <v>24</v>
      </c>
      <c r="G177" s="10">
        <f t="shared" si="53"/>
        <v>33368.6</v>
      </c>
      <c r="H177" s="10">
        <f t="shared" si="53"/>
        <v>0</v>
      </c>
      <c r="I177" s="10">
        <v>0</v>
      </c>
      <c r="J177" s="10">
        <v>0</v>
      </c>
      <c r="K177" s="10">
        <v>0</v>
      </c>
      <c r="L177" s="10">
        <v>0</v>
      </c>
      <c r="M177" s="10">
        <v>33368.6</v>
      </c>
      <c r="N177" s="10">
        <v>0</v>
      </c>
      <c r="O177" s="10">
        <v>0</v>
      </c>
      <c r="P177" s="10">
        <v>0</v>
      </c>
      <c r="Q177" s="407"/>
      <c r="R177" s="408"/>
      <c r="S177" s="11"/>
      <c r="T177" s="11"/>
      <c r="U177" s="12"/>
      <c r="V177" s="12"/>
      <c r="W177" s="12"/>
    </row>
    <row r="178" spans="1:23" ht="18.75" hidden="1" customHeight="1" x14ac:dyDescent="0.3">
      <c r="A178" s="365"/>
      <c r="B178" s="479"/>
      <c r="C178" s="479"/>
      <c r="D178" s="381" t="s">
        <v>187</v>
      </c>
      <c r="E178" s="381" t="s">
        <v>187</v>
      </c>
      <c r="F178" s="51" t="s">
        <v>25</v>
      </c>
      <c r="G178" s="10">
        <f t="shared" si="53"/>
        <v>33368.6</v>
      </c>
      <c r="H178" s="10">
        <f t="shared" si="53"/>
        <v>0</v>
      </c>
      <c r="I178" s="10">
        <v>0</v>
      </c>
      <c r="J178" s="10">
        <v>0</v>
      </c>
      <c r="K178" s="10">
        <v>0</v>
      </c>
      <c r="L178" s="10">
        <v>0</v>
      </c>
      <c r="M178" s="10">
        <v>33368.6</v>
      </c>
      <c r="N178" s="10">
        <v>0</v>
      </c>
      <c r="O178" s="10">
        <v>0</v>
      </c>
      <c r="P178" s="10">
        <v>0</v>
      </c>
      <c r="Q178" s="407"/>
      <c r="R178" s="408"/>
      <c r="S178" s="11"/>
      <c r="T178" s="11"/>
      <c r="U178" s="12"/>
      <c r="V178" s="12"/>
      <c r="W178" s="12"/>
    </row>
    <row r="179" spans="1:23" ht="18.75" hidden="1" customHeight="1" x14ac:dyDescent="0.3">
      <c r="A179" s="365"/>
      <c r="B179" s="479"/>
      <c r="C179" s="479"/>
      <c r="D179" s="381" t="s">
        <v>187</v>
      </c>
      <c r="E179" s="381" t="s">
        <v>187</v>
      </c>
      <c r="F179" s="51" t="s">
        <v>26</v>
      </c>
      <c r="G179" s="10">
        <f t="shared" si="53"/>
        <v>33368.6</v>
      </c>
      <c r="H179" s="10">
        <f t="shared" si="53"/>
        <v>0</v>
      </c>
      <c r="I179" s="10">
        <v>0</v>
      </c>
      <c r="J179" s="10">
        <v>0</v>
      </c>
      <c r="K179" s="10">
        <v>0</v>
      </c>
      <c r="L179" s="10">
        <v>0</v>
      </c>
      <c r="M179" s="10">
        <v>33368.6</v>
      </c>
      <c r="N179" s="10">
        <v>0</v>
      </c>
      <c r="O179" s="10">
        <v>0</v>
      </c>
      <c r="P179" s="10">
        <v>0</v>
      </c>
      <c r="Q179" s="407"/>
      <c r="R179" s="408"/>
      <c r="S179" s="11"/>
      <c r="T179" s="11"/>
      <c r="U179" s="12"/>
      <c r="V179" s="12"/>
      <c r="W179" s="12"/>
    </row>
    <row r="180" spans="1:23" ht="18.75" hidden="1" customHeight="1" x14ac:dyDescent="0.3">
      <c r="A180" s="365"/>
      <c r="B180" s="479"/>
      <c r="C180" s="479"/>
      <c r="D180" s="381" t="s">
        <v>187</v>
      </c>
      <c r="E180" s="381" t="s">
        <v>187</v>
      </c>
      <c r="F180" s="51" t="s">
        <v>41</v>
      </c>
      <c r="G180" s="10">
        <f t="shared" si="53"/>
        <v>33368.6</v>
      </c>
      <c r="H180" s="10">
        <f t="shared" si="53"/>
        <v>0</v>
      </c>
      <c r="I180" s="10">
        <v>0</v>
      </c>
      <c r="J180" s="10">
        <v>0</v>
      </c>
      <c r="K180" s="10">
        <v>0</v>
      </c>
      <c r="L180" s="10">
        <v>0</v>
      </c>
      <c r="M180" s="10">
        <v>33368.6</v>
      </c>
      <c r="N180" s="10">
        <v>0</v>
      </c>
      <c r="O180" s="10">
        <v>0</v>
      </c>
      <c r="P180" s="10">
        <v>0</v>
      </c>
      <c r="Q180" s="407"/>
      <c r="R180" s="408"/>
      <c r="S180" s="11"/>
      <c r="T180" s="11"/>
      <c r="U180" s="12"/>
      <c r="V180" s="12"/>
      <c r="W180" s="12"/>
    </row>
    <row r="181" spans="1:23" ht="18.75" hidden="1" customHeight="1" x14ac:dyDescent="0.3">
      <c r="A181" s="365"/>
      <c r="B181" s="479"/>
      <c r="C181" s="479"/>
      <c r="D181" s="381" t="s">
        <v>187</v>
      </c>
      <c r="E181" s="381" t="s">
        <v>187</v>
      </c>
      <c r="F181" s="51" t="s">
        <v>28</v>
      </c>
      <c r="G181" s="10">
        <f t="shared" si="53"/>
        <v>33368.6</v>
      </c>
      <c r="H181" s="10">
        <f t="shared" si="53"/>
        <v>0</v>
      </c>
      <c r="I181" s="10">
        <v>0</v>
      </c>
      <c r="J181" s="10">
        <v>0</v>
      </c>
      <c r="K181" s="10">
        <v>0</v>
      </c>
      <c r="L181" s="10">
        <v>0</v>
      </c>
      <c r="M181" s="10">
        <v>33368.6</v>
      </c>
      <c r="N181" s="10">
        <v>0</v>
      </c>
      <c r="O181" s="10">
        <v>0</v>
      </c>
      <c r="P181" s="10">
        <v>0</v>
      </c>
      <c r="Q181" s="407"/>
      <c r="R181" s="408"/>
      <c r="S181" s="11"/>
      <c r="T181" s="11"/>
      <c r="U181" s="12"/>
      <c r="V181" s="12"/>
      <c r="W181" s="12"/>
    </row>
    <row r="182" spans="1:23" hidden="1" x14ac:dyDescent="0.3">
      <c r="A182" s="364" t="s">
        <v>270</v>
      </c>
      <c r="B182" s="361" t="s">
        <v>437</v>
      </c>
      <c r="C182" s="361" t="s">
        <v>71</v>
      </c>
      <c r="D182" s="385" t="s">
        <v>186</v>
      </c>
      <c r="E182" s="385" t="s">
        <v>192</v>
      </c>
      <c r="F182" s="51" t="s">
        <v>112</v>
      </c>
      <c r="G182" s="10">
        <f t="shared" si="53"/>
        <v>2590505.2000000002</v>
      </c>
      <c r="H182" s="10">
        <f t="shared" si="53"/>
        <v>0</v>
      </c>
      <c r="I182" s="10">
        <f t="shared" ref="I182:P182" si="55">SUM(I183:I189)</f>
        <v>253554.00000000003</v>
      </c>
      <c r="J182" s="10">
        <f t="shared" si="55"/>
        <v>0</v>
      </c>
      <c r="K182" s="10">
        <f t="shared" si="55"/>
        <v>0</v>
      </c>
      <c r="L182" s="10">
        <f t="shared" si="55"/>
        <v>0</v>
      </c>
      <c r="M182" s="10">
        <f t="shared" si="55"/>
        <v>2336951.2000000002</v>
      </c>
      <c r="N182" s="10">
        <f t="shared" si="55"/>
        <v>0</v>
      </c>
      <c r="O182" s="10">
        <f t="shared" si="55"/>
        <v>0</v>
      </c>
      <c r="P182" s="10">
        <f t="shared" si="55"/>
        <v>0</v>
      </c>
      <c r="Q182" s="405" t="s">
        <v>7</v>
      </c>
      <c r="R182" s="406"/>
      <c r="S182" s="11"/>
      <c r="T182" s="11"/>
      <c r="U182" s="12"/>
      <c r="V182" s="12"/>
      <c r="W182" s="12"/>
    </row>
    <row r="183" spans="1:23" hidden="1" x14ac:dyDescent="0.3">
      <c r="A183" s="365"/>
      <c r="B183" s="362"/>
      <c r="C183" s="362"/>
      <c r="D183" s="381"/>
      <c r="E183" s="381"/>
      <c r="F183" s="51" t="s">
        <v>22</v>
      </c>
      <c r="G183" s="10">
        <f t="shared" si="53"/>
        <v>359590.60000000003</v>
      </c>
      <c r="H183" s="10">
        <f t="shared" si="53"/>
        <v>0</v>
      </c>
      <c r="I183" s="10">
        <v>36410.400000000001</v>
      </c>
      <c r="J183" s="10">
        <v>0</v>
      </c>
      <c r="K183" s="10">
        <v>0</v>
      </c>
      <c r="L183" s="10">
        <v>0</v>
      </c>
      <c r="M183" s="10">
        <v>323180.2</v>
      </c>
      <c r="N183" s="10">
        <v>0</v>
      </c>
      <c r="O183" s="10">
        <v>0</v>
      </c>
      <c r="P183" s="10">
        <v>0</v>
      </c>
      <c r="Q183" s="407"/>
      <c r="R183" s="408"/>
      <c r="S183" s="11"/>
      <c r="T183" s="11"/>
      <c r="U183" s="12"/>
      <c r="V183" s="12"/>
      <c r="W183" s="12"/>
    </row>
    <row r="184" spans="1:23" hidden="1" x14ac:dyDescent="0.3">
      <c r="A184" s="365"/>
      <c r="B184" s="362"/>
      <c r="C184" s="362"/>
      <c r="D184" s="381" t="s">
        <v>187</v>
      </c>
      <c r="E184" s="381" t="s">
        <v>187</v>
      </c>
      <c r="F184" s="51" t="s">
        <v>23</v>
      </c>
      <c r="G184" s="10">
        <f t="shared" si="53"/>
        <v>371819.1</v>
      </c>
      <c r="H184" s="10">
        <f t="shared" si="53"/>
        <v>0</v>
      </c>
      <c r="I184" s="10">
        <v>36190.6</v>
      </c>
      <c r="J184" s="10">
        <v>0</v>
      </c>
      <c r="K184" s="10">
        <v>0</v>
      </c>
      <c r="L184" s="10">
        <v>0</v>
      </c>
      <c r="M184" s="10">
        <v>335628.5</v>
      </c>
      <c r="N184" s="10">
        <v>0</v>
      </c>
      <c r="O184" s="10">
        <v>0</v>
      </c>
      <c r="P184" s="10">
        <v>0</v>
      </c>
      <c r="Q184" s="407"/>
      <c r="R184" s="408"/>
      <c r="S184" s="11"/>
      <c r="T184" s="11"/>
      <c r="U184" s="12"/>
      <c r="V184" s="12"/>
      <c r="W184" s="12"/>
    </row>
    <row r="185" spans="1:23" hidden="1" x14ac:dyDescent="0.3">
      <c r="A185" s="365"/>
      <c r="B185" s="362"/>
      <c r="C185" s="362"/>
      <c r="D185" s="381" t="s">
        <v>187</v>
      </c>
      <c r="E185" s="381" t="s">
        <v>187</v>
      </c>
      <c r="F185" s="51" t="s">
        <v>24</v>
      </c>
      <c r="G185" s="10">
        <f t="shared" si="53"/>
        <v>371819.1</v>
      </c>
      <c r="H185" s="10">
        <f t="shared" si="53"/>
        <v>0</v>
      </c>
      <c r="I185" s="10">
        <v>36190.6</v>
      </c>
      <c r="J185" s="10">
        <v>0</v>
      </c>
      <c r="K185" s="10">
        <v>0</v>
      </c>
      <c r="L185" s="10">
        <v>0</v>
      </c>
      <c r="M185" s="10">
        <v>335628.5</v>
      </c>
      <c r="N185" s="10">
        <v>0</v>
      </c>
      <c r="O185" s="10">
        <v>0</v>
      </c>
      <c r="P185" s="10">
        <v>0</v>
      </c>
      <c r="Q185" s="407"/>
      <c r="R185" s="408"/>
      <c r="S185" s="11"/>
      <c r="T185" s="11"/>
      <c r="U185" s="12"/>
      <c r="V185" s="12"/>
      <c r="W185" s="12"/>
    </row>
    <row r="186" spans="1:23" hidden="1" x14ac:dyDescent="0.3">
      <c r="A186" s="365"/>
      <c r="B186" s="362"/>
      <c r="C186" s="362"/>
      <c r="D186" s="381" t="s">
        <v>187</v>
      </c>
      <c r="E186" s="381" t="s">
        <v>187</v>
      </c>
      <c r="F186" s="51" t="s">
        <v>25</v>
      </c>
      <c r="G186" s="10">
        <f t="shared" si="53"/>
        <v>371819.1</v>
      </c>
      <c r="H186" s="10">
        <f t="shared" si="53"/>
        <v>0</v>
      </c>
      <c r="I186" s="10">
        <v>36190.6</v>
      </c>
      <c r="J186" s="10">
        <v>0</v>
      </c>
      <c r="K186" s="10">
        <v>0</v>
      </c>
      <c r="L186" s="10">
        <v>0</v>
      </c>
      <c r="M186" s="10">
        <v>335628.5</v>
      </c>
      <c r="N186" s="10">
        <v>0</v>
      </c>
      <c r="O186" s="10">
        <v>0</v>
      </c>
      <c r="P186" s="10">
        <v>0</v>
      </c>
      <c r="Q186" s="407"/>
      <c r="R186" s="408"/>
      <c r="S186" s="11"/>
      <c r="T186" s="11"/>
      <c r="U186" s="12"/>
      <c r="V186" s="12"/>
      <c r="W186" s="12"/>
    </row>
    <row r="187" spans="1:23" hidden="1" x14ac:dyDescent="0.3">
      <c r="A187" s="365"/>
      <c r="B187" s="362"/>
      <c r="C187" s="362"/>
      <c r="D187" s="381" t="s">
        <v>187</v>
      </c>
      <c r="E187" s="381" t="s">
        <v>187</v>
      </c>
      <c r="F187" s="51" t="s">
        <v>26</v>
      </c>
      <c r="G187" s="10">
        <f t="shared" si="53"/>
        <v>371819.1</v>
      </c>
      <c r="H187" s="10">
        <f t="shared" si="53"/>
        <v>0</v>
      </c>
      <c r="I187" s="10">
        <v>36190.6</v>
      </c>
      <c r="J187" s="10">
        <v>0</v>
      </c>
      <c r="K187" s="10">
        <v>0</v>
      </c>
      <c r="L187" s="10">
        <v>0</v>
      </c>
      <c r="M187" s="10">
        <v>335628.5</v>
      </c>
      <c r="N187" s="10">
        <v>0</v>
      </c>
      <c r="O187" s="10">
        <v>0</v>
      </c>
      <c r="P187" s="10">
        <v>0</v>
      </c>
      <c r="Q187" s="407"/>
      <c r="R187" s="408"/>
      <c r="S187" s="11"/>
      <c r="T187" s="11"/>
      <c r="U187" s="12"/>
      <c r="V187" s="12"/>
      <c r="W187" s="12"/>
    </row>
    <row r="188" spans="1:23" hidden="1" x14ac:dyDescent="0.3">
      <c r="A188" s="365"/>
      <c r="B188" s="362"/>
      <c r="C188" s="362"/>
      <c r="D188" s="381" t="s">
        <v>187</v>
      </c>
      <c r="E188" s="381" t="s">
        <v>187</v>
      </c>
      <c r="F188" s="51" t="s">
        <v>41</v>
      </c>
      <c r="G188" s="10">
        <f t="shared" si="53"/>
        <v>371819.1</v>
      </c>
      <c r="H188" s="10">
        <f t="shared" si="53"/>
        <v>0</v>
      </c>
      <c r="I188" s="10">
        <v>36190.6</v>
      </c>
      <c r="J188" s="10">
        <v>0</v>
      </c>
      <c r="K188" s="10">
        <v>0</v>
      </c>
      <c r="L188" s="10">
        <v>0</v>
      </c>
      <c r="M188" s="10">
        <v>335628.5</v>
      </c>
      <c r="N188" s="10">
        <v>0</v>
      </c>
      <c r="O188" s="10">
        <v>0</v>
      </c>
      <c r="P188" s="10">
        <v>0</v>
      </c>
      <c r="Q188" s="407"/>
      <c r="R188" s="408"/>
      <c r="S188" s="11"/>
      <c r="T188" s="11"/>
      <c r="U188" s="12"/>
      <c r="V188" s="12"/>
      <c r="W188" s="12"/>
    </row>
    <row r="189" spans="1:23" hidden="1" x14ac:dyDescent="0.3">
      <c r="A189" s="365"/>
      <c r="B189" s="362"/>
      <c r="C189" s="362"/>
      <c r="D189" s="381" t="s">
        <v>187</v>
      </c>
      <c r="E189" s="381" t="s">
        <v>187</v>
      </c>
      <c r="F189" s="51" t="s">
        <v>28</v>
      </c>
      <c r="G189" s="10">
        <f t="shared" si="53"/>
        <v>371819.1</v>
      </c>
      <c r="H189" s="10">
        <f t="shared" si="53"/>
        <v>0</v>
      </c>
      <c r="I189" s="10">
        <v>36190.6</v>
      </c>
      <c r="J189" s="10">
        <v>0</v>
      </c>
      <c r="K189" s="10">
        <v>0</v>
      </c>
      <c r="L189" s="10">
        <v>0</v>
      </c>
      <c r="M189" s="10">
        <v>335628.5</v>
      </c>
      <c r="N189" s="10">
        <v>0</v>
      </c>
      <c r="O189" s="10">
        <v>0</v>
      </c>
      <c r="P189" s="10">
        <v>0</v>
      </c>
      <c r="Q189" s="407"/>
      <c r="R189" s="408"/>
      <c r="S189" s="11"/>
      <c r="T189" s="11"/>
      <c r="U189" s="12"/>
      <c r="V189" s="12"/>
      <c r="W189" s="12"/>
    </row>
    <row r="190" spans="1:23" ht="22.5" hidden="1" customHeight="1" x14ac:dyDescent="0.3">
      <c r="A190" s="364" t="s">
        <v>271</v>
      </c>
      <c r="B190" s="361" t="s">
        <v>464</v>
      </c>
      <c r="C190" s="361" t="s">
        <v>71</v>
      </c>
      <c r="D190" s="385" t="s">
        <v>186</v>
      </c>
      <c r="E190" s="385" t="s">
        <v>192</v>
      </c>
      <c r="F190" s="51" t="s">
        <v>112</v>
      </c>
      <c r="G190" s="10">
        <f t="shared" ref="G190:H197" si="56">I190+K190+M190+O190</f>
        <v>5659.5</v>
      </c>
      <c r="H190" s="10">
        <f t="shared" si="56"/>
        <v>0</v>
      </c>
      <c r="I190" s="10">
        <f t="shared" ref="I190:P190" si="57">SUM(I191:I197)</f>
        <v>0</v>
      </c>
      <c r="J190" s="10">
        <f t="shared" si="57"/>
        <v>0</v>
      </c>
      <c r="K190" s="10">
        <f t="shared" si="57"/>
        <v>0</v>
      </c>
      <c r="L190" s="10">
        <f t="shared" si="57"/>
        <v>0</v>
      </c>
      <c r="M190" s="10">
        <f t="shared" si="57"/>
        <v>5659.5</v>
      </c>
      <c r="N190" s="10">
        <f t="shared" si="57"/>
        <v>0</v>
      </c>
      <c r="O190" s="10">
        <f t="shared" si="57"/>
        <v>0</v>
      </c>
      <c r="P190" s="10">
        <f t="shared" si="57"/>
        <v>0</v>
      </c>
      <c r="Q190" s="405" t="s">
        <v>7</v>
      </c>
      <c r="R190" s="406"/>
      <c r="S190" s="11"/>
      <c r="T190" s="11"/>
      <c r="U190" s="12"/>
      <c r="V190" s="12"/>
      <c r="W190" s="12"/>
    </row>
    <row r="191" spans="1:23" ht="22.5" hidden="1" customHeight="1" x14ac:dyDescent="0.3">
      <c r="A191" s="365"/>
      <c r="B191" s="362"/>
      <c r="C191" s="362"/>
      <c r="D191" s="381"/>
      <c r="E191" s="381"/>
      <c r="F191" s="51" t="s">
        <v>22</v>
      </c>
      <c r="G191" s="10">
        <v>808.5</v>
      </c>
      <c r="H191" s="10">
        <f t="shared" si="56"/>
        <v>0</v>
      </c>
      <c r="I191" s="10">
        <v>0</v>
      </c>
      <c r="J191" s="10">
        <v>0</v>
      </c>
      <c r="K191" s="10">
        <v>0</v>
      </c>
      <c r="L191" s="10">
        <v>0</v>
      </c>
      <c r="M191" s="10">
        <v>808.5</v>
      </c>
      <c r="N191" s="10">
        <v>0</v>
      </c>
      <c r="O191" s="10">
        <v>0</v>
      </c>
      <c r="P191" s="10">
        <v>0</v>
      </c>
      <c r="Q191" s="407"/>
      <c r="R191" s="408"/>
      <c r="S191" s="11"/>
      <c r="T191" s="11"/>
      <c r="U191" s="12"/>
      <c r="V191" s="12"/>
      <c r="W191" s="12"/>
    </row>
    <row r="192" spans="1:23" ht="22.5" hidden="1" customHeight="1" x14ac:dyDescent="0.3">
      <c r="A192" s="365"/>
      <c r="B192" s="362"/>
      <c r="C192" s="362"/>
      <c r="D192" s="381" t="s">
        <v>187</v>
      </c>
      <c r="E192" s="381" t="s">
        <v>187</v>
      </c>
      <c r="F192" s="51" t="s">
        <v>23</v>
      </c>
      <c r="G192" s="10">
        <f t="shared" si="56"/>
        <v>808.5</v>
      </c>
      <c r="H192" s="10">
        <f t="shared" si="56"/>
        <v>0</v>
      </c>
      <c r="I192" s="10">
        <v>0</v>
      </c>
      <c r="J192" s="10">
        <v>0</v>
      </c>
      <c r="K192" s="10">
        <v>0</v>
      </c>
      <c r="L192" s="10">
        <v>0</v>
      </c>
      <c r="M192" s="10">
        <v>808.5</v>
      </c>
      <c r="N192" s="10">
        <v>0</v>
      </c>
      <c r="O192" s="10">
        <v>0</v>
      </c>
      <c r="P192" s="10">
        <v>0</v>
      </c>
      <c r="Q192" s="407"/>
      <c r="R192" s="408"/>
      <c r="S192" s="11"/>
      <c r="T192" s="11"/>
      <c r="U192" s="12"/>
      <c r="V192" s="12"/>
      <c r="W192" s="12"/>
    </row>
    <row r="193" spans="1:256" ht="22.5" hidden="1" customHeight="1" x14ac:dyDescent="0.3">
      <c r="A193" s="365"/>
      <c r="B193" s="362"/>
      <c r="C193" s="362"/>
      <c r="D193" s="381" t="s">
        <v>187</v>
      </c>
      <c r="E193" s="381" t="s">
        <v>187</v>
      </c>
      <c r="F193" s="51" t="s">
        <v>24</v>
      </c>
      <c r="G193" s="10">
        <f t="shared" si="56"/>
        <v>808.5</v>
      </c>
      <c r="H193" s="10">
        <f t="shared" si="56"/>
        <v>0</v>
      </c>
      <c r="I193" s="10">
        <v>0</v>
      </c>
      <c r="J193" s="10">
        <v>0</v>
      </c>
      <c r="K193" s="10">
        <v>0</v>
      </c>
      <c r="L193" s="10">
        <v>0</v>
      </c>
      <c r="M193" s="10">
        <v>808.5</v>
      </c>
      <c r="N193" s="10">
        <v>0</v>
      </c>
      <c r="O193" s="10">
        <v>0</v>
      </c>
      <c r="P193" s="10">
        <v>0</v>
      </c>
      <c r="Q193" s="407"/>
      <c r="R193" s="408"/>
      <c r="S193" s="11"/>
      <c r="T193" s="11"/>
      <c r="U193" s="12"/>
      <c r="V193" s="12"/>
      <c r="W193" s="12"/>
    </row>
    <row r="194" spans="1:256" ht="22.5" hidden="1" customHeight="1" x14ac:dyDescent="0.3">
      <c r="A194" s="365"/>
      <c r="B194" s="362"/>
      <c r="C194" s="362"/>
      <c r="D194" s="381" t="s">
        <v>187</v>
      </c>
      <c r="E194" s="381" t="s">
        <v>187</v>
      </c>
      <c r="F194" s="51" t="s">
        <v>25</v>
      </c>
      <c r="G194" s="10">
        <f t="shared" si="56"/>
        <v>808.5</v>
      </c>
      <c r="H194" s="10">
        <f t="shared" si="56"/>
        <v>0</v>
      </c>
      <c r="I194" s="10">
        <v>0</v>
      </c>
      <c r="J194" s="10">
        <v>0</v>
      </c>
      <c r="K194" s="10">
        <v>0</v>
      </c>
      <c r="L194" s="10">
        <v>0</v>
      </c>
      <c r="M194" s="10">
        <v>808.5</v>
      </c>
      <c r="N194" s="10">
        <v>0</v>
      </c>
      <c r="O194" s="10">
        <v>0</v>
      </c>
      <c r="P194" s="10">
        <v>0</v>
      </c>
      <c r="Q194" s="407"/>
      <c r="R194" s="408"/>
      <c r="S194" s="11"/>
      <c r="T194" s="11"/>
      <c r="U194" s="12"/>
      <c r="V194" s="12"/>
      <c r="W194" s="12"/>
    </row>
    <row r="195" spans="1:256" ht="22.5" hidden="1" customHeight="1" x14ac:dyDescent="0.3">
      <c r="A195" s="365"/>
      <c r="B195" s="362"/>
      <c r="C195" s="362"/>
      <c r="D195" s="381" t="s">
        <v>187</v>
      </c>
      <c r="E195" s="381" t="s">
        <v>187</v>
      </c>
      <c r="F195" s="51" t="s">
        <v>26</v>
      </c>
      <c r="G195" s="10">
        <f t="shared" si="56"/>
        <v>808.5</v>
      </c>
      <c r="H195" s="10">
        <f t="shared" si="56"/>
        <v>0</v>
      </c>
      <c r="I195" s="10">
        <v>0</v>
      </c>
      <c r="J195" s="10">
        <v>0</v>
      </c>
      <c r="K195" s="10">
        <v>0</v>
      </c>
      <c r="L195" s="10">
        <v>0</v>
      </c>
      <c r="M195" s="10">
        <v>808.5</v>
      </c>
      <c r="N195" s="10">
        <v>0</v>
      </c>
      <c r="O195" s="10">
        <v>0</v>
      </c>
      <c r="P195" s="10">
        <v>0</v>
      </c>
      <c r="Q195" s="407"/>
      <c r="R195" s="408"/>
      <c r="S195" s="11"/>
      <c r="T195" s="11"/>
      <c r="U195" s="12"/>
      <c r="V195" s="12"/>
      <c r="W195" s="12"/>
    </row>
    <row r="196" spans="1:256" ht="22.5" hidden="1" customHeight="1" x14ac:dyDescent="0.3">
      <c r="A196" s="365"/>
      <c r="B196" s="362"/>
      <c r="C196" s="362"/>
      <c r="D196" s="381" t="s">
        <v>187</v>
      </c>
      <c r="E196" s="381" t="s">
        <v>187</v>
      </c>
      <c r="F196" s="51" t="s">
        <v>41</v>
      </c>
      <c r="G196" s="10">
        <f t="shared" si="56"/>
        <v>808.5</v>
      </c>
      <c r="H196" s="10">
        <f t="shared" si="56"/>
        <v>0</v>
      </c>
      <c r="I196" s="10">
        <v>0</v>
      </c>
      <c r="J196" s="10">
        <v>0</v>
      </c>
      <c r="K196" s="10">
        <v>0</v>
      </c>
      <c r="L196" s="10">
        <v>0</v>
      </c>
      <c r="M196" s="10">
        <v>808.5</v>
      </c>
      <c r="N196" s="10">
        <v>0</v>
      </c>
      <c r="O196" s="10">
        <v>0</v>
      </c>
      <c r="P196" s="10">
        <v>0</v>
      </c>
      <c r="Q196" s="407"/>
      <c r="R196" s="408"/>
      <c r="S196" s="11"/>
      <c r="T196" s="11"/>
      <c r="U196" s="12"/>
      <c r="V196" s="12"/>
      <c r="W196" s="12"/>
    </row>
    <row r="197" spans="1:256" ht="22.5" hidden="1" customHeight="1" x14ac:dyDescent="0.3">
      <c r="A197" s="365"/>
      <c r="B197" s="362"/>
      <c r="C197" s="362"/>
      <c r="D197" s="381" t="s">
        <v>187</v>
      </c>
      <c r="E197" s="381" t="s">
        <v>187</v>
      </c>
      <c r="F197" s="51" t="s">
        <v>28</v>
      </c>
      <c r="G197" s="10">
        <f t="shared" si="56"/>
        <v>808.5</v>
      </c>
      <c r="H197" s="10">
        <f t="shared" si="56"/>
        <v>0</v>
      </c>
      <c r="I197" s="10">
        <v>0</v>
      </c>
      <c r="J197" s="10">
        <v>0</v>
      </c>
      <c r="K197" s="10">
        <v>0</v>
      </c>
      <c r="L197" s="10">
        <v>0</v>
      </c>
      <c r="M197" s="10">
        <v>808.5</v>
      </c>
      <c r="N197" s="10">
        <v>0</v>
      </c>
      <c r="O197" s="10">
        <v>0</v>
      </c>
      <c r="P197" s="10">
        <v>0</v>
      </c>
      <c r="Q197" s="407"/>
      <c r="R197" s="408"/>
      <c r="S197" s="11"/>
      <c r="T197" s="11"/>
      <c r="U197" s="12"/>
      <c r="V197" s="12"/>
      <c r="W197" s="12"/>
    </row>
    <row r="198" spans="1:256" s="4" customFormat="1" hidden="1" x14ac:dyDescent="0.3">
      <c r="A198" s="364" t="s">
        <v>272</v>
      </c>
      <c r="B198" s="361" t="s">
        <v>438</v>
      </c>
      <c r="C198" s="361" t="s">
        <v>71</v>
      </c>
      <c r="D198" s="382" t="s">
        <v>186</v>
      </c>
      <c r="E198" s="382" t="s">
        <v>222</v>
      </c>
      <c r="F198" s="51" t="s">
        <v>112</v>
      </c>
      <c r="G198" s="10">
        <f t="shared" ref="G198:G205" si="58">I198+K198+O198+M198</f>
        <v>107471.3</v>
      </c>
      <c r="H198" s="10">
        <f t="shared" ref="H198:H205" si="59">J198+L198+N198+P198</f>
        <v>0</v>
      </c>
      <c r="I198" s="10">
        <f t="shared" ref="I198:P198" si="60">SUM(I199:I205)</f>
        <v>0</v>
      </c>
      <c r="J198" s="10">
        <f t="shared" si="60"/>
        <v>0</v>
      </c>
      <c r="K198" s="10">
        <f t="shared" si="60"/>
        <v>93500</v>
      </c>
      <c r="L198" s="10">
        <f t="shared" si="60"/>
        <v>0</v>
      </c>
      <c r="M198" s="10">
        <f t="shared" si="60"/>
        <v>13971.3</v>
      </c>
      <c r="N198" s="10">
        <f t="shared" si="60"/>
        <v>0</v>
      </c>
      <c r="O198" s="10">
        <f t="shared" si="60"/>
        <v>0</v>
      </c>
      <c r="P198" s="10">
        <f t="shared" si="60"/>
        <v>0</v>
      </c>
      <c r="Q198" s="405" t="s">
        <v>7</v>
      </c>
      <c r="R198" s="406"/>
      <c r="S198" s="11"/>
      <c r="T198" s="15"/>
      <c r="U198" s="15"/>
      <c r="V198" s="15"/>
      <c r="W198" s="16"/>
      <c r="X198" s="16"/>
      <c r="Y198" s="16"/>
      <c r="Z198" s="16"/>
      <c r="AA198" s="16"/>
      <c r="AB198" s="16"/>
      <c r="AC198" s="16"/>
      <c r="AD198" s="16"/>
      <c r="AE198" s="16"/>
      <c r="AF198" s="16"/>
      <c r="AG198" s="15"/>
      <c r="AH198" s="15"/>
      <c r="AI198" s="17"/>
      <c r="AJ198" s="15"/>
      <c r="AK198" s="15"/>
      <c r="AL198" s="15"/>
      <c r="AM198" s="16"/>
      <c r="AN198" s="16"/>
      <c r="AO198" s="16"/>
      <c r="AP198" s="16"/>
      <c r="AQ198" s="16"/>
      <c r="AR198" s="16"/>
      <c r="AS198" s="16"/>
      <c r="AT198" s="16"/>
      <c r="AU198" s="16"/>
      <c r="AV198" s="16"/>
      <c r="AW198" s="15"/>
      <c r="AX198" s="15"/>
      <c r="AY198" s="17"/>
      <c r="AZ198" s="15"/>
      <c r="BA198" s="15"/>
      <c r="BB198" s="15"/>
      <c r="BC198" s="16"/>
      <c r="BD198" s="16"/>
      <c r="BE198" s="16"/>
      <c r="BF198" s="16"/>
      <c r="BG198" s="16"/>
      <c r="BH198" s="16"/>
      <c r="BI198" s="16"/>
      <c r="BJ198" s="16"/>
      <c r="BK198" s="16"/>
      <c r="BL198" s="16"/>
      <c r="BM198" s="15"/>
      <c r="BN198" s="15"/>
      <c r="BO198" s="17"/>
      <c r="BP198" s="15"/>
      <c r="BQ198" s="15"/>
      <c r="BR198" s="15"/>
      <c r="BS198" s="16"/>
      <c r="BT198" s="16"/>
      <c r="BU198" s="16"/>
      <c r="BV198" s="16"/>
      <c r="BW198" s="16"/>
      <c r="BX198" s="16"/>
      <c r="BY198" s="16"/>
      <c r="BZ198" s="16"/>
      <c r="CA198" s="16"/>
      <c r="CB198" s="16"/>
      <c r="CC198" s="15"/>
      <c r="CD198" s="15"/>
      <c r="CE198" s="17"/>
      <c r="CF198" s="15"/>
      <c r="CG198" s="15"/>
      <c r="CH198" s="15"/>
      <c r="CI198" s="16"/>
      <c r="CJ198" s="16"/>
      <c r="CK198" s="16"/>
      <c r="CL198" s="16"/>
      <c r="CM198" s="16"/>
      <c r="CN198" s="16"/>
      <c r="CO198" s="16"/>
      <c r="CP198" s="16"/>
      <c r="CQ198" s="16"/>
      <c r="CR198" s="16"/>
      <c r="CS198" s="15"/>
      <c r="CT198" s="15"/>
      <c r="CU198" s="17"/>
      <c r="CV198" s="15"/>
      <c r="CW198" s="15"/>
      <c r="CX198" s="15"/>
      <c r="CY198" s="16"/>
      <c r="CZ198" s="16"/>
      <c r="DA198" s="16"/>
      <c r="DB198" s="16"/>
      <c r="DC198" s="16"/>
      <c r="DD198" s="16"/>
      <c r="DE198" s="16"/>
      <c r="DF198" s="16"/>
      <c r="DG198" s="16"/>
      <c r="DH198" s="16"/>
      <c r="DI198" s="15"/>
      <c r="DJ198" s="15"/>
      <c r="DK198" s="17"/>
      <c r="DL198" s="15"/>
      <c r="DM198" s="15"/>
      <c r="DN198" s="15"/>
      <c r="DO198" s="16"/>
      <c r="DP198" s="16"/>
      <c r="DQ198" s="16"/>
      <c r="DR198" s="16"/>
      <c r="DS198" s="16"/>
      <c r="DT198" s="16"/>
      <c r="DU198" s="16"/>
      <c r="DV198" s="16"/>
      <c r="DW198" s="16"/>
      <c r="DX198" s="16"/>
      <c r="DY198" s="15"/>
      <c r="DZ198" s="15"/>
      <c r="EA198" s="17"/>
      <c r="EB198" s="15"/>
      <c r="EC198" s="15"/>
      <c r="ED198" s="15"/>
      <c r="EE198" s="16"/>
      <c r="EF198" s="16"/>
      <c r="EG198" s="16"/>
      <c r="EH198" s="16"/>
      <c r="EI198" s="16"/>
      <c r="EJ198" s="16"/>
      <c r="EK198" s="16"/>
      <c r="EL198" s="16"/>
      <c r="EM198" s="16"/>
      <c r="EN198" s="16"/>
      <c r="EO198" s="15"/>
      <c r="EP198" s="15"/>
      <c r="EQ198" s="17"/>
      <c r="ER198" s="15"/>
      <c r="ES198" s="15"/>
      <c r="ET198" s="15"/>
      <c r="EU198" s="16"/>
      <c r="EV198" s="16"/>
      <c r="EW198" s="16"/>
      <c r="EX198" s="16"/>
      <c r="EY198" s="16"/>
      <c r="EZ198" s="16"/>
      <c r="FA198" s="16"/>
      <c r="FB198" s="16"/>
      <c r="FC198" s="16"/>
      <c r="FD198" s="16"/>
      <c r="FE198" s="15"/>
      <c r="FF198" s="15"/>
      <c r="FG198" s="17"/>
      <c r="FH198" s="15"/>
      <c r="FI198" s="15"/>
      <c r="FJ198" s="15"/>
      <c r="FK198" s="16"/>
      <c r="FL198" s="16"/>
      <c r="FM198" s="16"/>
      <c r="FN198" s="16"/>
      <c r="FO198" s="16"/>
      <c r="FP198" s="16"/>
      <c r="FQ198" s="16"/>
      <c r="FR198" s="16"/>
      <c r="FS198" s="16"/>
      <c r="FT198" s="16"/>
      <c r="FU198" s="15"/>
      <c r="FV198" s="15"/>
      <c r="FW198" s="17"/>
      <c r="FX198" s="15"/>
      <c r="FY198" s="15"/>
      <c r="FZ198" s="15"/>
      <c r="GA198" s="16"/>
      <c r="GB198" s="16"/>
      <c r="GC198" s="16"/>
      <c r="GD198" s="16"/>
      <c r="GE198" s="16"/>
      <c r="GF198" s="16"/>
      <c r="GG198" s="16"/>
      <c r="GH198" s="16"/>
      <c r="GI198" s="16"/>
      <c r="GJ198" s="16"/>
      <c r="GK198" s="15"/>
      <c r="GL198" s="15"/>
      <c r="GM198" s="17"/>
      <c r="GN198" s="15"/>
      <c r="GO198" s="15"/>
      <c r="GP198" s="15"/>
      <c r="GQ198" s="16"/>
      <c r="GR198" s="16"/>
      <c r="GS198" s="16"/>
      <c r="GT198" s="16"/>
      <c r="GU198" s="16"/>
      <c r="GV198" s="16"/>
      <c r="GW198" s="16"/>
      <c r="GX198" s="16"/>
      <c r="GY198" s="16"/>
      <c r="GZ198" s="16"/>
      <c r="HA198" s="15"/>
      <c r="HB198" s="15"/>
      <c r="HC198" s="17"/>
      <c r="HD198" s="15"/>
      <c r="HE198" s="15"/>
      <c r="HF198" s="15"/>
      <c r="HG198" s="16"/>
      <c r="HH198" s="16"/>
      <c r="HI198" s="16"/>
      <c r="HJ198" s="16"/>
      <c r="HK198" s="16"/>
      <c r="HL198" s="16"/>
      <c r="HM198" s="16"/>
      <c r="HN198" s="16"/>
      <c r="HO198" s="16"/>
      <c r="HP198" s="16"/>
      <c r="HQ198" s="15"/>
      <c r="HR198" s="15"/>
      <c r="HS198" s="17"/>
      <c r="HT198" s="15"/>
      <c r="HU198" s="15"/>
      <c r="HV198" s="15"/>
      <c r="HW198" s="16"/>
      <c r="HX198" s="16"/>
      <c r="HY198" s="16"/>
      <c r="HZ198" s="16"/>
      <c r="IA198" s="16"/>
      <c r="IB198" s="16"/>
      <c r="IC198" s="16"/>
      <c r="ID198" s="16"/>
      <c r="IE198" s="16"/>
      <c r="IF198" s="16"/>
      <c r="IG198" s="15"/>
      <c r="IH198" s="15"/>
      <c r="II198" s="17"/>
      <c r="IJ198" s="15"/>
      <c r="IK198" s="15"/>
      <c r="IL198" s="15"/>
      <c r="IM198" s="16"/>
      <c r="IN198" s="16"/>
      <c r="IO198" s="16"/>
      <c r="IP198" s="16"/>
      <c r="IQ198" s="16"/>
      <c r="IR198" s="16"/>
      <c r="IS198" s="16"/>
      <c r="IT198" s="16"/>
      <c r="IU198" s="16"/>
      <c r="IV198" s="16"/>
    </row>
    <row r="199" spans="1:256" s="4" customFormat="1" ht="15" hidden="1" customHeight="1" x14ac:dyDescent="0.3">
      <c r="A199" s="365"/>
      <c r="B199" s="362"/>
      <c r="C199" s="362"/>
      <c r="D199" s="383"/>
      <c r="E199" s="383"/>
      <c r="F199" s="51" t="s">
        <v>22</v>
      </c>
      <c r="G199" s="10">
        <f t="shared" si="58"/>
        <v>0</v>
      </c>
      <c r="H199" s="10">
        <f t="shared" si="59"/>
        <v>0</v>
      </c>
      <c r="I199" s="10">
        <v>0</v>
      </c>
      <c r="J199" s="10">
        <v>0</v>
      </c>
      <c r="K199" s="10">
        <v>0</v>
      </c>
      <c r="L199" s="10">
        <v>0</v>
      </c>
      <c r="M199" s="10">
        <v>0</v>
      </c>
      <c r="N199" s="10">
        <v>0</v>
      </c>
      <c r="O199" s="10">
        <v>0</v>
      </c>
      <c r="P199" s="10">
        <v>0</v>
      </c>
      <c r="Q199" s="407"/>
      <c r="R199" s="408"/>
      <c r="S199" s="11"/>
      <c r="T199" s="15"/>
      <c r="U199" s="15"/>
      <c r="V199" s="15"/>
      <c r="W199" s="16"/>
      <c r="X199" s="16"/>
      <c r="Y199" s="16"/>
      <c r="Z199" s="16"/>
      <c r="AA199" s="16"/>
      <c r="AB199" s="16"/>
      <c r="AC199" s="16"/>
      <c r="AD199" s="16"/>
      <c r="AE199" s="16"/>
      <c r="AF199" s="16"/>
      <c r="AG199" s="15"/>
      <c r="AH199" s="15"/>
      <c r="AI199" s="17"/>
      <c r="AJ199" s="15"/>
      <c r="AK199" s="15"/>
      <c r="AL199" s="15"/>
      <c r="AM199" s="16"/>
      <c r="AN199" s="16"/>
      <c r="AO199" s="16"/>
      <c r="AP199" s="16"/>
      <c r="AQ199" s="16"/>
      <c r="AR199" s="16"/>
      <c r="AS199" s="16"/>
      <c r="AT199" s="16"/>
      <c r="AU199" s="16"/>
      <c r="AV199" s="16"/>
      <c r="AW199" s="15"/>
      <c r="AX199" s="15"/>
      <c r="AY199" s="17"/>
      <c r="AZ199" s="15"/>
      <c r="BA199" s="15"/>
      <c r="BB199" s="15"/>
      <c r="BC199" s="16"/>
      <c r="BD199" s="16"/>
      <c r="BE199" s="16"/>
      <c r="BF199" s="16"/>
      <c r="BG199" s="16"/>
      <c r="BH199" s="16"/>
      <c r="BI199" s="16"/>
      <c r="BJ199" s="16"/>
      <c r="BK199" s="16"/>
      <c r="BL199" s="16"/>
      <c r="BM199" s="15"/>
      <c r="BN199" s="15"/>
      <c r="BO199" s="17"/>
      <c r="BP199" s="15"/>
      <c r="BQ199" s="15"/>
      <c r="BR199" s="15"/>
      <c r="BS199" s="16"/>
      <c r="BT199" s="16"/>
      <c r="BU199" s="16"/>
      <c r="BV199" s="16"/>
      <c r="BW199" s="16"/>
      <c r="BX199" s="16"/>
      <c r="BY199" s="16"/>
      <c r="BZ199" s="16"/>
      <c r="CA199" s="16"/>
      <c r="CB199" s="16"/>
      <c r="CC199" s="15"/>
      <c r="CD199" s="15"/>
      <c r="CE199" s="17"/>
      <c r="CF199" s="15"/>
      <c r="CG199" s="15"/>
      <c r="CH199" s="15"/>
      <c r="CI199" s="16"/>
      <c r="CJ199" s="16"/>
      <c r="CK199" s="16"/>
      <c r="CL199" s="16"/>
      <c r="CM199" s="16"/>
      <c r="CN199" s="16"/>
      <c r="CO199" s="16"/>
      <c r="CP199" s="16"/>
      <c r="CQ199" s="16"/>
      <c r="CR199" s="16"/>
      <c r="CS199" s="15"/>
      <c r="CT199" s="15"/>
      <c r="CU199" s="17"/>
      <c r="CV199" s="15"/>
      <c r="CW199" s="15"/>
      <c r="CX199" s="15"/>
      <c r="CY199" s="16"/>
      <c r="CZ199" s="16"/>
      <c r="DA199" s="16"/>
      <c r="DB199" s="16"/>
      <c r="DC199" s="16"/>
      <c r="DD199" s="16"/>
      <c r="DE199" s="16"/>
      <c r="DF199" s="16"/>
      <c r="DG199" s="16"/>
      <c r="DH199" s="16"/>
      <c r="DI199" s="15"/>
      <c r="DJ199" s="15"/>
      <c r="DK199" s="17"/>
      <c r="DL199" s="15"/>
      <c r="DM199" s="15"/>
      <c r="DN199" s="15"/>
      <c r="DO199" s="16"/>
      <c r="DP199" s="16"/>
      <c r="DQ199" s="16"/>
      <c r="DR199" s="16"/>
      <c r="DS199" s="16"/>
      <c r="DT199" s="16"/>
      <c r="DU199" s="16"/>
      <c r="DV199" s="16"/>
      <c r="DW199" s="16"/>
      <c r="DX199" s="16"/>
      <c r="DY199" s="15"/>
      <c r="DZ199" s="15"/>
      <c r="EA199" s="17"/>
      <c r="EB199" s="15"/>
      <c r="EC199" s="15"/>
      <c r="ED199" s="15"/>
      <c r="EE199" s="16"/>
      <c r="EF199" s="16"/>
      <c r="EG199" s="16"/>
      <c r="EH199" s="16"/>
      <c r="EI199" s="16"/>
      <c r="EJ199" s="16"/>
      <c r="EK199" s="16"/>
      <c r="EL199" s="16"/>
      <c r="EM199" s="16"/>
      <c r="EN199" s="16"/>
      <c r="EO199" s="15"/>
      <c r="EP199" s="15"/>
      <c r="EQ199" s="17"/>
      <c r="ER199" s="15"/>
      <c r="ES199" s="15"/>
      <c r="ET199" s="15"/>
      <c r="EU199" s="16"/>
      <c r="EV199" s="16"/>
      <c r="EW199" s="16"/>
      <c r="EX199" s="16"/>
      <c r="EY199" s="16"/>
      <c r="EZ199" s="16"/>
      <c r="FA199" s="16"/>
      <c r="FB199" s="16"/>
      <c r="FC199" s="16"/>
      <c r="FD199" s="16"/>
      <c r="FE199" s="15"/>
      <c r="FF199" s="15"/>
      <c r="FG199" s="17"/>
      <c r="FH199" s="15"/>
      <c r="FI199" s="15"/>
      <c r="FJ199" s="15"/>
      <c r="FK199" s="16"/>
      <c r="FL199" s="16"/>
      <c r="FM199" s="16"/>
      <c r="FN199" s="16"/>
      <c r="FO199" s="16"/>
      <c r="FP199" s="16"/>
      <c r="FQ199" s="16"/>
      <c r="FR199" s="16"/>
      <c r="FS199" s="16"/>
      <c r="FT199" s="16"/>
      <c r="FU199" s="15"/>
      <c r="FV199" s="15"/>
      <c r="FW199" s="17"/>
      <c r="FX199" s="15"/>
      <c r="FY199" s="15"/>
      <c r="FZ199" s="15"/>
      <c r="GA199" s="16"/>
      <c r="GB199" s="16"/>
      <c r="GC199" s="16"/>
      <c r="GD199" s="16"/>
      <c r="GE199" s="16"/>
      <c r="GF199" s="16"/>
      <c r="GG199" s="16"/>
      <c r="GH199" s="16"/>
      <c r="GI199" s="16"/>
      <c r="GJ199" s="16"/>
      <c r="GK199" s="15"/>
      <c r="GL199" s="15"/>
      <c r="GM199" s="17"/>
      <c r="GN199" s="15"/>
      <c r="GO199" s="15"/>
      <c r="GP199" s="15"/>
      <c r="GQ199" s="16"/>
      <c r="GR199" s="16"/>
      <c r="GS199" s="16"/>
      <c r="GT199" s="16"/>
      <c r="GU199" s="16"/>
      <c r="GV199" s="16"/>
      <c r="GW199" s="16"/>
      <c r="GX199" s="16"/>
      <c r="GY199" s="16"/>
      <c r="GZ199" s="16"/>
      <c r="HA199" s="15"/>
      <c r="HB199" s="15"/>
      <c r="HC199" s="17"/>
      <c r="HD199" s="15"/>
      <c r="HE199" s="15"/>
      <c r="HF199" s="15"/>
      <c r="HG199" s="16"/>
      <c r="HH199" s="16"/>
      <c r="HI199" s="16"/>
      <c r="HJ199" s="16"/>
      <c r="HK199" s="16"/>
      <c r="HL199" s="16"/>
      <c r="HM199" s="16"/>
      <c r="HN199" s="16"/>
      <c r="HO199" s="16"/>
      <c r="HP199" s="16"/>
      <c r="HQ199" s="15"/>
      <c r="HR199" s="15"/>
      <c r="HS199" s="17"/>
      <c r="HT199" s="15"/>
      <c r="HU199" s="15"/>
      <c r="HV199" s="15"/>
      <c r="HW199" s="16"/>
      <c r="HX199" s="16"/>
      <c r="HY199" s="16"/>
      <c r="HZ199" s="16"/>
      <c r="IA199" s="16"/>
      <c r="IB199" s="16"/>
      <c r="IC199" s="16"/>
      <c r="ID199" s="16"/>
      <c r="IE199" s="16"/>
      <c r="IF199" s="16"/>
      <c r="IG199" s="15"/>
      <c r="IH199" s="15"/>
      <c r="II199" s="17"/>
      <c r="IJ199" s="15"/>
      <c r="IK199" s="15"/>
      <c r="IL199" s="15"/>
      <c r="IM199" s="16"/>
      <c r="IN199" s="16"/>
      <c r="IO199" s="16"/>
      <c r="IP199" s="16"/>
      <c r="IQ199" s="16"/>
      <c r="IR199" s="16"/>
      <c r="IS199" s="16"/>
      <c r="IT199" s="16"/>
      <c r="IU199" s="16"/>
      <c r="IV199" s="16"/>
    </row>
    <row r="200" spans="1:256" s="4" customFormat="1" hidden="1" x14ac:dyDescent="0.3">
      <c r="A200" s="365"/>
      <c r="B200" s="362"/>
      <c r="C200" s="362"/>
      <c r="D200" s="383" t="s">
        <v>187</v>
      </c>
      <c r="E200" s="383"/>
      <c r="F200" s="51" t="s">
        <v>23</v>
      </c>
      <c r="G200" s="10">
        <f t="shared" si="58"/>
        <v>107471.3</v>
      </c>
      <c r="H200" s="10">
        <f t="shared" si="59"/>
        <v>0</v>
      </c>
      <c r="I200" s="10">
        <v>0</v>
      </c>
      <c r="J200" s="10">
        <v>0</v>
      </c>
      <c r="K200" s="10">
        <v>93500</v>
      </c>
      <c r="L200" s="10">
        <v>0</v>
      </c>
      <c r="M200" s="10">
        <v>13971.3</v>
      </c>
      <c r="N200" s="10">
        <v>0</v>
      </c>
      <c r="O200" s="10">
        <v>0</v>
      </c>
      <c r="P200" s="10">
        <v>0</v>
      </c>
      <c r="Q200" s="407"/>
      <c r="R200" s="408"/>
      <c r="S200" s="11"/>
      <c r="T200" s="15"/>
      <c r="U200" s="15"/>
      <c r="V200" s="15"/>
      <c r="W200" s="16"/>
      <c r="X200" s="16"/>
      <c r="Y200" s="16"/>
      <c r="Z200" s="16"/>
      <c r="AA200" s="16"/>
      <c r="AB200" s="16"/>
      <c r="AC200" s="16"/>
      <c r="AD200" s="16"/>
      <c r="AE200" s="16"/>
      <c r="AF200" s="16"/>
      <c r="AG200" s="15"/>
      <c r="AH200" s="15"/>
      <c r="AI200" s="17"/>
      <c r="AJ200" s="15"/>
      <c r="AK200" s="15"/>
      <c r="AL200" s="15"/>
      <c r="AM200" s="16"/>
      <c r="AN200" s="16"/>
      <c r="AO200" s="16"/>
      <c r="AP200" s="16"/>
      <c r="AQ200" s="16"/>
      <c r="AR200" s="16"/>
      <c r="AS200" s="16"/>
      <c r="AT200" s="16"/>
      <c r="AU200" s="16"/>
      <c r="AV200" s="16"/>
      <c r="AW200" s="15"/>
      <c r="AX200" s="15"/>
      <c r="AY200" s="17"/>
      <c r="AZ200" s="15"/>
      <c r="BA200" s="15"/>
      <c r="BB200" s="15"/>
      <c r="BC200" s="16"/>
      <c r="BD200" s="16"/>
      <c r="BE200" s="16"/>
      <c r="BF200" s="16"/>
      <c r="BG200" s="16"/>
      <c r="BH200" s="16"/>
      <c r="BI200" s="16"/>
      <c r="BJ200" s="16"/>
      <c r="BK200" s="16"/>
      <c r="BL200" s="16"/>
      <c r="BM200" s="15"/>
      <c r="BN200" s="15"/>
      <c r="BO200" s="17"/>
      <c r="BP200" s="15"/>
      <c r="BQ200" s="15"/>
      <c r="BR200" s="15"/>
      <c r="BS200" s="16"/>
      <c r="BT200" s="16"/>
      <c r="BU200" s="16"/>
      <c r="BV200" s="16"/>
      <c r="BW200" s="16"/>
      <c r="BX200" s="16"/>
      <c r="BY200" s="16"/>
      <c r="BZ200" s="16"/>
      <c r="CA200" s="16"/>
      <c r="CB200" s="16"/>
      <c r="CC200" s="15"/>
      <c r="CD200" s="15"/>
      <c r="CE200" s="17"/>
      <c r="CF200" s="15"/>
      <c r="CG200" s="15"/>
      <c r="CH200" s="15"/>
      <c r="CI200" s="16"/>
      <c r="CJ200" s="16"/>
      <c r="CK200" s="16"/>
      <c r="CL200" s="16"/>
      <c r="CM200" s="16"/>
      <c r="CN200" s="16"/>
      <c r="CO200" s="16"/>
      <c r="CP200" s="16"/>
      <c r="CQ200" s="16"/>
      <c r="CR200" s="16"/>
      <c r="CS200" s="15"/>
      <c r="CT200" s="15"/>
      <c r="CU200" s="17"/>
      <c r="CV200" s="15"/>
      <c r="CW200" s="15"/>
      <c r="CX200" s="15"/>
      <c r="CY200" s="16"/>
      <c r="CZ200" s="16"/>
      <c r="DA200" s="16"/>
      <c r="DB200" s="16"/>
      <c r="DC200" s="16"/>
      <c r="DD200" s="16"/>
      <c r="DE200" s="16"/>
      <c r="DF200" s="16"/>
      <c r="DG200" s="16"/>
      <c r="DH200" s="16"/>
      <c r="DI200" s="15"/>
      <c r="DJ200" s="15"/>
      <c r="DK200" s="17"/>
      <c r="DL200" s="15"/>
      <c r="DM200" s="15"/>
      <c r="DN200" s="15"/>
      <c r="DO200" s="16"/>
      <c r="DP200" s="16"/>
      <c r="DQ200" s="16"/>
      <c r="DR200" s="16"/>
      <c r="DS200" s="16"/>
      <c r="DT200" s="16"/>
      <c r="DU200" s="16"/>
      <c r="DV200" s="16"/>
      <c r="DW200" s="16"/>
      <c r="DX200" s="16"/>
      <c r="DY200" s="15"/>
      <c r="DZ200" s="15"/>
      <c r="EA200" s="17"/>
      <c r="EB200" s="15"/>
      <c r="EC200" s="15"/>
      <c r="ED200" s="15"/>
      <c r="EE200" s="16"/>
      <c r="EF200" s="16"/>
      <c r="EG200" s="16"/>
      <c r="EH200" s="16"/>
      <c r="EI200" s="16"/>
      <c r="EJ200" s="16"/>
      <c r="EK200" s="16"/>
      <c r="EL200" s="16"/>
      <c r="EM200" s="16"/>
      <c r="EN200" s="16"/>
      <c r="EO200" s="15"/>
      <c r="EP200" s="15"/>
      <c r="EQ200" s="17"/>
      <c r="ER200" s="15"/>
      <c r="ES200" s="15"/>
      <c r="ET200" s="15"/>
      <c r="EU200" s="16"/>
      <c r="EV200" s="16"/>
      <c r="EW200" s="16"/>
      <c r="EX200" s="16"/>
      <c r="EY200" s="16"/>
      <c r="EZ200" s="16"/>
      <c r="FA200" s="16"/>
      <c r="FB200" s="16"/>
      <c r="FC200" s="16"/>
      <c r="FD200" s="16"/>
      <c r="FE200" s="15"/>
      <c r="FF200" s="15"/>
      <c r="FG200" s="17"/>
      <c r="FH200" s="15"/>
      <c r="FI200" s="15"/>
      <c r="FJ200" s="15"/>
      <c r="FK200" s="16"/>
      <c r="FL200" s="16"/>
      <c r="FM200" s="16"/>
      <c r="FN200" s="16"/>
      <c r="FO200" s="16"/>
      <c r="FP200" s="16"/>
      <c r="FQ200" s="16"/>
      <c r="FR200" s="16"/>
      <c r="FS200" s="16"/>
      <c r="FT200" s="16"/>
      <c r="FU200" s="15"/>
      <c r="FV200" s="15"/>
      <c r="FW200" s="17"/>
      <c r="FX200" s="15"/>
      <c r="FY200" s="15"/>
      <c r="FZ200" s="15"/>
      <c r="GA200" s="16"/>
      <c r="GB200" s="16"/>
      <c r="GC200" s="16"/>
      <c r="GD200" s="16"/>
      <c r="GE200" s="16"/>
      <c r="GF200" s="16"/>
      <c r="GG200" s="16"/>
      <c r="GH200" s="16"/>
      <c r="GI200" s="16"/>
      <c r="GJ200" s="16"/>
      <c r="GK200" s="15"/>
      <c r="GL200" s="15"/>
      <c r="GM200" s="17"/>
      <c r="GN200" s="15"/>
      <c r="GO200" s="15"/>
      <c r="GP200" s="15"/>
      <c r="GQ200" s="16"/>
      <c r="GR200" s="16"/>
      <c r="GS200" s="16"/>
      <c r="GT200" s="16"/>
      <c r="GU200" s="16"/>
      <c r="GV200" s="16"/>
      <c r="GW200" s="16"/>
      <c r="GX200" s="16"/>
      <c r="GY200" s="16"/>
      <c r="GZ200" s="16"/>
      <c r="HA200" s="15"/>
      <c r="HB200" s="15"/>
      <c r="HC200" s="17"/>
      <c r="HD200" s="15"/>
      <c r="HE200" s="15"/>
      <c r="HF200" s="15"/>
      <c r="HG200" s="16"/>
      <c r="HH200" s="16"/>
      <c r="HI200" s="16"/>
      <c r="HJ200" s="16"/>
      <c r="HK200" s="16"/>
      <c r="HL200" s="16"/>
      <c r="HM200" s="16"/>
      <c r="HN200" s="16"/>
      <c r="HO200" s="16"/>
      <c r="HP200" s="16"/>
      <c r="HQ200" s="15"/>
      <c r="HR200" s="15"/>
      <c r="HS200" s="17"/>
      <c r="HT200" s="15"/>
      <c r="HU200" s="15"/>
      <c r="HV200" s="15"/>
      <c r="HW200" s="16"/>
      <c r="HX200" s="16"/>
      <c r="HY200" s="16"/>
      <c r="HZ200" s="16"/>
      <c r="IA200" s="16"/>
      <c r="IB200" s="16"/>
      <c r="IC200" s="16"/>
      <c r="ID200" s="16"/>
      <c r="IE200" s="16"/>
      <c r="IF200" s="16"/>
      <c r="IG200" s="15"/>
      <c r="IH200" s="15"/>
      <c r="II200" s="17"/>
      <c r="IJ200" s="15"/>
      <c r="IK200" s="15"/>
      <c r="IL200" s="15"/>
      <c r="IM200" s="16"/>
      <c r="IN200" s="16"/>
      <c r="IO200" s="16"/>
      <c r="IP200" s="16"/>
      <c r="IQ200" s="16"/>
      <c r="IR200" s="16"/>
      <c r="IS200" s="16"/>
      <c r="IT200" s="16"/>
      <c r="IU200" s="16"/>
      <c r="IV200" s="16"/>
    </row>
    <row r="201" spans="1:256" s="4" customFormat="1" hidden="1" x14ac:dyDescent="0.3">
      <c r="A201" s="365"/>
      <c r="B201" s="362"/>
      <c r="C201" s="362"/>
      <c r="D201" s="383" t="s">
        <v>187</v>
      </c>
      <c r="E201" s="383"/>
      <c r="F201" s="51" t="s">
        <v>24</v>
      </c>
      <c r="G201" s="10">
        <f t="shared" si="58"/>
        <v>0</v>
      </c>
      <c r="H201" s="10">
        <f t="shared" si="59"/>
        <v>0</v>
      </c>
      <c r="I201" s="10">
        <v>0</v>
      </c>
      <c r="J201" s="10">
        <v>0</v>
      </c>
      <c r="K201" s="10">
        <v>0</v>
      </c>
      <c r="L201" s="10">
        <v>0</v>
      </c>
      <c r="M201" s="10">
        <v>0</v>
      </c>
      <c r="N201" s="10">
        <v>0</v>
      </c>
      <c r="O201" s="10">
        <v>0</v>
      </c>
      <c r="P201" s="10">
        <v>0</v>
      </c>
      <c r="Q201" s="407"/>
      <c r="R201" s="408"/>
      <c r="S201" s="11"/>
      <c r="T201" s="15"/>
      <c r="U201" s="15"/>
      <c r="V201" s="15"/>
      <c r="W201" s="16"/>
      <c r="X201" s="16"/>
      <c r="Y201" s="16"/>
      <c r="Z201" s="16"/>
      <c r="AA201" s="16"/>
      <c r="AB201" s="16"/>
      <c r="AC201" s="16"/>
      <c r="AD201" s="16"/>
      <c r="AE201" s="16"/>
      <c r="AF201" s="16"/>
      <c r="AG201" s="15"/>
      <c r="AH201" s="15"/>
      <c r="AI201" s="17"/>
      <c r="AJ201" s="15"/>
      <c r="AK201" s="15"/>
      <c r="AL201" s="15"/>
      <c r="AM201" s="16"/>
      <c r="AN201" s="16"/>
      <c r="AO201" s="16"/>
      <c r="AP201" s="16"/>
      <c r="AQ201" s="16"/>
      <c r="AR201" s="16"/>
      <c r="AS201" s="16"/>
      <c r="AT201" s="16"/>
      <c r="AU201" s="16"/>
      <c r="AV201" s="16"/>
      <c r="AW201" s="15"/>
      <c r="AX201" s="15"/>
      <c r="AY201" s="17"/>
      <c r="AZ201" s="15"/>
      <c r="BA201" s="15"/>
      <c r="BB201" s="15"/>
      <c r="BC201" s="16"/>
      <c r="BD201" s="16"/>
      <c r="BE201" s="16"/>
      <c r="BF201" s="16"/>
      <c r="BG201" s="16"/>
      <c r="BH201" s="16"/>
      <c r="BI201" s="16"/>
      <c r="BJ201" s="16"/>
      <c r="BK201" s="16"/>
      <c r="BL201" s="16"/>
      <c r="BM201" s="15"/>
      <c r="BN201" s="15"/>
      <c r="BO201" s="17"/>
      <c r="BP201" s="15"/>
      <c r="BQ201" s="15"/>
      <c r="BR201" s="15"/>
      <c r="BS201" s="16"/>
      <c r="BT201" s="16"/>
      <c r="BU201" s="16"/>
      <c r="BV201" s="16"/>
      <c r="BW201" s="16"/>
      <c r="BX201" s="16"/>
      <c r="BY201" s="16"/>
      <c r="BZ201" s="16"/>
      <c r="CA201" s="16"/>
      <c r="CB201" s="16"/>
      <c r="CC201" s="15"/>
      <c r="CD201" s="15"/>
      <c r="CE201" s="17"/>
      <c r="CF201" s="15"/>
      <c r="CG201" s="15"/>
      <c r="CH201" s="15"/>
      <c r="CI201" s="16"/>
      <c r="CJ201" s="16"/>
      <c r="CK201" s="16"/>
      <c r="CL201" s="16"/>
      <c r="CM201" s="16"/>
      <c r="CN201" s="16"/>
      <c r="CO201" s="16"/>
      <c r="CP201" s="16"/>
      <c r="CQ201" s="16"/>
      <c r="CR201" s="16"/>
      <c r="CS201" s="15"/>
      <c r="CT201" s="15"/>
      <c r="CU201" s="17"/>
      <c r="CV201" s="15"/>
      <c r="CW201" s="15"/>
      <c r="CX201" s="15"/>
      <c r="CY201" s="16"/>
      <c r="CZ201" s="16"/>
      <c r="DA201" s="16"/>
      <c r="DB201" s="16"/>
      <c r="DC201" s="16"/>
      <c r="DD201" s="16"/>
      <c r="DE201" s="16"/>
      <c r="DF201" s="16"/>
      <c r="DG201" s="16"/>
      <c r="DH201" s="16"/>
      <c r="DI201" s="15"/>
      <c r="DJ201" s="15"/>
      <c r="DK201" s="17"/>
      <c r="DL201" s="15"/>
      <c r="DM201" s="15"/>
      <c r="DN201" s="15"/>
      <c r="DO201" s="16"/>
      <c r="DP201" s="16"/>
      <c r="DQ201" s="16"/>
      <c r="DR201" s="16"/>
      <c r="DS201" s="16"/>
      <c r="DT201" s="16"/>
      <c r="DU201" s="16"/>
      <c r="DV201" s="16"/>
      <c r="DW201" s="16"/>
      <c r="DX201" s="16"/>
      <c r="DY201" s="15"/>
      <c r="DZ201" s="15"/>
      <c r="EA201" s="17"/>
      <c r="EB201" s="15"/>
      <c r="EC201" s="15"/>
      <c r="ED201" s="15"/>
      <c r="EE201" s="16"/>
      <c r="EF201" s="16"/>
      <c r="EG201" s="16"/>
      <c r="EH201" s="16"/>
      <c r="EI201" s="16"/>
      <c r="EJ201" s="16"/>
      <c r="EK201" s="16"/>
      <c r="EL201" s="16"/>
      <c r="EM201" s="16"/>
      <c r="EN201" s="16"/>
      <c r="EO201" s="15"/>
      <c r="EP201" s="15"/>
      <c r="EQ201" s="17"/>
      <c r="ER201" s="15"/>
      <c r="ES201" s="15"/>
      <c r="ET201" s="15"/>
      <c r="EU201" s="16"/>
      <c r="EV201" s="16"/>
      <c r="EW201" s="16"/>
      <c r="EX201" s="16"/>
      <c r="EY201" s="16"/>
      <c r="EZ201" s="16"/>
      <c r="FA201" s="16"/>
      <c r="FB201" s="16"/>
      <c r="FC201" s="16"/>
      <c r="FD201" s="16"/>
      <c r="FE201" s="15"/>
      <c r="FF201" s="15"/>
      <c r="FG201" s="17"/>
      <c r="FH201" s="15"/>
      <c r="FI201" s="15"/>
      <c r="FJ201" s="15"/>
      <c r="FK201" s="16"/>
      <c r="FL201" s="16"/>
      <c r="FM201" s="16"/>
      <c r="FN201" s="16"/>
      <c r="FO201" s="16"/>
      <c r="FP201" s="16"/>
      <c r="FQ201" s="16"/>
      <c r="FR201" s="16"/>
      <c r="FS201" s="16"/>
      <c r="FT201" s="16"/>
      <c r="FU201" s="15"/>
      <c r="FV201" s="15"/>
      <c r="FW201" s="17"/>
      <c r="FX201" s="15"/>
      <c r="FY201" s="15"/>
      <c r="FZ201" s="15"/>
      <c r="GA201" s="16"/>
      <c r="GB201" s="16"/>
      <c r="GC201" s="16"/>
      <c r="GD201" s="16"/>
      <c r="GE201" s="16"/>
      <c r="GF201" s="16"/>
      <c r="GG201" s="16"/>
      <c r="GH201" s="16"/>
      <c r="GI201" s="16"/>
      <c r="GJ201" s="16"/>
      <c r="GK201" s="15"/>
      <c r="GL201" s="15"/>
      <c r="GM201" s="17"/>
      <c r="GN201" s="15"/>
      <c r="GO201" s="15"/>
      <c r="GP201" s="15"/>
      <c r="GQ201" s="16"/>
      <c r="GR201" s="16"/>
      <c r="GS201" s="16"/>
      <c r="GT201" s="16"/>
      <c r="GU201" s="16"/>
      <c r="GV201" s="16"/>
      <c r="GW201" s="16"/>
      <c r="GX201" s="16"/>
      <c r="GY201" s="16"/>
      <c r="GZ201" s="16"/>
      <c r="HA201" s="15"/>
      <c r="HB201" s="15"/>
      <c r="HC201" s="17"/>
      <c r="HD201" s="15"/>
      <c r="HE201" s="15"/>
      <c r="HF201" s="15"/>
      <c r="HG201" s="16"/>
      <c r="HH201" s="16"/>
      <c r="HI201" s="16"/>
      <c r="HJ201" s="16"/>
      <c r="HK201" s="16"/>
      <c r="HL201" s="16"/>
      <c r="HM201" s="16"/>
      <c r="HN201" s="16"/>
      <c r="HO201" s="16"/>
      <c r="HP201" s="16"/>
      <c r="HQ201" s="15"/>
      <c r="HR201" s="15"/>
      <c r="HS201" s="17"/>
      <c r="HT201" s="15"/>
      <c r="HU201" s="15"/>
      <c r="HV201" s="15"/>
      <c r="HW201" s="16"/>
      <c r="HX201" s="16"/>
      <c r="HY201" s="16"/>
      <c r="HZ201" s="16"/>
      <c r="IA201" s="16"/>
      <c r="IB201" s="16"/>
      <c r="IC201" s="16"/>
      <c r="ID201" s="16"/>
      <c r="IE201" s="16"/>
      <c r="IF201" s="16"/>
      <c r="IG201" s="15"/>
      <c r="IH201" s="15"/>
      <c r="II201" s="17"/>
      <c r="IJ201" s="15"/>
      <c r="IK201" s="15"/>
      <c r="IL201" s="15"/>
      <c r="IM201" s="16"/>
      <c r="IN201" s="16"/>
      <c r="IO201" s="16"/>
      <c r="IP201" s="16"/>
      <c r="IQ201" s="16"/>
      <c r="IR201" s="16"/>
      <c r="IS201" s="16"/>
      <c r="IT201" s="16"/>
      <c r="IU201" s="16"/>
      <c r="IV201" s="16"/>
    </row>
    <row r="202" spans="1:256" s="4" customFormat="1" hidden="1" x14ac:dyDescent="0.3">
      <c r="A202" s="365"/>
      <c r="B202" s="362"/>
      <c r="C202" s="362"/>
      <c r="D202" s="383" t="s">
        <v>187</v>
      </c>
      <c r="E202" s="383"/>
      <c r="F202" s="51" t="s">
        <v>25</v>
      </c>
      <c r="G202" s="10">
        <f t="shared" si="58"/>
        <v>0</v>
      </c>
      <c r="H202" s="10">
        <f t="shared" si="59"/>
        <v>0</v>
      </c>
      <c r="I202" s="10">
        <v>0</v>
      </c>
      <c r="J202" s="10">
        <v>0</v>
      </c>
      <c r="K202" s="10">
        <v>0</v>
      </c>
      <c r="L202" s="10">
        <v>0</v>
      </c>
      <c r="M202" s="10">
        <v>0</v>
      </c>
      <c r="N202" s="10">
        <v>0</v>
      </c>
      <c r="O202" s="10">
        <v>0</v>
      </c>
      <c r="P202" s="10">
        <v>0</v>
      </c>
      <c r="Q202" s="407"/>
      <c r="R202" s="408"/>
      <c r="S202" s="11"/>
      <c r="T202" s="15"/>
      <c r="U202" s="15"/>
      <c r="V202" s="15"/>
      <c r="W202" s="16"/>
      <c r="X202" s="16"/>
      <c r="Y202" s="16"/>
      <c r="Z202" s="16"/>
      <c r="AA202" s="16"/>
      <c r="AB202" s="16"/>
      <c r="AC202" s="16"/>
      <c r="AD202" s="16"/>
      <c r="AE202" s="16"/>
      <c r="AF202" s="16"/>
      <c r="AG202" s="15"/>
      <c r="AH202" s="15"/>
      <c r="AI202" s="17"/>
      <c r="AJ202" s="15"/>
      <c r="AK202" s="15"/>
      <c r="AL202" s="15"/>
      <c r="AM202" s="16"/>
      <c r="AN202" s="16"/>
      <c r="AO202" s="16"/>
      <c r="AP202" s="16"/>
      <c r="AQ202" s="16"/>
      <c r="AR202" s="16"/>
      <c r="AS202" s="16"/>
      <c r="AT202" s="16"/>
      <c r="AU202" s="16"/>
      <c r="AV202" s="16"/>
      <c r="AW202" s="15"/>
      <c r="AX202" s="15"/>
      <c r="AY202" s="17"/>
      <c r="AZ202" s="15"/>
      <c r="BA202" s="15"/>
      <c r="BB202" s="15"/>
      <c r="BC202" s="16"/>
      <c r="BD202" s="16"/>
      <c r="BE202" s="16"/>
      <c r="BF202" s="16"/>
      <c r="BG202" s="16"/>
      <c r="BH202" s="16"/>
      <c r="BI202" s="16"/>
      <c r="BJ202" s="16"/>
      <c r="BK202" s="16"/>
      <c r="BL202" s="16"/>
      <c r="BM202" s="15"/>
      <c r="BN202" s="15"/>
      <c r="BO202" s="17"/>
      <c r="BP202" s="15"/>
      <c r="BQ202" s="15"/>
      <c r="BR202" s="15"/>
      <c r="BS202" s="16"/>
      <c r="BT202" s="16"/>
      <c r="BU202" s="16"/>
      <c r="BV202" s="16"/>
      <c r="BW202" s="16"/>
      <c r="BX202" s="16"/>
      <c r="BY202" s="16"/>
      <c r="BZ202" s="16"/>
      <c r="CA202" s="16"/>
      <c r="CB202" s="16"/>
      <c r="CC202" s="15"/>
      <c r="CD202" s="15"/>
      <c r="CE202" s="17"/>
      <c r="CF202" s="15"/>
      <c r="CG202" s="15"/>
      <c r="CH202" s="15"/>
      <c r="CI202" s="16"/>
      <c r="CJ202" s="16"/>
      <c r="CK202" s="16"/>
      <c r="CL202" s="16"/>
      <c r="CM202" s="16"/>
      <c r="CN202" s="16"/>
      <c r="CO202" s="16"/>
      <c r="CP202" s="16"/>
      <c r="CQ202" s="16"/>
      <c r="CR202" s="16"/>
      <c r="CS202" s="15"/>
      <c r="CT202" s="15"/>
      <c r="CU202" s="17"/>
      <c r="CV202" s="15"/>
      <c r="CW202" s="15"/>
      <c r="CX202" s="15"/>
      <c r="CY202" s="16"/>
      <c r="CZ202" s="16"/>
      <c r="DA202" s="16"/>
      <c r="DB202" s="16"/>
      <c r="DC202" s="16"/>
      <c r="DD202" s="16"/>
      <c r="DE202" s="16"/>
      <c r="DF202" s="16"/>
      <c r="DG202" s="16"/>
      <c r="DH202" s="16"/>
      <c r="DI202" s="15"/>
      <c r="DJ202" s="15"/>
      <c r="DK202" s="17"/>
      <c r="DL202" s="15"/>
      <c r="DM202" s="15"/>
      <c r="DN202" s="15"/>
      <c r="DO202" s="16"/>
      <c r="DP202" s="16"/>
      <c r="DQ202" s="16"/>
      <c r="DR202" s="16"/>
      <c r="DS202" s="16"/>
      <c r="DT202" s="16"/>
      <c r="DU202" s="16"/>
      <c r="DV202" s="16"/>
      <c r="DW202" s="16"/>
      <c r="DX202" s="16"/>
      <c r="DY202" s="15"/>
      <c r="DZ202" s="15"/>
      <c r="EA202" s="17"/>
      <c r="EB202" s="15"/>
      <c r="EC202" s="15"/>
      <c r="ED202" s="15"/>
      <c r="EE202" s="16"/>
      <c r="EF202" s="16"/>
      <c r="EG202" s="16"/>
      <c r="EH202" s="16"/>
      <c r="EI202" s="16"/>
      <c r="EJ202" s="16"/>
      <c r="EK202" s="16"/>
      <c r="EL202" s="16"/>
      <c r="EM202" s="16"/>
      <c r="EN202" s="16"/>
      <c r="EO202" s="15"/>
      <c r="EP202" s="15"/>
      <c r="EQ202" s="17"/>
      <c r="ER202" s="15"/>
      <c r="ES202" s="15"/>
      <c r="ET202" s="15"/>
      <c r="EU202" s="16"/>
      <c r="EV202" s="16"/>
      <c r="EW202" s="16"/>
      <c r="EX202" s="16"/>
      <c r="EY202" s="16"/>
      <c r="EZ202" s="16"/>
      <c r="FA202" s="16"/>
      <c r="FB202" s="16"/>
      <c r="FC202" s="16"/>
      <c r="FD202" s="16"/>
      <c r="FE202" s="15"/>
      <c r="FF202" s="15"/>
      <c r="FG202" s="17"/>
      <c r="FH202" s="15"/>
      <c r="FI202" s="15"/>
      <c r="FJ202" s="15"/>
      <c r="FK202" s="16"/>
      <c r="FL202" s="16"/>
      <c r="FM202" s="16"/>
      <c r="FN202" s="16"/>
      <c r="FO202" s="16"/>
      <c r="FP202" s="16"/>
      <c r="FQ202" s="16"/>
      <c r="FR202" s="16"/>
      <c r="FS202" s="16"/>
      <c r="FT202" s="16"/>
      <c r="FU202" s="15"/>
      <c r="FV202" s="15"/>
      <c r="FW202" s="17"/>
      <c r="FX202" s="15"/>
      <c r="FY202" s="15"/>
      <c r="FZ202" s="15"/>
      <c r="GA202" s="16"/>
      <c r="GB202" s="16"/>
      <c r="GC202" s="16"/>
      <c r="GD202" s="16"/>
      <c r="GE202" s="16"/>
      <c r="GF202" s="16"/>
      <c r="GG202" s="16"/>
      <c r="GH202" s="16"/>
      <c r="GI202" s="16"/>
      <c r="GJ202" s="16"/>
      <c r="GK202" s="15"/>
      <c r="GL202" s="15"/>
      <c r="GM202" s="17"/>
      <c r="GN202" s="15"/>
      <c r="GO202" s="15"/>
      <c r="GP202" s="15"/>
      <c r="GQ202" s="16"/>
      <c r="GR202" s="16"/>
      <c r="GS202" s="16"/>
      <c r="GT202" s="16"/>
      <c r="GU202" s="16"/>
      <c r="GV202" s="16"/>
      <c r="GW202" s="16"/>
      <c r="GX202" s="16"/>
      <c r="GY202" s="16"/>
      <c r="GZ202" s="16"/>
      <c r="HA202" s="15"/>
      <c r="HB202" s="15"/>
      <c r="HC202" s="17"/>
      <c r="HD202" s="15"/>
      <c r="HE202" s="15"/>
      <c r="HF202" s="15"/>
      <c r="HG202" s="16"/>
      <c r="HH202" s="16"/>
      <c r="HI202" s="16"/>
      <c r="HJ202" s="16"/>
      <c r="HK202" s="16"/>
      <c r="HL202" s="16"/>
      <c r="HM202" s="16"/>
      <c r="HN202" s="16"/>
      <c r="HO202" s="16"/>
      <c r="HP202" s="16"/>
      <c r="HQ202" s="15"/>
      <c r="HR202" s="15"/>
      <c r="HS202" s="17"/>
      <c r="HT202" s="15"/>
      <c r="HU202" s="15"/>
      <c r="HV202" s="15"/>
      <c r="HW202" s="16"/>
      <c r="HX202" s="16"/>
      <c r="HY202" s="16"/>
      <c r="HZ202" s="16"/>
      <c r="IA202" s="16"/>
      <c r="IB202" s="16"/>
      <c r="IC202" s="16"/>
      <c r="ID202" s="16"/>
      <c r="IE202" s="16"/>
      <c r="IF202" s="16"/>
      <c r="IG202" s="15"/>
      <c r="IH202" s="15"/>
      <c r="II202" s="17"/>
      <c r="IJ202" s="15"/>
      <c r="IK202" s="15"/>
      <c r="IL202" s="15"/>
      <c r="IM202" s="16"/>
      <c r="IN202" s="16"/>
      <c r="IO202" s="16"/>
      <c r="IP202" s="16"/>
      <c r="IQ202" s="16"/>
      <c r="IR202" s="16"/>
      <c r="IS202" s="16"/>
      <c r="IT202" s="16"/>
      <c r="IU202" s="16"/>
      <c r="IV202" s="16"/>
    </row>
    <row r="203" spans="1:256" s="4" customFormat="1" hidden="1" x14ac:dyDescent="0.3">
      <c r="A203" s="365"/>
      <c r="B203" s="362"/>
      <c r="C203" s="362"/>
      <c r="D203" s="383" t="s">
        <v>187</v>
      </c>
      <c r="E203" s="383"/>
      <c r="F203" s="51" t="s">
        <v>26</v>
      </c>
      <c r="G203" s="10">
        <f t="shared" si="58"/>
        <v>0</v>
      </c>
      <c r="H203" s="10">
        <f t="shared" si="59"/>
        <v>0</v>
      </c>
      <c r="I203" s="10">
        <v>0</v>
      </c>
      <c r="J203" s="10">
        <v>0</v>
      </c>
      <c r="K203" s="10">
        <v>0</v>
      </c>
      <c r="L203" s="10">
        <v>0</v>
      </c>
      <c r="M203" s="10">
        <v>0</v>
      </c>
      <c r="N203" s="10">
        <v>0</v>
      </c>
      <c r="O203" s="10">
        <v>0</v>
      </c>
      <c r="P203" s="10">
        <v>0</v>
      </c>
      <c r="Q203" s="407"/>
      <c r="R203" s="408"/>
      <c r="S203" s="11"/>
      <c r="T203" s="15"/>
      <c r="U203" s="15"/>
      <c r="V203" s="15"/>
      <c r="W203" s="16"/>
      <c r="X203" s="16"/>
      <c r="Y203" s="16"/>
      <c r="Z203" s="16"/>
      <c r="AA203" s="16"/>
      <c r="AB203" s="16"/>
      <c r="AC203" s="16"/>
      <c r="AD203" s="16"/>
      <c r="AE203" s="16"/>
      <c r="AF203" s="16"/>
      <c r="AG203" s="15"/>
      <c r="AH203" s="15"/>
      <c r="AI203" s="17"/>
      <c r="AJ203" s="15"/>
      <c r="AK203" s="15"/>
      <c r="AL203" s="15"/>
      <c r="AM203" s="16"/>
      <c r="AN203" s="16"/>
      <c r="AO203" s="16"/>
      <c r="AP203" s="16"/>
      <c r="AQ203" s="16"/>
      <c r="AR203" s="16"/>
      <c r="AS203" s="16"/>
      <c r="AT203" s="16"/>
      <c r="AU203" s="16"/>
      <c r="AV203" s="16"/>
      <c r="AW203" s="15"/>
      <c r="AX203" s="15"/>
      <c r="AY203" s="17"/>
      <c r="AZ203" s="15"/>
      <c r="BA203" s="15"/>
      <c r="BB203" s="15"/>
      <c r="BC203" s="16"/>
      <c r="BD203" s="16"/>
      <c r="BE203" s="16"/>
      <c r="BF203" s="16"/>
      <c r="BG203" s="16"/>
      <c r="BH203" s="16"/>
      <c r="BI203" s="16"/>
      <c r="BJ203" s="16"/>
      <c r="BK203" s="16"/>
      <c r="BL203" s="16"/>
      <c r="BM203" s="15"/>
      <c r="BN203" s="15"/>
      <c r="BO203" s="17"/>
      <c r="BP203" s="15"/>
      <c r="BQ203" s="15"/>
      <c r="BR203" s="15"/>
      <c r="BS203" s="16"/>
      <c r="BT203" s="16"/>
      <c r="BU203" s="16"/>
      <c r="BV203" s="16"/>
      <c r="BW203" s="16"/>
      <c r="BX203" s="16"/>
      <c r="BY203" s="16"/>
      <c r="BZ203" s="16"/>
      <c r="CA203" s="16"/>
      <c r="CB203" s="16"/>
      <c r="CC203" s="15"/>
      <c r="CD203" s="15"/>
      <c r="CE203" s="17"/>
      <c r="CF203" s="15"/>
      <c r="CG203" s="15"/>
      <c r="CH203" s="15"/>
      <c r="CI203" s="16"/>
      <c r="CJ203" s="16"/>
      <c r="CK203" s="16"/>
      <c r="CL203" s="16"/>
      <c r="CM203" s="16"/>
      <c r="CN203" s="16"/>
      <c r="CO203" s="16"/>
      <c r="CP203" s="16"/>
      <c r="CQ203" s="16"/>
      <c r="CR203" s="16"/>
      <c r="CS203" s="15"/>
      <c r="CT203" s="15"/>
      <c r="CU203" s="17"/>
      <c r="CV203" s="15"/>
      <c r="CW203" s="15"/>
      <c r="CX203" s="15"/>
      <c r="CY203" s="16"/>
      <c r="CZ203" s="16"/>
      <c r="DA203" s="16"/>
      <c r="DB203" s="16"/>
      <c r="DC203" s="16"/>
      <c r="DD203" s="16"/>
      <c r="DE203" s="16"/>
      <c r="DF203" s="16"/>
      <c r="DG203" s="16"/>
      <c r="DH203" s="16"/>
      <c r="DI203" s="15"/>
      <c r="DJ203" s="15"/>
      <c r="DK203" s="17"/>
      <c r="DL203" s="15"/>
      <c r="DM203" s="15"/>
      <c r="DN203" s="15"/>
      <c r="DO203" s="16"/>
      <c r="DP203" s="16"/>
      <c r="DQ203" s="16"/>
      <c r="DR203" s="16"/>
      <c r="DS203" s="16"/>
      <c r="DT203" s="16"/>
      <c r="DU203" s="16"/>
      <c r="DV203" s="16"/>
      <c r="DW203" s="16"/>
      <c r="DX203" s="16"/>
      <c r="DY203" s="15"/>
      <c r="DZ203" s="15"/>
      <c r="EA203" s="17"/>
      <c r="EB203" s="15"/>
      <c r="EC203" s="15"/>
      <c r="ED203" s="15"/>
      <c r="EE203" s="16"/>
      <c r="EF203" s="16"/>
      <c r="EG203" s="16"/>
      <c r="EH203" s="16"/>
      <c r="EI203" s="16"/>
      <c r="EJ203" s="16"/>
      <c r="EK203" s="16"/>
      <c r="EL203" s="16"/>
      <c r="EM203" s="16"/>
      <c r="EN203" s="16"/>
      <c r="EO203" s="15"/>
      <c r="EP203" s="15"/>
      <c r="EQ203" s="17"/>
      <c r="ER203" s="15"/>
      <c r="ES203" s="15"/>
      <c r="ET203" s="15"/>
      <c r="EU203" s="16"/>
      <c r="EV203" s="16"/>
      <c r="EW203" s="16"/>
      <c r="EX203" s="16"/>
      <c r="EY203" s="16"/>
      <c r="EZ203" s="16"/>
      <c r="FA203" s="16"/>
      <c r="FB203" s="16"/>
      <c r="FC203" s="16"/>
      <c r="FD203" s="16"/>
      <c r="FE203" s="15"/>
      <c r="FF203" s="15"/>
      <c r="FG203" s="17"/>
      <c r="FH203" s="15"/>
      <c r="FI203" s="15"/>
      <c r="FJ203" s="15"/>
      <c r="FK203" s="16"/>
      <c r="FL203" s="16"/>
      <c r="FM203" s="16"/>
      <c r="FN203" s="16"/>
      <c r="FO203" s="16"/>
      <c r="FP203" s="16"/>
      <c r="FQ203" s="16"/>
      <c r="FR203" s="16"/>
      <c r="FS203" s="16"/>
      <c r="FT203" s="16"/>
      <c r="FU203" s="15"/>
      <c r="FV203" s="15"/>
      <c r="FW203" s="17"/>
      <c r="FX203" s="15"/>
      <c r="FY203" s="15"/>
      <c r="FZ203" s="15"/>
      <c r="GA203" s="16"/>
      <c r="GB203" s="16"/>
      <c r="GC203" s="16"/>
      <c r="GD203" s="16"/>
      <c r="GE203" s="16"/>
      <c r="GF203" s="16"/>
      <c r="GG203" s="16"/>
      <c r="GH203" s="16"/>
      <c r="GI203" s="16"/>
      <c r="GJ203" s="16"/>
      <c r="GK203" s="15"/>
      <c r="GL203" s="15"/>
      <c r="GM203" s="17"/>
      <c r="GN203" s="15"/>
      <c r="GO203" s="15"/>
      <c r="GP203" s="15"/>
      <c r="GQ203" s="16"/>
      <c r="GR203" s="16"/>
      <c r="GS203" s="16"/>
      <c r="GT203" s="16"/>
      <c r="GU203" s="16"/>
      <c r="GV203" s="16"/>
      <c r="GW203" s="16"/>
      <c r="GX203" s="16"/>
      <c r="GY203" s="16"/>
      <c r="GZ203" s="16"/>
      <c r="HA203" s="15"/>
      <c r="HB203" s="15"/>
      <c r="HC203" s="17"/>
      <c r="HD203" s="15"/>
      <c r="HE203" s="15"/>
      <c r="HF203" s="15"/>
      <c r="HG203" s="16"/>
      <c r="HH203" s="16"/>
      <c r="HI203" s="16"/>
      <c r="HJ203" s="16"/>
      <c r="HK203" s="16"/>
      <c r="HL203" s="16"/>
      <c r="HM203" s="16"/>
      <c r="HN203" s="16"/>
      <c r="HO203" s="16"/>
      <c r="HP203" s="16"/>
      <c r="HQ203" s="15"/>
      <c r="HR203" s="15"/>
      <c r="HS203" s="17"/>
      <c r="HT203" s="15"/>
      <c r="HU203" s="15"/>
      <c r="HV203" s="15"/>
      <c r="HW203" s="16"/>
      <c r="HX203" s="16"/>
      <c r="HY203" s="16"/>
      <c r="HZ203" s="16"/>
      <c r="IA203" s="16"/>
      <c r="IB203" s="16"/>
      <c r="IC203" s="16"/>
      <c r="ID203" s="16"/>
      <c r="IE203" s="16"/>
      <c r="IF203" s="16"/>
      <c r="IG203" s="15"/>
      <c r="IH203" s="15"/>
      <c r="II203" s="17"/>
      <c r="IJ203" s="15"/>
      <c r="IK203" s="15"/>
      <c r="IL203" s="15"/>
      <c r="IM203" s="16"/>
      <c r="IN203" s="16"/>
      <c r="IO203" s="16"/>
      <c r="IP203" s="16"/>
      <c r="IQ203" s="16"/>
      <c r="IR203" s="16"/>
      <c r="IS203" s="16"/>
      <c r="IT203" s="16"/>
      <c r="IU203" s="16"/>
      <c r="IV203" s="16"/>
    </row>
    <row r="204" spans="1:256" s="4" customFormat="1" hidden="1" x14ac:dyDescent="0.3">
      <c r="A204" s="365"/>
      <c r="B204" s="362"/>
      <c r="C204" s="362"/>
      <c r="D204" s="383" t="s">
        <v>187</v>
      </c>
      <c r="E204" s="383"/>
      <c r="F204" s="51" t="s">
        <v>41</v>
      </c>
      <c r="G204" s="10">
        <f t="shared" si="58"/>
        <v>0</v>
      </c>
      <c r="H204" s="10">
        <f t="shared" si="59"/>
        <v>0</v>
      </c>
      <c r="I204" s="10">
        <v>0</v>
      </c>
      <c r="J204" s="10">
        <v>0</v>
      </c>
      <c r="K204" s="10">
        <v>0</v>
      </c>
      <c r="L204" s="10">
        <v>0</v>
      </c>
      <c r="M204" s="10">
        <v>0</v>
      </c>
      <c r="N204" s="10">
        <v>0</v>
      </c>
      <c r="O204" s="10">
        <v>0</v>
      </c>
      <c r="P204" s="10">
        <v>0</v>
      </c>
      <c r="Q204" s="407"/>
      <c r="R204" s="408"/>
      <c r="S204" s="11"/>
      <c r="T204" s="15"/>
      <c r="U204" s="15"/>
      <c r="V204" s="15"/>
      <c r="W204" s="16"/>
      <c r="X204" s="16"/>
      <c r="Y204" s="16"/>
      <c r="Z204" s="16"/>
      <c r="AA204" s="16"/>
      <c r="AB204" s="16"/>
      <c r="AC204" s="16"/>
      <c r="AD204" s="16"/>
      <c r="AE204" s="16"/>
      <c r="AF204" s="16"/>
      <c r="AG204" s="15"/>
      <c r="AH204" s="15"/>
      <c r="AI204" s="17"/>
      <c r="AJ204" s="15"/>
      <c r="AK204" s="15"/>
      <c r="AL204" s="15"/>
      <c r="AM204" s="16"/>
      <c r="AN204" s="16"/>
      <c r="AO204" s="16"/>
      <c r="AP204" s="16"/>
      <c r="AQ204" s="16"/>
      <c r="AR204" s="16"/>
      <c r="AS204" s="16"/>
      <c r="AT204" s="16"/>
      <c r="AU204" s="16"/>
      <c r="AV204" s="16"/>
      <c r="AW204" s="15"/>
      <c r="AX204" s="15"/>
      <c r="AY204" s="17"/>
      <c r="AZ204" s="15"/>
      <c r="BA204" s="15"/>
      <c r="BB204" s="15"/>
      <c r="BC204" s="16"/>
      <c r="BD204" s="16"/>
      <c r="BE204" s="16"/>
      <c r="BF204" s="16"/>
      <c r="BG204" s="16"/>
      <c r="BH204" s="16"/>
      <c r="BI204" s="16"/>
      <c r="BJ204" s="16"/>
      <c r="BK204" s="16"/>
      <c r="BL204" s="16"/>
      <c r="BM204" s="15"/>
      <c r="BN204" s="15"/>
      <c r="BO204" s="17"/>
      <c r="BP204" s="15"/>
      <c r="BQ204" s="15"/>
      <c r="BR204" s="15"/>
      <c r="BS204" s="16"/>
      <c r="BT204" s="16"/>
      <c r="BU204" s="16"/>
      <c r="BV204" s="16"/>
      <c r="BW204" s="16"/>
      <c r="BX204" s="16"/>
      <c r="BY204" s="16"/>
      <c r="BZ204" s="16"/>
      <c r="CA204" s="16"/>
      <c r="CB204" s="16"/>
      <c r="CC204" s="15"/>
      <c r="CD204" s="15"/>
      <c r="CE204" s="17"/>
      <c r="CF204" s="15"/>
      <c r="CG204" s="15"/>
      <c r="CH204" s="15"/>
      <c r="CI204" s="16"/>
      <c r="CJ204" s="16"/>
      <c r="CK204" s="16"/>
      <c r="CL204" s="16"/>
      <c r="CM204" s="16"/>
      <c r="CN204" s="16"/>
      <c r="CO204" s="16"/>
      <c r="CP204" s="16"/>
      <c r="CQ204" s="16"/>
      <c r="CR204" s="16"/>
      <c r="CS204" s="15"/>
      <c r="CT204" s="15"/>
      <c r="CU204" s="17"/>
      <c r="CV204" s="15"/>
      <c r="CW204" s="15"/>
      <c r="CX204" s="15"/>
      <c r="CY204" s="16"/>
      <c r="CZ204" s="16"/>
      <c r="DA204" s="16"/>
      <c r="DB204" s="16"/>
      <c r="DC204" s="16"/>
      <c r="DD204" s="16"/>
      <c r="DE204" s="16"/>
      <c r="DF204" s="16"/>
      <c r="DG204" s="16"/>
      <c r="DH204" s="16"/>
      <c r="DI204" s="15"/>
      <c r="DJ204" s="15"/>
      <c r="DK204" s="17"/>
      <c r="DL204" s="15"/>
      <c r="DM204" s="15"/>
      <c r="DN204" s="15"/>
      <c r="DO204" s="16"/>
      <c r="DP204" s="16"/>
      <c r="DQ204" s="16"/>
      <c r="DR204" s="16"/>
      <c r="DS204" s="16"/>
      <c r="DT204" s="16"/>
      <c r="DU204" s="16"/>
      <c r="DV204" s="16"/>
      <c r="DW204" s="16"/>
      <c r="DX204" s="16"/>
      <c r="DY204" s="15"/>
      <c r="DZ204" s="15"/>
      <c r="EA204" s="17"/>
      <c r="EB204" s="15"/>
      <c r="EC204" s="15"/>
      <c r="ED204" s="15"/>
      <c r="EE204" s="16"/>
      <c r="EF204" s="16"/>
      <c r="EG204" s="16"/>
      <c r="EH204" s="16"/>
      <c r="EI204" s="16"/>
      <c r="EJ204" s="16"/>
      <c r="EK204" s="16"/>
      <c r="EL204" s="16"/>
      <c r="EM204" s="16"/>
      <c r="EN204" s="16"/>
      <c r="EO204" s="15"/>
      <c r="EP204" s="15"/>
      <c r="EQ204" s="17"/>
      <c r="ER204" s="15"/>
      <c r="ES204" s="15"/>
      <c r="ET204" s="15"/>
      <c r="EU204" s="16"/>
      <c r="EV204" s="16"/>
      <c r="EW204" s="16"/>
      <c r="EX204" s="16"/>
      <c r="EY204" s="16"/>
      <c r="EZ204" s="16"/>
      <c r="FA204" s="16"/>
      <c r="FB204" s="16"/>
      <c r="FC204" s="16"/>
      <c r="FD204" s="16"/>
      <c r="FE204" s="15"/>
      <c r="FF204" s="15"/>
      <c r="FG204" s="17"/>
      <c r="FH204" s="15"/>
      <c r="FI204" s="15"/>
      <c r="FJ204" s="15"/>
      <c r="FK204" s="16"/>
      <c r="FL204" s="16"/>
      <c r="FM204" s="16"/>
      <c r="FN204" s="16"/>
      <c r="FO204" s="16"/>
      <c r="FP204" s="16"/>
      <c r="FQ204" s="16"/>
      <c r="FR204" s="16"/>
      <c r="FS204" s="16"/>
      <c r="FT204" s="16"/>
      <c r="FU204" s="15"/>
      <c r="FV204" s="15"/>
      <c r="FW204" s="17"/>
      <c r="FX204" s="15"/>
      <c r="FY204" s="15"/>
      <c r="FZ204" s="15"/>
      <c r="GA204" s="16"/>
      <c r="GB204" s="16"/>
      <c r="GC204" s="16"/>
      <c r="GD204" s="16"/>
      <c r="GE204" s="16"/>
      <c r="GF204" s="16"/>
      <c r="GG204" s="16"/>
      <c r="GH204" s="16"/>
      <c r="GI204" s="16"/>
      <c r="GJ204" s="16"/>
      <c r="GK204" s="15"/>
      <c r="GL204" s="15"/>
      <c r="GM204" s="17"/>
      <c r="GN204" s="15"/>
      <c r="GO204" s="15"/>
      <c r="GP204" s="15"/>
      <c r="GQ204" s="16"/>
      <c r="GR204" s="16"/>
      <c r="GS204" s="16"/>
      <c r="GT204" s="16"/>
      <c r="GU204" s="16"/>
      <c r="GV204" s="16"/>
      <c r="GW204" s="16"/>
      <c r="GX204" s="16"/>
      <c r="GY204" s="16"/>
      <c r="GZ204" s="16"/>
      <c r="HA204" s="15"/>
      <c r="HB204" s="15"/>
      <c r="HC204" s="17"/>
      <c r="HD204" s="15"/>
      <c r="HE204" s="15"/>
      <c r="HF204" s="15"/>
      <c r="HG204" s="16"/>
      <c r="HH204" s="16"/>
      <c r="HI204" s="16"/>
      <c r="HJ204" s="16"/>
      <c r="HK204" s="16"/>
      <c r="HL204" s="16"/>
      <c r="HM204" s="16"/>
      <c r="HN204" s="16"/>
      <c r="HO204" s="16"/>
      <c r="HP204" s="16"/>
      <c r="HQ204" s="15"/>
      <c r="HR204" s="15"/>
      <c r="HS204" s="17"/>
      <c r="HT204" s="15"/>
      <c r="HU204" s="15"/>
      <c r="HV204" s="15"/>
      <c r="HW204" s="16"/>
      <c r="HX204" s="16"/>
      <c r="HY204" s="16"/>
      <c r="HZ204" s="16"/>
      <c r="IA204" s="16"/>
      <c r="IB204" s="16"/>
      <c r="IC204" s="16"/>
      <c r="ID204" s="16"/>
      <c r="IE204" s="16"/>
      <c r="IF204" s="16"/>
      <c r="IG204" s="15"/>
      <c r="IH204" s="15"/>
      <c r="II204" s="17"/>
      <c r="IJ204" s="15"/>
      <c r="IK204" s="15"/>
      <c r="IL204" s="15"/>
      <c r="IM204" s="16"/>
      <c r="IN204" s="16"/>
      <c r="IO204" s="16"/>
      <c r="IP204" s="16"/>
      <c r="IQ204" s="16"/>
      <c r="IR204" s="16"/>
      <c r="IS204" s="16"/>
      <c r="IT204" s="16"/>
      <c r="IU204" s="16"/>
      <c r="IV204" s="16"/>
    </row>
    <row r="205" spans="1:256" s="4" customFormat="1" hidden="1" x14ac:dyDescent="0.3">
      <c r="A205" s="365"/>
      <c r="B205" s="362"/>
      <c r="C205" s="362"/>
      <c r="D205" s="383" t="s">
        <v>187</v>
      </c>
      <c r="E205" s="383"/>
      <c r="F205" s="51" t="s">
        <v>28</v>
      </c>
      <c r="G205" s="10">
        <f t="shared" si="58"/>
        <v>0</v>
      </c>
      <c r="H205" s="10">
        <f t="shared" si="59"/>
        <v>0</v>
      </c>
      <c r="I205" s="10">
        <v>0</v>
      </c>
      <c r="J205" s="10">
        <v>0</v>
      </c>
      <c r="K205" s="10">
        <v>0</v>
      </c>
      <c r="L205" s="10">
        <v>0</v>
      </c>
      <c r="M205" s="10">
        <v>0</v>
      </c>
      <c r="N205" s="10">
        <v>0</v>
      </c>
      <c r="O205" s="10">
        <v>0</v>
      </c>
      <c r="P205" s="10">
        <v>0</v>
      </c>
      <c r="Q205" s="407"/>
      <c r="R205" s="408"/>
      <c r="S205" s="11"/>
      <c r="T205" s="15"/>
      <c r="U205" s="15"/>
      <c r="V205" s="15"/>
      <c r="W205" s="16"/>
      <c r="X205" s="16"/>
      <c r="Y205" s="16"/>
      <c r="Z205" s="16"/>
      <c r="AA205" s="16"/>
      <c r="AB205" s="16"/>
      <c r="AC205" s="16"/>
      <c r="AD205" s="16"/>
      <c r="AE205" s="16"/>
      <c r="AF205" s="16"/>
      <c r="AG205" s="15"/>
      <c r="AH205" s="15"/>
      <c r="AI205" s="17"/>
      <c r="AJ205" s="15"/>
      <c r="AK205" s="15"/>
      <c r="AL205" s="15"/>
      <c r="AM205" s="16"/>
      <c r="AN205" s="16"/>
      <c r="AO205" s="16"/>
      <c r="AP205" s="16"/>
      <c r="AQ205" s="16"/>
      <c r="AR205" s="16"/>
      <c r="AS205" s="16"/>
      <c r="AT205" s="16"/>
      <c r="AU205" s="16"/>
      <c r="AV205" s="16"/>
      <c r="AW205" s="15"/>
      <c r="AX205" s="15"/>
      <c r="AY205" s="17"/>
      <c r="AZ205" s="15"/>
      <c r="BA205" s="15"/>
      <c r="BB205" s="15"/>
      <c r="BC205" s="16"/>
      <c r="BD205" s="16"/>
      <c r="BE205" s="16"/>
      <c r="BF205" s="16"/>
      <c r="BG205" s="16"/>
      <c r="BH205" s="16"/>
      <c r="BI205" s="16"/>
      <c r="BJ205" s="16"/>
      <c r="BK205" s="16"/>
      <c r="BL205" s="16"/>
      <c r="BM205" s="15"/>
      <c r="BN205" s="15"/>
      <c r="BO205" s="17"/>
      <c r="BP205" s="15"/>
      <c r="BQ205" s="15"/>
      <c r="BR205" s="15"/>
      <c r="BS205" s="16"/>
      <c r="BT205" s="16"/>
      <c r="BU205" s="16"/>
      <c r="BV205" s="16"/>
      <c r="BW205" s="16"/>
      <c r="BX205" s="16"/>
      <c r="BY205" s="16"/>
      <c r="BZ205" s="16"/>
      <c r="CA205" s="16"/>
      <c r="CB205" s="16"/>
      <c r="CC205" s="15"/>
      <c r="CD205" s="15"/>
      <c r="CE205" s="17"/>
      <c r="CF205" s="15"/>
      <c r="CG205" s="15"/>
      <c r="CH205" s="15"/>
      <c r="CI205" s="16"/>
      <c r="CJ205" s="16"/>
      <c r="CK205" s="16"/>
      <c r="CL205" s="16"/>
      <c r="CM205" s="16"/>
      <c r="CN205" s="16"/>
      <c r="CO205" s="16"/>
      <c r="CP205" s="16"/>
      <c r="CQ205" s="16"/>
      <c r="CR205" s="16"/>
      <c r="CS205" s="15"/>
      <c r="CT205" s="15"/>
      <c r="CU205" s="17"/>
      <c r="CV205" s="15"/>
      <c r="CW205" s="15"/>
      <c r="CX205" s="15"/>
      <c r="CY205" s="16"/>
      <c r="CZ205" s="16"/>
      <c r="DA205" s="16"/>
      <c r="DB205" s="16"/>
      <c r="DC205" s="16"/>
      <c r="DD205" s="16"/>
      <c r="DE205" s="16"/>
      <c r="DF205" s="16"/>
      <c r="DG205" s="16"/>
      <c r="DH205" s="16"/>
      <c r="DI205" s="15"/>
      <c r="DJ205" s="15"/>
      <c r="DK205" s="17"/>
      <c r="DL205" s="15"/>
      <c r="DM205" s="15"/>
      <c r="DN205" s="15"/>
      <c r="DO205" s="16"/>
      <c r="DP205" s="16"/>
      <c r="DQ205" s="16"/>
      <c r="DR205" s="16"/>
      <c r="DS205" s="16"/>
      <c r="DT205" s="16"/>
      <c r="DU205" s="16"/>
      <c r="DV205" s="16"/>
      <c r="DW205" s="16"/>
      <c r="DX205" s="16"/>
      <c r="DY205" s="15"/>
      <c r="DZ205" s="15"/>
      <c r="EA205" s="17"/>
      <c r="EB205" s="15"/>
      <c r="EC205" s="15"/>
      <c r="ED205" s="15"/>
      <c r="EE205" s="16"/>
      <c r="EF205" s="16"/>
      <c r="EG205" s="16"/>
      <c r="EH205" s="16"/>
      <c r="EI205" s="16"/>
      <c r="EJ205" s="16"/>
      <c r="EK205" s="16"/>
      <c r="EL205" s="16"/>
      <c r="EM205" s="16"/>
      <c r="EN205" s="16"/>
      <c r="EO205" s="15"/>
      <c r="EP205" s="15"/>
      <c r="EQ205" s="17"/>
      <c r="ER205" s="15"/>
      <c r="ES205" s="15"/>
      <c r="ET205" s="15"/>
      <c r="EU205" s="16"/>
      <c r="EV205" s="16"/>
      <c r="EW205" s="16"/>
      <c r="EX205" s="16"/>
      <c r="EY205" s="16"/>
      <c r="EZ205" s="16"/>
      <c r="FA205" s="16"/>
      <c r="FB205" s="16"/>
      <c r="FC205" s="16"/>
      <c r="FD205" s="16"/>
      <c r="FE205" s="15"/>
      <c r="FF205" s="15"/>
      <c r="FG205" s="17"/>
      <c r="FH205" s="15"/>
      <c r="FI205" s="15"/>
      <c r="FJ205" s="15"/>
      <c r="FK205" s="16"/>
      <c r="FL205" s="16"/>
      <c r="FM205" s="16"/>
      <c r="FN205" s="16"/>
      <c r="FO205" s="16"/>
      <c r="FP205" s="16"/>
      <c r="FQ205" s="16"/>
      <c r="FR205" s="16"/>
      <c r="FS205" s="16"/>
      <c r="FT205" s="16"/>
      <c r="FU205" s="15"/>
      <c r="FV205" s="15"/>
      <c r="FW205" s="17"/>
      <c r="FX205" s="15"/>
      <c r="FY205" s="15"/>
      <c r="FZ205" s="15"/>
      <c r="GA205" s="16"/>
      <c r="GB205" s="16"/>
      <c r="GC205" s="16"/>
      <c r="GD205" s="16"/>
      <c r="GE205" s="16"/>
      <c r="GF205" s="16"/>
      <c r="GG205" s="16"/>
      <c r="GH205" s="16"/>
      <c r="GI205" s="16"/>
      <c r="GJ205" s="16"/>
      <c r="GK205" s="15"/>
      <c r="GL205" s="15"/>
      <c r="GM205" s="17"/>
      <c r="GN205" s="15"/>
      <c r="GO205" s="15"/>
      <c r="GP205" s="15"/>
      <c r="GQ205" s="16"/>
      <c r="GR205" s="16"/>
      <c r="GS205" s="16"/>
      <c r="GT205" s="16"/>
      <c r="GU205" s="16"/>
      <c r="GV205" s="16"/>
      <c r="GW205" s="16"/>
      <c r="GX205" s="16"/>
      <c r="GY205" s="16"/>
      <c r="GZ205" s="16"/>
      <c r="HA205" s="15"/>
      <c r="HB205" s="15"/>
      <c r="HC205" s="17"/>
      <c r="HD205" s="15"/>
      <c r="HE205" s="15"/>
      <c r="HF205" s="15"/>
      <c r="HG205" s="16"/>
      <c r="HH205" s="16"/>
      <c r="HI205" s="16"/>
      <c r="HJ205" s="16"/>
      <c r="HK205" s="16"/>
      <c r="HL205" s="16"/>
      <c r="HM205" s="16"/>
      <c r="HN205" s="16"/>
      <c r="HO205" s="16"/>
      <c r="HP205" s="16"/>
      <c r="HQ205" s="15"/>
      <c r="HR205" s="15"/>
      <c r="HS205" s="17"/>
      <c r="HT205" s="15"/>
      <c r="HU205" s="15"/>
      <c r="HV205" s="15"/>
      <c r="HW205" s="16"/>
      <c r="HX205" s="16"/>
      <c r="HY205" s="16"/>
      <c r="HZ205" s="16"/>
      <c r="IA205" s="16"/>
      <c r="IB205" s="16"/>
      <c r="IC205" s="16"/>
      <c r="ID205" s="16"/>
      <c r="IE205" s="16"/>
      <c r="IF205" s="16"/>
      <c r="IG205" s="15"/>
      <c r="IH205" s="15"/>
      <c r="II205" s="17"/>
      <c r="IJ205" s="15"/>
      <c r="IK205" s="15"/>
      <c r="IL205" s="15"/>
      <c r="IM205" s="16"/>
      <c r="IN205" s="16"/>
      <c r="IO205" s="16"/>
      <c r="IP205" s="16"/>
      <c r="IQ205" s="16"/>
      <c r="IR205" s="16"/>
      <c r="IS205" s="16"/>
      <c r="IT205" s="16"/>
      <c r="IU205" s="16"/>
      <c r="IV205" s="16"/>
    </row>
    <row r="206" spans="1:256" x14ac:dyDescent="0.3">
      <c r="A206" s="364"/>
      <c r="B206" s="361" t="s">
        <v>211</v>
      </c>
      <c r="C206" s="364"/>
      <c r="D206" s="364"/>
      <c r="E206" s="364"/>
      <c r="F206" s="51" t="s">
        <v>112</v>
      </c>
      <c r="G206" s="10">
        <f t="shared" ref="G206:H213" si="61">I206+K206+M206+O206</f>
        <v>6364249.6000000006</v>
      </c>
      <c r="H206" s="10">
        <f t="shared" si="61"/>
        <v>0</v>
      </c>
      <c r="I206" s="10">
        <f t="shared" ref="I206:P206" si="62">SUM(I207:I213)</f>
        <v>1418499.1000000003</v>
      </c>
      <c r="J206" s="10">
        <f t="shared" si="62"/>
        <v>0</v>
      </c>
      <c r="K206" s="10">
        <f t="shared" si="62"/>
        <v>93500</v>
      </c>
      <c r="L206" s="10">
        <f t="shared" si="62"/>
        <v>0</v>
      </c>
      <c r="M206" s="10">
        <f t="shared" si="62"/>
        <v>3837250.5</v>
      </c>
      <c r="N206" s="10">
        <f t="shared" si="62"/>
        <v>0</v>
      </c>
      <c r="O206" s="10">
        <f t="shared" si="62"/>
        <v>1015000</v>
      </c>
      <c r="P206" s="10">
        <f t="shared" si="62"/>
        <v>0</v>
      </c>
      <c r="Q206" s="405"/>
      <c r="R206" s="406"/>
      <c r="S206" s="11"/>
      <c r="T206" s="15"/>
      <c r="U206" s="15"/>
      <c r="V206" s="15"/>
      <c r="W206" s="16"/>
    </row>
    <row r="207" spans="1:256" x14ac:dyDescent="0.3">
      <c r="A207" s="365"/>
      <c r="B207" s="362"/>
      <c r="C207" s="365"/>
      <c r="D207" s="365"/>
      <c r="E207" s="365"/>
      <c r="F207" s="51" t="s">
        <v>22</v>
      </c>
      <c r="G207" s="10">
        <f>I207+K207+M207+O207</f>
        <v>1084518.3</v>
      </c>
      <c r="H207" s="10">
        <f t="shared" si="61"/>
        <v>0</v>
      </c>
      <c r="I207" s="10">
        <f>I95</f>
        <v>402991.10000000003</v>
      </c>
      <c r="J207" s="10">
        <f t="shared" ref="I207:P213" si="63">J95</f>
        <v>0</v>
      </c>
      <c r="K207" s="10">
        <f t="shared" si="63"/>
        <v>0</v>
      </c>
      <c r="L207" s="10">
        <f t="shared" si="63"/>
        <v>0</v>
      </c>
      <c r="M207" s="10">
        <f t="shared" si="63"/>
        <v>536527.19999999995</v>
      </c>
      <c r="N207" s="10">
        <f t="shared" si="63"/>
        <v>0</v>
      </c>
      <c r="O207" s="10">
        <f t="shared" si="63"/>
        <v>145000</v>
      </c>
      <c r="P207" s="10">
        <f t="shared" si="63"/>
        <v>0</v>
      </c>
      <c r="Q207" s="407"/>
      <c r="R207" s="408"/>
      <c r="S207" s="11"/>
      <c r="T207" s="15"/>
      <c r="V207" s="15"/>
      <c r="W207" s="16"/>
    </row>
    <row r="208" spans="1:256" x14ac:dyDescent="0.3">
      <c r="A208" s="365"/>
      <c r="B208" s="362"/>
      <c r="C208" s="365"/>
      <c r="D208" s="365"/>
      <c r="E208" s="365"/>
      <c r="F208" s="51" t="s">
        <v>23</v>
      </c>
      <c r="G208" s="10">
        <f t="shared" si="61"/>
        <v>1233568.3</v>
      </c>
      <c r="H208" s="10">
        <f t="shared" si="61"/>
        <v>0</v>
      </c>
      <c r="I208" s="10">
        <f t="shared" si="63"/>
        <v>433305</v>
      </c>
      <c r="J208" s="10">
        <f t="shared" si="63"/>
        <v>0</v>
      </c>
      <c r="K208" s="10">
        <f t="shared" si="63"/>
        <v>93500</v>
      </c>
      <c r="L208" s="10">
        <f t="shared" si="63"/>
        <v>0</v>
      </c>
      <c r="M208" s="10">
        <f t="shared" si="63"/>
        <v>561763.30000000005</v>
      </c>
      <c r="N208" s="10">
        <f t="shared" si="63"/>
        <v>0</v>
      </c>
      <c r="O208" s="10">
        <f t="shared" si="63"/>
        <v>145000</v>
      </c>
      <c r="P208" s="10">
        <f t="shared" si="63"/>
        <v>0</v>
      </c>
      <c r="Q208" s="407"/>
      <c r="R208" s="408"/>
      <c r="S208" s="11"/>
      <c r="T208" s="15"/>
      <c r="U208" s="15"/>
      <c r="V208" s="15"/>
      <c r="W208" s="16"/>
    </row>
    <row r="209" spans="1:23" x14ac:dyDescent="0.3">
      <c r="A209" s="365"/>
      <c r="B209" s="362"/>
      <c r="C209" s="365"/>
      <c r="D209" s="365"/>
      <c r="E209" s="365"/>
      <c r="F209" s="51" t="s">
        <v>24</v>
      </c>
      <c r="G209" s="10">
        <f t="shared" si="61"/>
        <v>809232.6</v>
      </c>
      <c r="H209" s="10">
        <f t="shared" si="61"/>
        <v>0</v>
      </c>
      <c r="I209" s="10">
        <f t="shared" si="63"/>
        <v>116440.6</v>
      </c>
      <c r="J209" s="10">
        <f t="shared" si="63"/>
        <v>0</v>
      </c>
      <c r="K209" s="10">
        <f t="shared" si="63"/>
        <v>0</v>
      </c>
      <c r="L209" s="10">
        <f t="shared" si="63"/>
        <v>0</v>
      </c>
      <c r="M209" s="10">
        <f t="shared" si="63"/>
        <v>547792</v>
      </c>
      <c r="N209" s="10">
        <f t="shared" si="63"/>
        <v>0</v>
      </c>
      <c r="O209" s="10">
        <f t="shared" si="63"/>
        <v>145000</v>
      </c>
      <c r="P209" s="10">
        <f t="shared" si="63"/>
        <v>0</v>
      </c>
      <c r="Q209" s="407"/>
      <c r="R209" s="408"/>
      <c r="S209" s="11"/>
      <c r="T209" s="15"/>
      <c r="U209" s="15"/>
      <c r="V209" s="15"/>
      <c r="W209" s="16"/>
    </row>
    <row r="210" spans="1:23" x14ac:dyDescent="0.3">
      <c r="A210" s="365"/>
      <c r="B210" s="362"/>
      <c r="C210" s="365"/>
      <c r="D210" s="365"/>
      <c r="E210" s="365"/>
      <c r="F210" s="51" t="s">
        <v>25</v>
      </c>
      <c r="G210" s="10">
        <f t="shared" si="61"/>
        <v>809232.6</v>
      </c>
      <c r="H210" s="10">
        <f t="shared" si="61"/>
        <v>0</v>
      </c>
      <c r="I210" s="10">
        <f t="shared" si="63"/>
        <v>116440.6</v>
      </c>
      <c r="J210" s="10">
        <f t="shared" si="63"/>
        <v>0</v>
      </c>
      <c r="K210" s="10">
        <f t="shared" si="63"/>
        <v>0</v>
      </c>
      <c r="L210" s="10">
        <f t="shared" si="63"/>
        <v>0</v>
      </c>
      <c r="M210" s="10">
        <f t="shared" si="63"/>
        <v>547792</v>
      </c>
      <c r="N210" s="10">
        <f t="shared" si="63"/>
        <v>0</v>
      </c>
      <c r="O210" s="10">
        <f t="shared" si="63"/>
        <v>145000</v>
      </c>
      <c r="P210" s="10">
        <f t="shared" si="63"/>
        <v>0</v>
      </c>
      <c r="Q210" s="407"/>
      <c r="R210" s="408"/>
      <c r="S210" s="11"/>
      <c r="T210" s="15"/>
      <c r="U210" s="15"/>
      <c r="V210" s="15"/>
      <c r="W210" s="16"/>
    </row>
    <row r="211" spans="1:23" x14ac:dyDescent="0.3">
      <c r="A211" s="365"/>
      <c r="B211" s="362"/>
      <c r="C211" s="365"/>
      <c r="D211" s="365"/>
      <c r="E211" s="365"/>
      <c r="F211" s="51" t="s">
        <v>26</v>
      </c>
      <c r="G211" s="10">
        <f t="shared" si="61"/>
        <v>809232.6</v>
      </c>
      <c r="H211" s="10">
        <f t="shared" si="61"/>
        <v>0</v>
      </c>
      <c r="I211" s="10">
        <f t="shared" si="63"/>
        <v>116440.6</v>
      </c>
      <c r="J211" s="10">
        <f t="shared" si="63"/>
        <v>0</v>
      </c>
      <c r="K211" s="10">
        <f t="shared" si="63"/>
        <v>0</v>
      </c>
      <c r="L211" s="10">
        <f t="shared" si="63"/>
        <v>0</v>
      </c>
      <c r="M211" s="10">
        <f t="shared" si="63"/>
        <v>547792</v>
      </c>
      <c r="N211" s="10">
        <f t="shared" si="63"/>
        <v>0</v>
      </c>
      <c r="O211" s="10">
        <f t="shared" si="63"/>
        <v>145000</v>
      </c>
      <c r="P211" s="10">
        <f t="shared" si="63"/>
        <v>0</v>
      </c>
      <c r="Q211" s="407"/>
      <c r="R211" s="408"/>
      <c r="S211" s="11"/>
      <c r="T211" s="15"/>
      <c r="U211" s="15"/>
      <c r="V211" s="15"/>
      <c r="W211" s="16"/>
    </row>
    <row r="212" spans="1:23" x14ac:dyDescent="0.3">
      <c r="A212" s="365"/>
      <c r="B212" s="362"/>
      <c r="C212" s="365"/>
      <c r="D212" s="365"/>
      <c r="E212" s="365"/>
      <c r="F212" s="51" t="s">
        <v>41</v>
      </c>
      <c r="G212" s="10">
        <f t="shared" si="61"/>
        <v>809232.6</v>
      </c>
      <c r="H212" s="10">
        <f t="shared" si="61"/>
        <v>0</v>
      </c>
      <c r="I212" s="10">
        <f t="shared" si="63"/>
        <v>116440.6</v>
      </c>
      <c r="J212" s="10">
        <f t="shared" si="63"/>
        <v>0</v>
      </c>
      <c r="K212" s="10">
        <f t="shared" si="63"/>
        <v>0</v>
      </c>
      <c r="L212" s="10">
        <f t="shared" si="63"/>
        <v>0</v>
      </c>
      <c r="M212" s="10">
        <f t="shared" si="63"/>
        <v>547792</v>
      </c>
      <c r="N212" s="10">
        <f t="shared" si="63"/>
        <v>0</v>
      </c>
      <c r="O212" s="10">
        <f t="shared" si="63"/>
        <v>145000</v>
      </c>
      <c r="P212" s="10">
        <f t="shared" si="63"/>
        <v>0</v>
      </c>
      <c r="Q212" s="407"/>
      <c r="R212" s="408"/>
      <c r="S212" s="11"/>
      <c r="T212" s="15"/>
      <c r="U212" s="15"/>
      <c r="V212" s="15"/>
      <c r="W212" s="16"/>
    </row>
    <row r="213" spans="1:23" x14ac:dyDescent="0.3">
      <c r="A213" s="365"/>
      <c r="B213" s="362"/>
      <c r="C213" s="365"/>
      <c r="D213" s="365"/>
      <c r="E213" s="365"/>
      <c r="F213" s="51" t="s">
        <v>28</v>
      </c>
      <c r="G213" s="10">
        <f t="shared" si="61"/>
        <v>809232.6</v>
      </c>
      <c r="H213" s="10">
        <f t="shared" si="61"/>
        <v>0</v>
      </c>
      <c r="I213" s="10">
        <f t="shared" si="63"/>
        <v>116440.6</v>
      </c>
      <c r="J213" s="10">
        <f t="shared" si="63"/>
        <v>0</v>
      </c>
      <c r="K213" s="10">
        <f t="shared" si="63"/>
        <v>0</v>
      </c>
      <c r="L213" s="10">
        <f t="shared" si="63"/>
        <v>0</v>
      </c>
      <c r="M213" s="10">
        <f t="shared" si="63"/>
        <v>547792</v>
      </c>
      <c r="N213" s="10">
        <f t="shared" si="63"/>
        <v>0</v>
      </c>
      <c r="O213" s="10">
        <f t="shared" si="63"/>
        <v>145000</v>
      </c>
      <c r="P213" s="10">
        <f t="shared" si="63"/>
        <v>0</v>
      </c>
      <c r="Q213" s="407"/>
      <c r="R213" s="408"/>
      <c r="S213" s="11"/>
      <c r="T213" s="16"/>
      <c r="U213" s="15"/>
      <c r="V213" s="15"/>
      <c r="W213" s="16"/>
    </row>
    <row r="214" spans="1:23" x14ac:dyDescent="0.3">
      <c r="A214" s="48" t="s">
        <v>87</v>
      </c>
      <c r="B214" s="475" t="s">
        <v>462</v>
      </c>
      <c r="C214" s="476"/>
      <c r="D214" s="476"/>
      <c r="E214" s="476"/>
      <c r="F214" s="476"/>
      <c r="G214" s="476"/>
      <c r="H214" s="476"/>
      <c r="I214" s="476"/>
      <c r="J214" s="476"/>
      <c r="K214" s="476"/>
      <c r="L214" s="476"/>
      <c r="M214" s="476"/>
      <c r="N214" s="476"/>
      <c r="O214" s="476"/>
      <c r="P214" s="477"/>
      <c r="Q214" s="414"/>
      <c r="R214" s="414"/>
      <c r="S214" s="11"/>
      <c r="T214" s="15"/>
      <c r="U214" s="15"/>
      <c r="V214" s="15"/>
      <c r="W214" s="16"/>
    </row>
    <row r="215" spans="1:23" ht="15" customHeight="1" x14ac:dyDescent="0.3">
      <c r="A215" s="364" t="s">
        <v>221</v>
      </c>
      <c r="B215" s="361" t="s">
        <v>691</v>
      </c>
      <c r="C215" s="478" t="s">
        <v>71</v>
      </c>
      <c r="D215" s="385" t="s">
        <v>186</v>
      </c>
      <c r="E215" s="385" t="s">
        <v>222</v>
      </c>
      <c r="F215" s="51" t="s">
        <v>112</v>
      </c>
      <c r="G215" s="10">
        <f t="shared" ref="G215:H217" si="64">I215+K215+M215+O215</f>
        <v>38929.5</v>
      </c>
      <c r="H215" s="10">
        <f t="shared" si="64"/>
        <v>0</v>
      </c>
      <c r="I215" s="10">
        <f t="shared" ref="I215:P215" si="65">SUM(I216:I222)</f>
        <v>0</v>
      </c>
      <c r="J215" s="10">
        <f t="shared" si="65"/>
        <v>0</v>
      </c>
      <c r="K215" s="10">
        <f t="shared" si="65"/>
        <v>0</v>
      </c>
      <c r="L215" s="10">
        <f t="shared" si="65"/>
        <v>0</v>
      </c>
      <c r="M215" s="10">
        <f t="shared" si="65"/>
        <v>38929.5</v>
      </c>
      <c r="N215" s="10">
        <f t="shared" si="65"/>
        <v>0</v>
      </c>
      <c r="O215" s="10">
        <f t="shared" si="65"/>
        <v>0</v>
      </c>
      <c r="P215" s="10">
        <f t="shared" si="65"/>
        <v>0</v>
      </c>
      <c r="Q215" s="405" t="s">
        <v>7</v>
      </c>
      <c r="R215" s="406"/>
      <c r="S215" s="11"/>
      <c r="T215" s="15"/>
      <c r="U215" s="15"/>
      <c r="V215" s="15"/>
      <c r="W215" s="16"/>
    </row>
    <row r="216" spans="1:23" x14ac:dyDescent="0.3">
      <c r="A216" s="365"/>
      <c r="B216" s="362"/>
      <c r="C216" s="479"/>
      <c r="D216" s="381"/>
      <c r="E216" s="381"/>
      <c r="F216" s="51" t="s">
        <v>22</v>
      </c>
      <c r="G216" s="10">
        <f t="shared" si="64"/>
        <v>12976.5</v>
      </c>
      <c r="H216" s="10">
        <f t="shared" si="64"/>
        <v>0</v>
      </c>
      <c r="I216" s="10">
        <f>I224</f>
        <v>0</v>
      </c>
      <c r="J216" s="10">
        <f t="shared" ref="J216:P216" si="66">J224</f>
        <v>0</v>
      </c>
      <c r="K216" s="10">
        <f t="shared" si="66"/>
        <v>0</v>
      </c>
      <c r="L216" s="10">
        <f t="shared" si="66"/>
        <v>0</v>
      </c>
      <c r="M216" s="10">
        <f t="shared" si="66"/>
        <v>12976.5</v>
      </c>
      <c r="N216" s="10">
        <f t="shared" si="66"/>
        <v>0</v>
      </c>
      <c r="O216" s="10">
        <f t="shared" si="66"/>
        <v>0</v>
      </c>
      <c r="P216" s="10">
        <f t="shared" si="66"/>
        <v>0</v>
      </c>
      <c r="Q216" s="407"/>
      <c r="R216" s="408"/>
      <c r="S216" s="11"/>
      <c r="T216" s="15"/>
      <c r="U216" s="15"/>
      <c r="V216" s="15"/>
      <c r="W216" s="16"/>
    </row>
    <row r="217" spans="1:23" x14ac:dyDescent="0.3">
      <c r="A217" s="365"/>
      <c r="B217" s="362"/>
      <c r="C217" s="479"/>
      <c r="D217" s="381" t="s">
        <v>187</v>
      </c>
      <c r="E217" s="381" t="s">
        <v>187</v>
      </c>
      <c r="F217" s="51" t="s">
        <v>23</v>
      </c>
      <c r="G217" s="10">
        <f>I217+K217+M217+O217</f>
        <v>12976.5</v>
      </c>
      <c r="H217" s="10">
        <f t="shared" si="64"/>
        <v>0</v>
      </c>
      <c r="I217" s="10">
        <f t="shared" ref="I217:P222" si="67">I225</f>
        <v>0</v>
      </c>
      <c r="J217" s="10">
        <f t="shared" si="67"/>
        <v>0</v>
      </c>
      <c r="K217" s="10">
        <f t="shared" si="67"/>
        <v>0</v>
      </c>
      <c r="L217" s="10">
        <f t="shared" si="67"/>
        <v>0</v>
      </c>
      <c r="M217" s="10">
        <f t="shared" si="67"/>
        <v>12976.5</v>
      </c>
      <c r="N217" s="10">
        <f t="shared" si="67"/>
        <v>0</v>
      </c>
      <c r="O217" s="10">
        <f t="shared" si="67"/>
        <v>0</v>
      </c>
      <c r="P217" s="10">
        <f t="shared" si="67"/>
        <v>0</v>
      </c>
      <c r="Q217" s="407"/>
      <c r="R217" s="408"/>
      <c r="S217" s="11"/>
      <c r="T217" s="15"/>
      <c r="U217" s="15"/>
      <c r="V217" s="15"/>
      <c r="W217" s="16"/>
    </row>
    <row r="218" spans="1:23" x14ac:dyDescent="0.3">
      <c r="A218" s="365"/>
      <c r="B218" s="362"/>
      <c r="C218" s="479"/>
      <c r="D218" s="381" t="s">
        <v>187</v>
      </c>
      <c r="E218" s="381" t="s">
        <v>187</v>
      </c>
      <c r="F218" s="51" t="s">
        <v>24</v>
      </c>
      <c r="G218" s="10">
        <f t="shared" ref="G218:H222" si="68">I218+K218+M218+O218</f>
        <v>12976.5</v>
      </c>
      <c r="H218" s="10">
        <f t="shared" si="68"/>
        <v>0</v>
      </c>
      <c r="I218" s="10">
        <f t="shared" si="67"/>
        <v>0</v>
      </c>
      <c r="J218" s="10">
        <f t="shared" si="67"/>
        <v>0</v>
      </c>
      <c r="K218" s="10">
        <f t="shared" si="67"/>
        <v>0</v>
      </c>
      <c r="L218" s="10">
        <f t="shared" si="67"/>
        <v>0</v>
      </c>
      <c r="M218" s="10">
        <f t="shared" si="67"/>
        <v>12976.5</v>
      </c>
      <c r="N218" s="10">
        <f t="shared" si="67"/>
        <v>0</v>
      </c>
      <c r="O218" s="10">
        <f t="shared" si="67"/>
        <v>0</v>
      </c>
      <c r="P218" s="10">
        <f t="shared" si="67"/>
        <v>0</v>
      </c>
      <c r="Q218" s="407"/>
      <c r="R218" s="408"/>
      <c r="S218" s="11"/>
      <c r="T218" s="15"/>
      <c r="U218" s="15"/>
      <c r="V218" s="15"/>
      <c r="W218" s="16"/>
    </row>
    <row r="219" spans="1:23" x14ac:dyDescent="0.3">
      <c r="A219" s="365"/>
      <c r="B219" s="362"/>
      <c r="C219" s="479"/>
      <c r="D219" s="381" t="s">
        <v>187</v>
      </c>
      <c r="E219" s="381" t="s">
        <v>187</v>
      </c>
      <c r="F219" s="51" t="s">
        <v>25</v>
      </c>
      <c r="G219" s="10">
        <f t="shared" si="68"/>
        <v>0</v>
      </c>
      <c r="H219" s="10">
        <f t="shared" si="68"/>
        <v>0</v>
      </c>
      <c r="I219" s="10">
        <f t="shared" si="67"/>
        <v>0</v>
      </c>
      <c r="J219" s="10">
        <f t="shared" si="67"/>
        <v>0</v>
      </c>
      <c r="K219" s="10">
        <f t="shared" si="67"/>
        <v>0</v>
      </c>
      <c r="L219" s="10">
        <f t="shared" si="67"/>
        <v>0</v>
      </c>
      <c r="M219" s="10">
        <f t="shared" si="67"/>
        <v>0</v>
      </c>
      <c r="N219" s="10">
        <f t="shared" si="67"/>
        <v>0</v>
      </c>
      <c r="O219" s="10">
        <f t="shared" si="67"/>
        <v>0</v>
      </c>
      <c r="P219" s="10">
        <f t="shared" si="67"/>
        <v>0</v>
      </c>
      <c r="Q219" s="407"/>
      <c r="R219" s="408"/>
      <c r="S219" s="11"/>
      <c r="T219" s="15"/>
      <c r="U219" s="15"/>
      <c r="V219" s="15"/>
      <c r="W219" s="16"/>
    </row>
    <row r="220" spans="1:23" x14ac:dyDescent="0.3">
      <c r="A220" s="365"/>
      <c r="B220" s="362"/>
      <c r="C220" s="479"/>
      <c r="D220" s="381" t="s">
        <v>187</v>
      </c>
      <c r="E220" s="381" t="s">
        <v>187</v>
      </c>
      <c r="F220" s="51" t="s">
        <v>26</v>
      </c>
      <c r="G220" s="10">
        <f t="shared" si="68"/>
        <v>0</v>
      </c>
      <c r="H220" s="10">
        <f t="shared" si="68"/>
        <v>0</v>
      </c>
      <c r="I220" s="10">
        <f t="shared" si="67"/>
        <v>0</v>
      </c>
      <c r="J220" s="10">
        <f t="shared" si="67"/>
        <v>0</v>
      </c>
      <c r="K220" s="10">
        <f t="shared" si="67"/>
        <v>0</v>
      </c>
      <c r="L220" s="10">
        <f t="shared" si="67"/>
        <v>0</v>
      </c>
      <c r="M220" s="10">
        <f t="shared" si="67"/>
        <v>0</v>
      </c>
      <c r="N220" s="10">
        <f t="shared" si="67"/>
        <v>0</v>
      </c>
      <c r="O220" s="10">
        <f t="shared" si="67"/>
        <v>0</v>
      </c>
      <c r="P220" s="10">
        <f t="shared" si="67"/>
        <v>0</v>
      </c>
      <c r="Q220" s="407"/>
      <c r="R220" s="408"/>
      <c r="S220" s="11"/>
      <c r="T220" s="15"/>
      <c r="U220" s="15"/>
      <c r="V220" s="15"/>
      <c r="W220" s="16"/>
    </row>
    <row r="221" spans="1:23" x14ac:dyDescent="0.3">
      <c r="A221" s="365"/>
      <c r="B221" s="362"/>
      <c r="C221" s="479"/>
      <c r="D221" s="381" t="s">
        <v>187</v>
      </c>
      <c r="E221" s="381" t="s">
        <v>187</v>
      </c>
      <c r="F221" s="51" t="s">
        <v>41</v>
      </c>
      <c r="G221" s="10">
        <f t="shared" si="68"/>
        <v>0</v>
      </c>
      <c r="H221" s="10">
        <f t="shared" si="68"/>
        <v>0</v>
      </c>
      <c r="I221" s="10">
        <f t="shared" si="67"/>
        <v>0</v>
      </c>
      <c r="J221" s="10">
        <f t="shared" si="67"/>
        <v>0</v>
      </c>
      <c r="K221" s="10">
        <f t="shared" si="67"/>
        <v>0</v>
      </c>
      <c r="L221" s="10">
        <f t="shared" si="67"/>
        <v>0</v>
      </c>
      <c r="M221" s="10">
        <f t="shared" si="67"/>
        <v>0</v>
      </c>
      <c r="N221" s="10">
        <f t="shared" si="67"/>
        <v>0</v>
      </c>
      <c r="O221" s="10">
        <f t="shared" si="67"/>
        <v>0</v>
      </c>
      <c r="P221" s="10">
        <f t="shared" si="67"/>
        <v>0</v>
      </c>
      <c r="Q221" s="407"/>
      <c r="R221" s="408"/>
      <c r="S221" s="11"/>
      <c r="T221" s="15"/>
      <c r="U221" s="15"/>
      <c r="V221" s="15"/>
      <c r="W221" s="16"/>
    </row>
    <row r="222" spans="1:23" x14ac:dyDescent="0.3">
      <c r="A222" s="365"/>
      <c r="B222" s="362"/>
      <c r="C222" s="479"/>
      <c r="D222" s="381" t="s">
        <v>187</v>
      </c>
      <c r="E222" s="381" t="s">
        <v>187</v>
      </c>
      <c r="F222" s="51" t="s">
        <v>28</v>
      </c>
      <c r="G222" s="10">
        <f t="shared" si="68"/>
        <v>0</v>
      </c>
      <c r="H222" s="10">
        <f t="shared" si="68"/>
        <v>0</v>
      </c>
      <c r="I222" s="10">
        <f t="shared" si="67"/>
        <v>0</v>
      </c>
      <c r="J222" s="10">
        <f t="shared" si="67"/>
        <v>0</v>
      </c>
      <c r="K222" s="10">
        <f t="shared" si="67"/>
        <v>0</v>
      </c>
      <c r="L222" s="10">
        <f t="shared" si="67"/>
        <v>0</v>
      </c>
      <c r="M222" s="10">
        <f t="shared" si="67"/>
        <v>0</v>
      </c>
      <c r="N222" s="10">
        <f t="shared" si="67"/>
        <v>0</v>
      </c>
      <c r="O222" s="10">
        <f t="shared" si="67"/>
        <v>0</v>
      </c>
      <c r="P222" s="10">
        <f t="shared" si="67"/>
        <v>0</v>
      </c>
      <c r="Q222" s="407"/>
      <c r="R222" s="408"/>
      <c r="S222" s="11"/>
      <c r="T222" s="15"/>
      <c r="U222" s="15"/>
      <c r="V222" s="15"/>
      <c r="W222" s="16"/>
    </row>
    <row r="223" spans="1:23" hidden="1" x14ac:dyDescent="0.3">
      <c r="A223" s="364" t="s">
        <v>568</v>
      </c>
      <c r="B223" s="405" t="s">
        <v>439</v>
      </c>
      <c r="C223" s="361" t="s">
        <v>71</v>
      </c>
      <c r="D223" s="385" t="s">
        <v>186</v>
      </c>
      <c r="E223" s="385" t="s">
        <v>222</v>
      </c>
      <c r="F223" s="18" t="s">
        <v>112</v>
      </c>
      <c r="G223" s="10">
        <f t="shared" ref="G223:H238" si="69">I223+K223+M223+O223</f>
        <v>38929.5</v>
      </c>
      <c r="H223" s="10">
        <f t="shared" si="69"/>
        <v>0</v>
      </c>
      <c r="I223" s="10">
        <f t="shared" ref="I223:P223" si="70">SUM(I224:I230)</f>
        <v>0</v>
      </c>
      <c r="J223" s="10">
        <f t="shared" si="70"/>
        <v>0</v>
      </c>
      <c r="K223" s="10">
        <f t="shared" si="70"/>
        <v>0</v>
      </c>
      <c r="L223" s="10">
        <f t="shared" si="70"/>
        <v>0</v>
      </c>
      <c r="M223" s="10">
        <f t="shared" si="70"/>
        <v>38929.5</v>
      </c>
      <c r="N223" s="10">
        <f t="shared" si="70"/>
        <v>0</v>
      </c>
      <c r="O223" s="10">
        <f t="shared" si="70"/>
        <v>0</v>
      </c>
      <c r="P223" s="10">
        <f t="shared" si="70"/>
        <v>0</v>
      </c>
      <c r="Q223" s="405" t="s">
        <v>7</v>
      </c>
      <c r="R223" s="406"/>
      <c r="S223" s="11"/>
      <c r="T223" s="15"/>
      <c r="U223" s="15"/>
      <c r="V223" s="15"/>
      <c r="W223" s="16"/>
    </row>
    <row r="224" spans="1:23" hidden="1" x14ac:dyDescent="0.3">
      <c r="A224" s="365"/>
      <c r="B224" s="407"/>
      <c r="C224" s="362"/>
      <c r="D224" s="381"/>
      <c r="E224" s="381"/>
      <c r="F224" s="51" t="s">
        <v>22</v>
      </c>
      <c r="G224" s="10">
        <f t="shared" si="69"/>
        <v>12976.5</v>
      </c>
      <c r="H224" s="10">
        <f t="shared" si="69"/>
        <v>0</v>
      </c>
      <c r="I224" s="10">
        <v>0</v>
      </c>
      <c r="J224" s="10">
        <v>0</v>
      </c>
      <c r="K224" s="10">
        <v>0</v>
      </c>
      <c r="L224" s="10">
        <v>0</v>
      </c>
      <c r="M224" s="10">
        <v>12976.5</v>
      </c>
      <c r="N224" s="10">
        <v>0</v>
      </c>
      <c r="O224" s="10">
        <v>0</v>
      </c>
      <c r="P224" s="10">
        <v>0</v>
      </c>
      <c r="Q224" s="407"/>
      <c r="R224" s="408"/>
      <c r="S224" s="11"/>
      <c r="T224" s="15"/>
      <c r="U224" s="15"/>
      <c r="V224" s="15"/>
      <c r="W224" s="16"/>
    </row>
    <row r="225" spans="1:23" hidden="1" x14ac:dyDescent="0.3">
      <c r="A225" s="365"/>
      <c r="B225" s="407"/>
      <c r="C225" s="362"/>
      <c r="D225" s="381" t="s">
        <v>187</v>
      </c>
      <c r="E225" s="381" t="s">
        <v>187</v>
      </c>
      <c r="F225" s="51" t="s">
        <v>23</v>
      </c>
      <c r="G225" s="10">
        <f t="shared" si="69"/>
        <v>12976.5</v>
      </c>
      <c r="H225" s="10">
        <f t="shared" si="69"/>
        <v>0</v>
      </c>
      <c r="I225" s="10">
        <v>0</v>
      </c>
      <c r="J225" s="10">
        <v>0</v>
      </c>
      <c r="K225" s="10">
        <v>0</v>
      </c>
      <c r="L225" s="10">
        <v>0</v>
      </c>
      <c r="M225" s="10">
        <v>12976.5</v>
      </c>
      <c r="N225" s="10">
        <v>0</v>
      </c>
      <c r="O225" s="10">
        <v>0</v>
      </c>
      <c r="P225" s="10">
        <v>0</v>
      </c>
      <c r="Q225" s="407"/>
      <c r="R225" s="408"/>
      <c r="S225" s="11"/>
      <c r="T225" s="15"/>
      <c r="U225" s="15"/>
      <c r="V225" s="15"/>
      <c r="W225" s="16"/>
    </row>
    <row r="226" spans="1:23" hidden="1" x14ac:dyDescent="0.3">
      <c r="A226" s="365"/>
      <c r="B226" s="407"/>
      <c r="C226" s="362"/>
      <c r="D226" s="381" t="s">
        <v>187</v>
      </c>
      <c r="E226" s="381" t="s">
        <v>187</v>
      </c>
      <c r="F226" s="51" t="s">
        <v>24</v>
      </c>
      <c r="G226" s="10">
        <f t="shared" si="69"/>
        <v>12976.5</v>
      </c>
      <c r="H226" s="10">
        <f t="shared" si="69"/>
        <v>0</v>
      </c>
      <c r="I226" s="10">
        <v>0</v>
      </c>
      <c r="J226" s="10">
        <v>0</v>
      </c>
      <c r="K226" s="10">
        <v>0</v>
      </c>
      <c r="L226" s="10">
        <v>0</v>
      </c>
      <c r="M226" s="10">
        <v>12976.5</v>
      </c>
      <c r="N226" s="10">
        <v>0</v>
      </c>
      <c r="O226" s="10">
        <v>0</v>
      </c>
      <c r="P226" s="10">
        <v>0</v>
      </c>
      <c r="Q226" s="407"/>
      <c r="R226" s="408"/>
      <c r="S226" s="11"/>
      <c r="T226" s="15"/>
      <c r="U226" s="15"/>
      <c r="V226" s="15"/>
      <c r="W226" s="16"/>
    </row>
    <row r="227" spans="1:23" hidden="1" x14ac:dyDescent="0.3">
      <c r="A227" s="365"/>
      <c r="B227" s="407"/>
      <c r="C227" s="362"/>
      <c r="D227" s="381" t="s">
        <v>187</v>
      </c>
      <c r="E227" s="381" t="s">
        <v>187</v>
      </c>
      <c r="F227" s="51" t="s">
        <v>25</v>
      </c>
      <c r="G227" s="10">
        <f t="shared" si="69"/>
        <v>0</v>
      </c>
      <c r="H227" s="10">
        <f t="shared" si="69"/>
        <v>0</v>
      </c>
      <c r="I227" s="10">
        <v>0</v>
      </c>
      <c r="J227" s="10">
        <v>0</v>
      </c>
      <c r="K227" s="10">
        <v>0</v>
      </c>
      <c r="L227" s="10">
        <v>0</v>
      </c>
      <c r="M227" s="10">
        <v>0</v>
      </c>
      <c r="N227" s="10">
        <v>0</v>
      </c>
      <c r="O227" s="10">
        <v>0</v>
      </c>
      <c r="P227" s="10">
        <v>0</v>
      </c>
      <c r="Q227" s="407"/>
      <c r="R227" s="408"/>
      <c r="S227" s="11"/>
      <c r="T227" s="15"/>
      <c r="U227" s="15"/>
      <c r="V227" s="15"/>
      <c r="W227" s="16"/>
    </row>
    <row r="228" spans="1:23" hidden="1" x14ac:dyDescent="0.3">
      <c r="A228" s="365"/>
      <c r="B228" s="407"/>
      <c r="C228" s="362"/>
      <c r="D228" s="381" t="s">
        <v>187</v>
      </c>
      <c r="E228" s="381" t="s">
        <v>187</v>
      </c>
      <c r="F228" s="51" t="s">
        <v>26</v>
      </c>
      <c r="G228" s="10">
        <f t="shared" si="69"/>
        <v>0</v>
      </c>
      <c r="H228" s="10">
        <f t="shared" si="69"/>
        <v>0</v>
      </c>
      <c r="I228" s="10">
        <v>0</v>
      </c>
      <c r="J228" s="10">
        <v>0</v>
      </c>
      <c r="K228" s="10">
        <v>0</v>
      </c>
      <c r="L228" s="10">
        <v>0</v>
      </c>
      <c r="M228" s="10">
        <v>0</v>
      </c>
      <c r="N228" s="10">
        <v>0</v>
      </c>
      <c r="O228" s="10">
        <v>0</v>
      </c>
      <c r="P228" s="10">
        <v>0</v>
      </c>
      <c r="Q228" s="407"/>
      <c r="R228" s="408"/>
      <c r="S228" s="11"/>
      <c r="T228" s="15"/>
      <c r="U228" s="15"/>
      <c r="V228" s="15"/>
      <c r="W228" s="16"/>
    </row>
    <row r="229" spans="1:23" hidden="1" x14ac:dyDescent="0.3">
      <c r="A229" s="365"/>
      <c r="B229" s="407"/>
      <c r="C229" s="362"/>
      <c r="D229" s="381" t="s">
        <v>187</v>
      </c>
      <c r="E229" s="381" t="s">
        <v>187</v>
      </c>
      <c r="F229" s="51" t="s">
        <v>41</v>
      </c>
      <c r="G229" s="10">
        <f t="shared" si="69"/>
        <v>0</v>
      </c>
      <c r="H229" s="10">
        <f t="shared" si="69"/>
        <v>0</v>
      </c>
      <c r="I229" s="10">
        <v>0</v>
      </c>
      <c r="J229" s="10">
        <v>0</v>
      </c>
      <c r="K229" s="10">
        <v>0</v>
      </c>
      <c r="L229" s="10">
        <v>0</v>
      </c>
      <c r="M229" s="10">
        <v>0</v>
      </c>
      <c r="N229" s="10">
        <v>0</v>
      </c>
      <c r="O229" s="10">
        <v>0</v>
      </c>
      <c r="P229" s="10">
        <v>0</v>
      </c>
      <c r="Q229" s="407"/>
      <c r="R229" s="408"/>
      <c r="S229" s="11"/>
      <c r="T229" s="15"/>
      <c r="U229" s="15"/>
      <c r="V229" s="15"/>
      <c r="W229" s="16"/>
    </row>
    <row r="230" spans="1:23" hidden="1" x14ac:dyDescent="0.3">
      <c r="A230" s="365"/>
      <c r="B230" s="407"/>
      <c r="C230" s="363"/>
      <c r="D230" s="381" t="s">
        <v>187</v>
      </c>
      <c r="E230" s="381" t="s">
        <v>187</v>
      </c>
      <c r="F230" s="51" t="s">
        <v>28</v>
      </c>
      <c r="G230" s="10">
        <f t="shared" si="69"/>
        <v>0</v>
      </c>
      <c r="H230" s="10">
        <f t="shared" si="69"/>
        <v>0</v>
      </c>
      <c r="I230" s="10">
        <v>0</v>
      </c>
      <c r="J230" s="10">
        <v>0</v>
      </c>
      <c r="K230" s="10">
        <v>0</v>
      </c>
      <c r="L230" s="10">
        <v>0</v>
      </c>
      <c r="M230" s="10">
        <v>0</v>
      </c>
      <c r="N230" s="10">
        <v>0</v>
      </c>
      <c r="O230" s="10">
        <v>0</v>
      </c>
      <c r="P230" s="10">
        <v>0</v>
      </c>
      <c r="Q230" s="407"/>
      <c r="R230" s="408"/>
      <c r="S230" s="11"/>
      <c r="T230" s="15"/>
      <c r="U230" s="15"/>
      <c r="V230" s="15"/>
      <c r="W230" s="16"/>
    </row>
    <row r="231" spans="1:23" x14ac:dyDescent="0.3">
      <c r="A231" s="364"/>
      <c r="B231" s="361" t="s">
        <v>223</v>
      </c>
      <c r="C231" s="364"/>
      <c r="D231" s="364"/>
      <c r="E231" s="364"/>
      <c r="F231" s="51" t="s">
        <v>112</v>
      </c>
      <c r="G231" s="10">
        <f t="shared" si="69"/>
        <v>38929.5</v>
      </c>
      <c r="H231" s="10">
        <f t="shared" si="69"/>
        <v>0</v>
      </c>
      <c r="I231" s="10">
        <f t="shared" ref="I231:P231" si="71">SUM(I232:I238)</f>
        <v>0</v>
      </c>
      <c r="J231" s="10">
        <f t="shared" si="71"/>
        <v>0</v>
      </c>
      <c r="K231" s="10">
        <f t="shared" si="71"/>
        <v>0</v>
      </c>
      <c r="L231" s="10">
        <f t="shared" si="71"/>
        <v>0</v>
      </c>
      <c r="M231" s="10">
        <f t="shared" si="71"/>
        <v>38929.5</v>
      </c>
      <c r="N231" s="10">
        <f t="shared" si="71"/>
        <v>0</v>
      </c>
      <c r="O231" s="10">
        <f t="shared" si="71"/>
        <v>0</v>
      </c>
      <c r="P231" s="10">
        <f t="shared" si="71"/>
        <v>0</v>
      </c>
      <c r="Q231" s="405"/>
      <c r="R231" s="406"/>
      <c r="S231" s="11"/>
      <c r="T231" s="15"/>
      <c r="U231" s="15"/>
      <c r="V231" s="15"/>
      <c r="W231" s="16"/>
    </row>
    <row r="232" spans="1:23" x14ac:dyDescent="0.3">
      <c r="A232" s="365"/>
      <c r="B232" s="362"/>
      <c r="C232" s="365"/>
      <c r="D232" s="365"/>
      <c r="E232" s="365"/>
      <c r="F232" s="51" t="s">
        <v>22</v>
      </c>
      <c r="G232" s="10">
        <f t="shared" si="69"/>
        <v>12976.5</v>
      </c>
      <c r="H232" s="10">
        <f t="shared" si="69"/>
        <v>0</v>
      </c>
      <c r="I232" s="10">
        <f t="shared" ref="I232:P238" si="72">I216</f>
        <v>0</v>
      </c>
      <c r="J232" s="10">
        <f t="shared" si="72"/>
        <v>0</v>
      </c>
      <c r="K232" s="10">
        <f t="shared" si="72"/>
        <v>0</v>
      </c>
      <c r="L232" s="10">
        <f t="shared" si="72"/>
        <v>0</v>
      </c>
      <c r="M232" s="10">
        <f t="shared" si="72"/>
        <v>12976.5</v>
      </c>
      <c r="N232" s="10">
        <f t="shared" si="72"/>
        <v>0</v>
      </c>
      <c r="O232" s="10">
        <f t="shared" si="72"/>
        <v>0</v>
      </c>
      <c r="P232" s="10">
        <f t="shared" si="72"/>
        <v>0</v>
      </c>
      <c r="Q232" s="407"/>
      <c r="R232" s="408"/>
      <c r="S232" s="11"/>
      <c r="T232" s="15"/>
      <c r="U232" s="15"/>
      <c r="V232" s="15"/>
      <c r="W232" s="16"/>
    </row>
    <row r="233" spans="1:23" x14ac:dyDescent="0.3">
      <c r="A233" s="365"/>
      <c r="B233" s="362"/>
      <c r="C233" s="365"/>
      <c r="D233" s="365"/>
      <c r="E233" s="365"/>
      <c r="F233" s="51" t="s">
        <v>23</v>
      </c>
      <c r="G233" s="10">
        <f t="shared" si="69"/>
        <v>12976.5</v>
      </c>
      <c r="H233" s="10">
        <f t="shared" si="69"/>
        <v>0</v>
      </c>
      <c r="I233" s="10">
        <f t="shared" si="72"/>
        <v>0</v>
      </c>
      <c r="J233" s="10">
        <f t="shared" si="72"/>
        <v>0</v>
      </c>
      <c r="K233" s="10">
        <f t="shared" si="72"/>
        <v>0</v>
      </c>
      <c r="L233" s="10">
        <f t="shared" si="72"/>
        <v>0</v>
      </c>
      <c r="M233" s="10">
        <f t="shared" si="72"/>
        <v>12976.5</v>
      </c>
      <c r="N233" s="10">
        <f t="shared" si="72"/>
        <v>0</v>
      </c>
      <c r="O233" s="10">
        <f t="shared" si="72"/>
        <v>0</v>
      </c>
      <c r="P233" s="10">
        <f t="shared" si="72"/>
        <v>0</v>
      </c>
      <c r="Q233" s="407"/>
      <c r="R233" s="408"/>
      <c r="S233" s="11"/>
      <c r="T233" s="15"/>
      <c r="U233" s="15"/>
      <c r="V233" s="15"/>
      <c r="W233" s="16"/>
    </row>
    <row r="234" spans="1:23" x14ac:dyDescent="0.3">
      <c r="A234" s="365"/>
      <c r="B234" s="362"/>
      <c r="C234" s="365"/>
      <c r="D234" s="365"/>
      <c r="E234" s="365"/>
      <c r="F234" s="51" t="s">
        <v>24</v>
      </c>
      <c r="G234" s="10">
        <f t="shared" si="69"/>
        <v>12976.5</v>
      </c>
      <c r="H234" s="10">
        <f t="shared" si="69"/>
        <v>0</v>
      </c>
      <c r="I234" s="10">
        <f t="shared" si="72"/>
        <v>0</v>
      </c>
      <c r="J234" s="10">
        <f t="shared" si="72"/>
        <v>0</v>
      </c>
      <c r="K234" s="10">
        <f t="shared" si="72"/>
        <v>0</v>
      </c>
      <c r="L234" s="10">
        <f t="shared" si="72"/>
        <v>0</v>
      </c>
      <c r="M234" s="10">
        <f t="shared" si="72"/>
        <v>12976.5</v>
      </c>
      <c r="N234" s="10">
        <f t="shared" si="72"/>
        <v>0</v>
      </c>
      <c r="O234" s="10">
        <f t="shared" si="72"/>
        <v>0</v>
      </c>
      <c r="P234" s="10">
        <f t="shared" si="72"/>
        <v>0</v>
      </c>
      <c r="Q234" s="407"/>
      <c r="R234" s="408"/>
      <c r="S234" s="11"/>
      <c r="T234" s="15"/>
      <c r="U234" s="15"/>
      <c r="V234" s="15"/>
      <c r="W234" s="16"/>
    </row>
    <row r="235" spans="1:23" x14ac:dyDescent="0.3">
      <c r="A235" s="365"/>
      <c r="B235" s="362"/>
      <c r="C235" s="365"/>
      <c r="D235" s="365"/>
      <c r="E235" s="365"/>
      <c r="F235" s="51" t="s">
        <v>25</v>
      </c>
      <c r="G235" s="10">
        <f t="shared" si="69"/>
        <v>0</v>
      </c>
      <c r="H235" s="10">
        <f t="shared" si="69"/>
        <v>0</v>
      </c>
      <c r="I235" s="10">
        <f t="shared" si="72"/>
        <v>0</v>
      </c>
      <c r="J235" s="10">
        <f t="shared" si="72"/>
        <v>0</v>
      </c>
      <c r="K235" s="10">
        <f t="shared" si="72"/>
        <v>0</v>
      </c>
      <c r="L235" s="10">
        <f t="shared" si="72"/>
        <v>0</v>
      </c>
      <c r="M235" s="10">
        <f t="shared" si="72"/>
        <v>0</v>
      </c>
      <c r="N235" s="10">
        <f t="shared" si="72"/>
        <v>0</v>
      </c>
      <c r="O235" s="10">
        <f t="shared" si="72"/>
        <v>0</v>
      </c>
      <c r="P235" s="10">
        <f t="shared" si="72"/>
        <v>0</v>
      </c>
      <c r="Q235" s="407"/>
      <c r="R235" s="408"/>
      <c r="S235" s="11"/>
      <c r="T235" s="15"/>
      <c r="U235" s="15"/>
      <c r="V235" s="15"/>
      <c r="W235" s="16"/>
    </row>
    <row r="236" spans="1:23" x14ac:dyDescent="0.3">
      <c r="A236" s="365"/>
      <c r="B236" s="362"/>
      <c r="C236" s="365"/>
      <c r="D236" s="365"/>
      <c r="E236" s="365"/>
      <c r="F236" s="51" t="s">
        <v>26</v>
      </c>
      <c r="G236" s="10">
        <f t="shared" si="69"/>
        <v>0</v>
      </c>
      <c r="H236" s="10">
        <f t="shared" si="69"/>
        <v>0</v>
      </c>
      <c r="I236" s="10">
        <f t="shared" si="72"/>
        <v>0</v>
      </c>
      <c r="J236" s="10">
        <f t="shared" si="72"/>
        <v>0</v>
      </c>
      <c r="K236" s="10">
        <f t="shared" si="72"/>
        <v>0</v>
      </c>
      <c r="L236" s="10">
        <f t="shared" si="72"/>
        <v>0</v>
      </c>
      <c r="M236" s="10">
        <f t="shared" si="72"/>
        <v>0</v>
      </c>
      <c r="N236" s="10">
        <f t="shared" si="72"/>
        <v>0</v>
      </c>
      <c r="O236" s="10">
        <f t="shared" si="72"/>
        <v>0</v>
      </c>
      <c r="P236" s="10">
        <f t="shared" si="72"/>
        <v>0</v>
      </c>
      <c r="Q236" s="407"/>
      <c r="R236" s="408"/>
      <c r="S236" s="11"/>
      <c r="T236" s="15"/>
      <c r="U236" s="15"/>
      <c r="V236" s="15"/>
      <c r="W236" s="16"/>
    </row>
    <row r="237" spans="1:23" x14ac:dyDescent="0.3">
      <c r="A237" s="365"/>
      <c r="B237" s="362"/>
      <c r="C237" s="365"/>
      <c r="D237" s="365"/>
      <c r="E237" s="365"/>
      <c r="F237" s="51" t="s">
        <v>41</v>
      </c>
      <c r="G237" s="10">
        <f t="shared" si="69"/>
        <v>0</v>
      </c>
      <c r="H237" s="10">
        <f t="shared" si="69"/>
        <v>0</v>
      </c>
      <c r="I237" s="10">
        <f t="shared" si="72"/>
        <v>0</v>
      </c>
      <c r="J237" s="10">
        <f t="shared" si="72"/>
        <v>0</v>
      </c>
      <c r="K237" s="10">
        <f t="shared" si="72"/>
        <v>0</v>
      </c>
      <c r="L237" s="10">
        <f t="shared" si="72"/>
        <v>0</v>
      </c>
      <c r="M237" s="10">
        <f t="shared" si="72"/>
        <v>0</v>
      </c>
      <c r="N237" s="10">
        <f t="shared" si="72"/>
        <v>0</v>
      </c>
      <c r="O237" s="10">
        <f t="shared" si="72"/>
        <v>0</v>
      </c>
      <c r="P237" s="10">
        <f t="shared" si="72"/>
        <v>0</v>
      </c>
      <c r="Q237" s="407"/>
      <c r="R237" s="408"/>
      <c r="S237" s="11"/>
      <c r="T237" s="15"/>
      <c r="U237" s="15"/>
      <c r="V237" s="15"/>
      <c r="W237" s="16"/>
    </row>
    <row r="238" spans="1:23" x14ac:dyDescent="0.3">
      <c r="A238" s="365"/>
      <c r="B238" s="362"/>
      <c r="C238" s="365"/>
      <c r="D238" s="365"/>
      <c r="E238" s="365"/>
      <c r="F238" s="51" t="s">
        <v>28</v>
      </c>
      <c r="G238" s="10">
        <f t="shared" si="69"/>
        <v>0</v>
      </c>
      <c r="H238" s="10">
        <f t="shared" si="69"/>
        <v>0</v>
      </c>
      <c r="I238" s="10">
        <f t="shared" si="72"/>
        <v>0</v>
      </c>
      <c r="J238" s="10">
        <f t="shared" si="72"/>
        <v>0</v>
      </c>
      <c r="K238" s="10">
        <f t="shared" si="72"/>
        <v>0</v>
      </c>
      <c r="L238" s="10">
        <f t="shared" si="72"/>
        <v>0</v>
      </c>
      <c r="M238" s="10">
        <f t="shared" si="72"/>
        <v>0</v>
      </c>
      <c r="N238" s="10">
        <f t="shared" si="72"/>
        <v>0</v>
      </c>
      <c r="O238" s="10">
        <f t="shared" si="72"/>
        <v>0</v>
      </c>
      <c r="P238" s="10">
        <f t="shared" si="72"/>
        <v>0</v>
      </c>
      <c r="Q238" s="407"/>
      <c r="R238" s="408"/>
      <c r="S238" s="11"/>
      <c r="T238" s="15"/>
      <c r="U238" s="15"/>
      <c r="V238" s="15"/>
      <c r="W238" s="16"/>
    </row>
    <row r="239" spans="1:23" x14ac:dyDescent="0.3">
      <c r="A239" s="48" t="s">
        <v>90</v>
      </c>
      <c r="B239" s="475" t="s">
        <v>465</v>
      </c>
      <c r="C239" s="476"/>
      <c r="D239" s="476"/>
      <c r="E239" s="476"/>
      <c r="F239" s="476"/>
      <c r="G239" s="476"/>
      <c r="H239" s="476"/>
      <c r="I239" s="476"/>
      <c r="J239" s="476"/>
      <c r="K239" s="476"/>
      <c r="L239" s="476"/>
      <c r="M239" s="476"/>
      <c r="N239" s="476"/>
      <c r="O239" s="476"/>
      <c r="P239" s="477"/>
      <c r="Q239" s="414"/>
      <c r="R239" s="414"/>
      <c r="S239" s="11"/>
      <c r="T239" s="15"/>
      <c r="U239" s="15"/>
      <c r="V239" s="15"/>
      <c r="W239" s="16"/>
    </row>
    <row r="240" spans="1:23" ht="17.25" customHeight="1" x14ac:dyDescent="0.3">
      <c r="A240" s="482" t="s">
        <v>466</v>
      </c>
      <c r="B240" s="361" t="s">
        <v>819</v>
      </c>
      <c r="C240" s="478" t="s">
        <v>71</v>
      </c>
      <c r="D240" s="385" t="s">
        <v>186</v>
      </c>
      <c r="E240" s="385" t="s">
        <v>222</v>
      </c>
      <c r="F240" s="51" t="s">
        <v>112</v>
      </c>
      <c r="G240" s="10">
        <f>I240+K240+M240+O240</f>
        <v>412500</v>
      </c>
      <c r="H240" s="10">
        <f>J240+L240+N240+P240</f>
        <v>0</v>
      </c>
      <c r="I240" s="10">
        <f t="shared" ref="I240:P240" si="73">SUM(I241:I247)</f>
        <v>75000</v>
      </c>
      <c r="J240" s="10">
        <f t="shared" si="73"/>
        <v>0</v>
      </c>
      <c r="K240" s="10">
        <f t="shared" si="73"/>
        <v>0</v>
      </c>
      <c r="L240" s="10">
        <f t="shared" si="73"/>
        <v>0</v>
      </c>
      <c r="M240" s="10">
        <f t="shared" si="73"/>
        <v>337500</v>
      </c>
      <c r="N240" s="10">
        <f t="shared" si="73"/>
        <v>0</v>
      </c>
      <c r="O240" s="10">
        <f t="shared" si="73"/>
        <v>0</v>
      </c>
      <c r="P240" s="10">
        <f t="shared" si="73"/>
        <v>0</v>
      </c>
      <c r="Q240" s="405" t="s">
        <v>7</v>
      </c>
      <c r="R240" s="406"/>
      <c r="S240" s="11"/>
      <c r="T240" s="15"/>
      <c r="U240" s="15"/>
      <c r="V240" s="15"/>
      <c r="W240" s="16"/>
    </row>
    <row r="241" spans="1:23" ht="17.25" customHeight="1" x14ac:dyDescent="0.3">
      <c r="A241" s="483"/>
      <c r="B241" s="362"/>
      <c r="C241" s="479"/>
      <c r="D241" s="381"/>
      <c r="E241" s="381"/>
      <c r="F241" s="51" t="s">
        <v>22</v>
      </c>
      <c r="G241" s="10">
        <f t="shared" ref="G241:H256" si="74">I241+K241+M241+O241</f>
        <v>112500</v>
      </c>
      <c r="H241" s="10">
        <f t="shared" si="74"/>
        <v>0</v>
      </c>
      <c r="I241" s="10">
        <f>I249</f>
        <v>0</v>
      </c>
      <c r="J241" s="10">
        <f t="shared" ref="J241:P241" si="75">J249</f>
        <v>0</v>
      </c>
      <c r="K241" s="10">
        <f t="shared" si="75"/>
        <v>0</v>
      </c>
      <c r="L241" s="10">
        <f t="shared" si="75"/>
        <v>0</v>
      </c>
      <c r="M241" s="10">
        <f t="shared" si="75"/>
        <v>112500</v>
      </c>
      <c r="N241" s="10">
        <f t="shared" si="75"/>
        <v>0</v>
      </c>
      <c r="O241" s="10">
        <f t="shared" si="75"/>
        <v>0</v>
      </c>
      <c r="P241" s="10">
        <f t="shared" si="75"/>
        <v>0</v>
      </c>
      <c r="Q241" s="407"/>
      <c r="R241" s="408"/>
      <c r="S241" s="11"/>
      <c r="T241" s="15"/>
      <c r="U241" s="15"/>
      <c r="V241" s="15"/>
      <c r="W241" s="16"/>
    </row>
    <row r="242" spans="1:23" ht="17.25" customHeight="1" x14ac:dyDescent="0.3">
      <c r="A242" s="483"/>
      <c r="B242" s="362"/>
      <c r="C242" s="479"/>
      <c r="D242" s="381" t="s">
        <v>187</v>
      </c>
      <c r="E242" s="381" t="s">
        <v>187</v>
      </c>
      <c r="F242" s="51" t="s">
        <v>23</v>
      </c>
      <c r="G242" s="10">
        <f t="shared" si="74"/>
        <v>150000</v>
      </c>
      <c r="H242" s="10">
        <f t="shared" si="74"/>
        <v>0</v>
      </c>
      <c r="I242" s="10">
        <f t="shared" ref="I242:P247" si="76">I250</f>
        <v>75000</v>
      </c>
      <c r="J242" s="10">
        <f t="shared" si="76"/>
        <v>0</v>
      </c>
      <c r="K242" s="10">
        <f t="shared" si="76"/>
        <v>0</v>
      </c>
      <c r="L242" s="10">
        <f t="shared" si="76"/>
        <v>0</v>
      </c>
      <c r="M242" s="10">
        <f t="shared" si="76"/>
        <v>75000</v>
      </c>
      <c r="N242" s="10">
        <f t="shared" si="76"/>
        <v>0</v>
      </c>
      <c r="O242" s="10">
        <f t="shared" si="76"/>
        <v>0</v>
      </c>
      <c r="P242" s="10">
        <f t="shared" si="76"/>
        <v>0</v>
      </c>
      <c r="Q242" s="407"/>
      <c r="R242" s="408"/>
      <c r="S242" s="11"/>
      <c r="T242" s="15"/>
      <c r="U242" s="15"/>
      <c r="V242" s="15"/>
      <c r="W242" s="16"/>
    </row>
    <row r="243" spans="1:23" ht="17.25" customHeight="1" x14ac:dyDescent="0.3">
      <c r="A243" s="483"/>
      <c r="B243" s="362"/>
      <c r="C243" s="479"/>
      <c r="D243" s="381" t="s">
        <v>187</v>
      </c>
      <c r="E243" s="381" t="s">
        <v>187</v>
      </c>
      <c r="F243" s="51" t="s">
        <v>24</v>
      </c>
      <c r="G243" s="10">
        <f t="shared" si="74"/>
        <v>75000</v>
      </c>
      <c r="H243" s="10">
        <f t="shared" si="74"/>
        <v>0</v>
      </c>
      <c r="I243" s="10">
        <f t="shared" si="76"/>
        <v>0</v>
      </c>
      <c r="J243" s="10">
        <f t="shared" si="76"/>
        <v>0</v>
      </c>
      <c r="K243" s="10">
        <f t="shared" si="76"/>
        <v>0</v>
      </c>
      <c r="L243" s="10">
        <f t="shared" si="76"/>
        <v>0</v>
      </c>
      <c r="M243" s="10">
        <f t="shared" si="76"/>
        <v>75000</v>
      </c>
      <c r="N243" s="10">
        <f t="shared" si="76"/>
        <v>0</v>
      </c>
      <c r="O243" s="10">
        <f t="shared" si="76"/>
        <v>0</v>
      </c>
      <c r="P243" s="10">
        <f t="shared" si="76"/>
        <v>0</v>
      </c>
      <c r="Q243" s="407"/>
      <c r="R243" s="408"/>
      <c r="S243" s="11"/>
      <c r="T243" s="15"/>
      <c r="U243" s="15"/>
      <c r="V243" s="15"/>
      <c r="W243" s="16"/>
    </row>
    <row r="244" spans="1:23" ht="17.25" customHeight="1" x14ac:dyDescent="0.3">
      <c r="A244" s="483"/>
      <c r="B244" s="362"/>
      <c r="C244" s="479"/>
      <c r="D244" s="381" t="s">
        <v>187</v>
      </c>
      <c r="E244" s="381" t="s">
        <v>187</v>
      </c>
      <c r="F244" s="51" t="s">
        <v>25</v>
      </c>
      <c r="G244" s="10">
        <f t="shared" si="74"/>
        <v>75000</v>
      </c>
      <c r="H244" s="10">
        <f t="shared" si="74"/>
        <v>0</v>
      </c>
      <c r="I244" s="10">
        <f t="shared" si="76"/>
        <v>0</v>
      </c>
      <c r="J244" s="10">
        <f t="shared" si="76"/>
        <v>0</v>
      </c>
      <c r="K244" s="10">
        <f t="shared" si="76"/>
        <v>0</v>
      </c>
      <c r="L244" s="10">
        <f t="shared" si="76"/>
        <v>0</v>
      </c>
      <c r="M244" s="10">
        <f t="shared" si="76"/>
        <v>75000</v>
      </c>
      <c r="N244" s="10">
        <f t="shared" si="76"/>
        <v>0</v>
      </c>
      <c r="O244" s="10">
        <f t="shared" si="76"/>
        <v>0</v>
      </c>
      <c r="P244" s="10">
        <f t="shared" si="76"/>
        <v>0</v>
      </c>
      <c r="Q244" s="407"/>
      <c r="R244" s="408"/>
      <c r="S244" s="11"/>
      <c r="T244" s="15"/>
      <c r="U244" s="15"/>
      <c r="V244" s="15"/>
      <c r="W244" s="16"/>
    </row>
    <row r="245" spans="1:23" ht="17.25" customHeight="1" x14ac:dyDescent="0.3">
      <c r="A245" s="483"/>
      <c r="B245" s="362"/>
      <c r="C245" s="479"/>
      <c r="D245" s="381" t="s">
        <v>187</v>
      </c>
      <c r="E245" s="381" t="s">
        <v>187</v>
      </c>
      <c r="F245" s="51" t="s">
        <v>26</v>
      </c>
      <c r="G245" s="10">
        <f t="shared" si="74"/>
        <v>0</v>
      </c>
      <c r="H245" s="10">
        <f t="shared" si="74"/>
        <v>0</v>
      </c>
      <c r="I245" s="10">
        <f t="shared" si="76"/>
        <v>0</v>
      </c>
      <c r="J245" s="10">
        <f>J253</f>
        <v>0</v>
      </c>
      <c r="K245" s="10">
        <f t="shared" si="76"/>
        <v>0</v>
      </c>
      <c r="L245" s="10">
        <f t="shared" si="76"/>
        <v>0</v>
      </c>
      <c r="M245" s="10">
        <f t="shared" si="76"/>
        <v>0</v>
      </c>
      <c r="N245" s="10">
        <f t="shared" si="76"/>
        <v>0</v>
      </c>
      <c r="O245" s="10">
        <f>O253</f>
        <v>0</v>
      </c>
      <c r="P245" s="10">
        <f t="shared" si="76"/>
        <v>0</v>
      </c>
      <c r="Q245" s="407"/>
      <c r="R245" s="408"/>
      <c r="S245" s="11"/>
      <c r="T245" s="15"/>
      <c r="U245" s="15"/>
      <c r="V245" s="15"/>
      <c r="W245" s="16"/>
    </row>
    <row r="246" spans="1:23" ht="17.25" customHeight="1" x14ac:dyDescent="0.3">
      <c r="A246" s="483"/>
      <c r="B246" s="362"/>
      <c r="C246" s="479"/>
      <c r="D246" s="381" t="s">
        <v>187</v>
      </c>
      <c r="E246" s="381" t="s">
        <v>187</v>
      </c>
      <c r="F246" s="51" t="s">
        <v>41</v>
      </c>
      <c r="G246" s="10">
        <f t="shared" si="74"/>
        <v>0</v>
      </c>
      <c r="H246" s="10">
        <f t="shared" si="74"/>
        <v>0</v>
      </c>
      <c r="I246" s="10">
        <f t="shared" si="76"/>
        <v>0</v>
      </c>
      <c r="J246" s="10">
        <f t="shared" si="76"/>
        <v>0</v>
      </c>
      <c r="K246" s="10">
        <f t="shared" si="76"/>
        <v>0</v>
      </c>
      <c r="L246" s="10">
        <f t="shared" si="76"/>
        <v>0</v>
      </c>
      <c r="M246" s="10">
        <f t="shared" si="76"/>
        <v>0</v>
      </c>
      <c r="N246" s="10">
        <f t="shared" si="76"/>
        <v>0</v>
      </c>
      <c r="O246" s="10">
        <f t="shared" si="76"/>
        <v>0</v>
      </c>
      <c r="P246" s="10">
        <f t="shared" si="76"/>
        <v>0</v>
      </c>
      <c r="Q246" s="407"/>
      <c r="R246" s="408"/>
      <c r="S246" s="11"/>
      <c r="T246" s="15"/>
      <c r="U246" s="15"/>
      <c r="V246" s="15"/>
      <c r="W246" s="16"/>
    </row>
    <row r="247" spans="1:23" ht="17.25" customHeight="1" x14ac:dyDescent="0.3">
      <c r="A247" s="483"/>
      <c r="B247" s="362"/>
      <c r="C247" s="480"/>
      <c r="D247" s="381" t="s">
        <v>187</v>
      </c>
      <c r="E247" s="381" t="s">
        <v>187</v>
      </c>
      <c r="F247" s="51" t="s">
        <v>28</v>
      </c>
      <c r="G247" s="10">
        <f t="shared" si="74"/>
        <v>0</v>
      </c>
      <c r="H247" s="10">
        <f t="shared" si="74"/>
        <v>0</v>
      </c>
      <c r="I247" s="10">
        <f t="shared" si="76"/>
        <v>0</v>
      </c>
      <c r="J247" s="10">
        <f t="shared" si="76"/>
        <v>0</v>
      </c>
      <c r="K247" s="10">
        <f t="shared" si="76"/>
        <v>0</v>
      </c>
      <c r="L247" s="10">
        <f t="shared" si="76"/>
        <v>0</v>
      </c>
      <c r="M247" s="10">
        <f t="shared" si="76"/>
        <v>0</v>
      </c>
      <c r="N247" s="10">
        <f t="shared" si="76"/>
        <v>0</v>
      </c>
      <c r="O247" s="10">
        <f t="shared" si="76"/>
        <v>0</v>
      </c>
      <c r="P247" s="10">
        <f t="shared" si="76"/>
        <v>0</v>
      </c>
      <c r="Q247" s="407"/>
      <c r="R247" s="408"/>
      <c r="S247" s="11"/>
      <c r="T247" s="15"/>
      <c r="U247" s="15"/>
      <c r="V247" s="15"/>
      <c r="W247" s="16"/>
    </row>
    <row r="248" spans="1:23" ht="24" hidden="1" customHeight="1" x14ac:dyDescent="0.3">
      <c r="A248" s="364" t="s">
        <v>467</v>
      </c>
      <c r="B248" s="484" t="s">
        <v>827</v>
      </c>
      <c r="C248" s="478" t="s">
        <v>71</v>
      </c>
      <c r="D248" s="378" t="s">
        <v>186</v>
      </c>
      <c r="E248" s="385" t="s">
        <v>222</v>
      </c>
      <c r="F248" s="51" t="s">
        <v>112</v>
      </c>
      <c r="G248" s="10">
        <f t="shared" si="74"/>
        <v>412500</v>
      </c>
      <c r="H248" s="10">
        <f t="shared" si="74"/>
        <v>0</v>
      </c>
      <c r="I248" s="10">
        <f t="shared" ref="I248:P248" si="77">SUM(I249:I255)</f>
        <v>75000</v>
      </c>
      <c r="J248" s="10">
        <f t="shared" si="77"/>
        <v>0</v>
      </c>
      <c r="K248" s="10">
        <f t="shared" si="77"/>
        <v>0</v>
      </c>
      <c r="L248" s="10">
        <f t="shared" si="77"/>
        <v>0</v>
      </c>
      <c r="M248" s="10">
        <f t="shared" si="77"/>
        <v>337500</v>
      </c>
      <c r="N248" s="10">
        <f t="shared" si="77"/>
        <v>0</v>
      </c>
      <c r="O248" s="10">
        <f t="shared" si="77"/>
        <v>0</v>
      </c>
      <c r="P248" s="10">
        <f t="shared" si="77"/>
        <v>0</v>
      </c>
      <c r="Q248" s="405" t="s">
        <v>7</v>
      </c>
      <c r="R248" s="406"/>
      <c r="S248" s="11"/>
      <c r="T248" s="15"/>
      <c r="U248" s="15"/>
      <c r="V248" s="15"/>
      <c r="W248" s="16"/>
    </row>
    <row r="249" spans="1:23" ht="24" hidden="1" customHeight="1" x14ac:dyDescent="0.3">
      <c r="A249" s="365"/>
      <c r="B249" s="485"/>
      <c r="C249" s="479"/>
      <c r="D249" s="380"/>
      <c r="E249" s="381"/>
      <c r="F249" s="51" t="s">
        <v>22</v>
      </c>
      <c r="G249" s="10">
        <f t="shared" si="74"/>
        <v>112500</v>
      </c>
      <c r="H249" s="10">
        <f t="shared" si="74"/>
        <v>0</v>
      </c>
      <c r="I249" s="10">
        <v>0</v>
      </c>
      <c r="J249" s="10">
        <v>0</v>
      </c>
      <c r="K249" s="10">
        <v>0</v>
      </c>
      <c r="L249" s="10">
        <v>0</v>
      </c>
      <c r="M249" s="10">
        <v>112500</v>
      </c>
      <c r="N249" s="10">
        <v>0</v>
      </c>
      <c r="O249" s="10">
        <v>0</v>
      </c>
      <c r="P249" s="10">
        <v>0</v>
      </c>
      <c r="Q249" s="407"/>
      <c r="R249" s="408"/>
      <c r="S249" s="11"/>
      <c r="T249" s="15"/>
      <c r="U249" s="15"/>
      <c r="V249" s="15"/>
      <c r="W249" s="16"/>
    </row>
    <row r="250" spans="1:23" ht="24" hidden="1" customHeight="1" x14ac:dyDescent="0.3">
      <c r="A250" s="365"/>
      <c r="B250" s="485"/>
      <c r="C250" s="479"/>
      <c r="D250" s="380" t="s">
        <v>187</v>
      </c>
      <c r="E250" s="381" t="s">
        <v>187</v>
      </c>
      <c r="F250" s="51" t="s">
        <v>23</v>
      </c>
      <c r="G250" s="10">
        <f t="shared" si="74"/>
        <v>150000</v>
      </c>
      <c r="H250" s="10">
        <f t="shared" si="74"/>
        <v>0</v>
      </c>
      <c r="I250" s="10">
        <v>75000</v>
      </c>
      <c r="J250" s="10">
        <v>0</v>
      </c>
      <c r="K250" s="10">
        <v>0</v>
      </c>
      <c r="L250" s="10">
        <v>0</v>
      </c>
      <c r="M250" s="10">
        <v>75000</v>
      </c>
      <c r="N250" s="10">
        <v>0</v>
      </c>
      <c r="O250" s="10">
        <v>0</v>
      </c>
      <c r="P250" s="10">
        <v>0</v>
      </c>
      <c r="Q250" s="407"/>
      <c r="R250" s="408"/>
      <c r="S250" s="11"/>
      <c r="T250" s="15"/>
      <c r="U250" s="15"/>
      <c r="V250" s="15"/>
      <c r="W250" s="16"/>
    </row>
    <row r="251" spans="1:23" ht="24" hidden="1" customHeight="1" x14ac:dyDescent="0.3">
      <c r="A251" s="365"/>
      <c r="B251" s="485"/>
      <c r="C251" s="479"/>
      <c r="D251" s="380" t="s">
        <v>187</v>
      </c>
      <c r="E251" s="381" t="s">
        <v>187</v>
      </c>
      <c r="F251" s="51" t="s">
        <v>24</v>
      </c>
      <c r="G251" s="10">
        <f t="shared" si="74"/>
        <v>75000</v>
      </c>
      <c r="H251" s="10">
        <f t="shared" si="74"/>
        <v>0</v>
      </c>
      <c r="I251" s="10">
        <v>0</v>
      </c>
      <c r="J251" s="10">
        <v>0</v>
      </c>
      <c r="K251" s="10">
        <v>0</v>
      </c>
      <c r="L251" s="10">
        <v>0</v>
      </c>
      <c r="M251" s="10">
        <v>75000</v>
      </c>
      <c r="N251" s="10">
        <v>0</v>
      </c>
      <c r="O251" s="10">
        <v>0</v>
      </c>
      <c r="P251" s="10">
        <v>0</v>
      </c>
      <c r="Q251" s="407"/>
      <c r="R251" s="408"/>
      <c r="S251" s="11"/>
      <c r="T251" s="15"/>
      <c r="U251" s="15"/>
      <c r="V251" s="15"/>
      <c r="W251" s="16"/>
    </row>
    <row r="252" spans="1:23" ht="24" hidden="1" customHeight="1" x14ac:dyDescent="0.3">
      <c r="A252" s="365"/>
      <c r="B252" s="485"/>
      <c r="C252" s="479"/>
      <c r="D252" s="380" t="s">
        <v>187</v>
      </c>
      <c r="E252" s="381" t="s">
        <v>187</v>
      </c>
      <c r="F252" s="51" t="s">
        <v>25</v>
      </c>
      <c r="G252" s="10">
        <f t="shared" si="74"/>
        <v>75000</v>
      </c>
      <c r="H252" s="10">
        <f t="shared" si="74"/>
        <v>0</v>
      </c>
      <c r="I252" s="10">
        <v>0</v>
      </c>
      <c r="J252" s="10">
        <v>0</v>
      </c>
      <c r="K252" s="10">
        <v>0</v>
      </c>
      <c r="L252" s="10">
        <v>0</v>
      </c>
      <c r="M252" s="10">
        <v>75000</v>
      </c>
      <c r="N252" s="10">
        <v>0</v>
      </c>
      <c r="O252" s="10">
        <v>0</v>
      </c>
      <c r="P252" s="10">
        <v>0</v>
      </c>
      <c r="Q252" s="407"/>
      <c r="R252" s="408"/>
      <c r="S252" s="11"/>
      <c r="T252" s="15"/>
      <c r="U252" s="15"/>
      <c r="V252" s="15"/>
      <c r="W252" s="16"/>
    </row>
    <row r="253" spans="1:23" ht="24" hidden="1" customHeight="1" x14ac:dyDescent="0.3">
      <c r="A253" s="365"/>
      <c r="B253" s="485"/>
      <c r="C253" s="479"/>
      <c r="D253" s="380" t="s">
        <v>187</v>
      </c>
      <c r="E253" s="381" t="s">
        <v>187</v>
      </c>
      <c r="F253" s="51" t="s">
        <v>26</v>
      </c>
      <c r="G253" s="10">
        <f t="shared" si="74"/>
        <v>0</v>
      </c>
      <c r="H253" s="10">
        <f t="shared" si="74"/>
        <v>0</v>
      </c>
      <c r="I253" s="10">
        <v>0</v>
      </c>
      <c r="J253" s="10">
        <v>0</v>
      </c>
      <c r="K253" s="10">
        <v>0</v>
      </c>
      <c r="L253" s="10">
        <v>0</v>
      </c>
      <c r="M253" s="10">
        <v>0</v>
      </c>
      <c r="N253" s="10">
        <v>0</v>
      </c>
      <c r="O253" s="10">
        <v>0</v>
      </c>
      <c r="P253" s="10">
        <v>0</v>
      </c>
      <c r="Q253" s="407"/>
      <c r="R253" s="408"/>
      <c r="S253" s="11"/>
      <c r="T253" s="15"/>
      <c r="U253" s="15"/>
      <c r="V253" s="15"/>
      <c r="W253" s="16"/>
    </row>
    <row r="254" spans="1:23" ht="24" hidden="1" customHeight="1" x14ac:dyDescent="0.3">
      <c r="A254" s="365"/>
      <c r="B254" s="485"/>
      <c r="C254" s="479"/>
      <c r="D254" s="380" t="s">
        <v>187</v>
      </c>
      <c r="E254" s="381" t="s">
        <v>187</v>
      </c>
      <c r="F254" s="51" t="s">
        <v>41</v>
      </c>
      <c r="G254" s="10">
        <f t="shared" si="74"/>
        <v>0</v>
      </c>
      <c r="H254" s="10">
        <f t="shared" si="74"/>
        <v>0</v>
      </c>
      <c r="I254" s="10">
        <v>0</v>
      </c>
      <c r="J254" s="10">
        <v>0</v>
      </c>
      <c r="K254" s="10">
        <v>0</v>
      </c>
      <c r="L254" s="10">
        <v>0</v>
      </c>
      <c r="M254" s="10">
        <v>0</v>
      </c>
      <c r="N254" s="10">
        <v>0</v>
      </c>
      <c r="O254" s="10">
        <v>0</v>
      </c>
      <c r="P254" s="10">
        <v>0</v>
      </c>
      <c r="Q254" s="407"/>
      <c r="R254" s="408"/>
      <c r="S254" s="11"/>
      <c r="T254" s="15"/>
      <c r="U254" s="15"/>
      <c r="V254" s="15"/>
      <c r="W254" s="16"/>
    </row>
    <row r="255" spans="1:23" ht="24" hidden="1" customHeight="1" x14ac:dyDescent="0.3">
      <c r="A255" s="365"/>
      <c r="B255" s="485"/>
      <c r="C255" s="480"/>
      <c r="D255" s="380" t="s">
        <v>187</v>
      </c>
      <c r="E255" s="381" t="s">
        <v>187</v>
      </c>
      <c r="F255" s="51" t="s">
        <v>28</v>
      </c>
      <c r="G255" s="10">
        <f t="shared" si="74"/>
        <v>0</v>
      </c>
      <c r="H255" s="10">
        <f t="shared" si="74"/>
        <v>0</v>
      </c>
      <c r="I255" s="10">
        <v>0</v>
      </c>
      <c r="J255" s="10">
        <v>0</v>
      </c>
      <c r="K255" s="10">
        <v>0</v>
      </c>
      <c r="L255" s="10">
        <v>0</v>
      </c>
      <c r="M255" s="10">
        <v>0</v>
      </c>
      <c r="N255" s="10">
        <v>0</v>
      </c>
      <c r="O255" s="10">
        <v>0</v>
      </c>
      <c r="P255" s="10">
        <v>0</v>
      </c>
      <c r="Q255" s="407"/>
      <c r="R255" s="408"/>
      <c r="S255" s="11"/>
      <c r="T255" s="15"/>
      <c r="U255" s="15"/>
      <c r="V255" s="15"/>
      <c r="W255" s="16"/>
    </row>
    <row r="256" spans="1:23" x14ac:dyDescent="0.3">
      <c r="A256" s="364"/>
      <c r="B256" s="361" t="s">
        <v>440</v>
      </c>
      <c r="C256" s="364"/>
      <c r="D256" s="364"/>
      <c r="E256" s="364"/>
      <c r="F256" s="51" t="s">
        <v>112</v>
      </c>
      <c r="G256" s="10">
        <f t="shared" si="74"/>
        <v>412500</v>
      </c>
      <c r="H256" s="10">
        <f t="shared" si="74"/>
        <v>0</v>
      </c>
      <c r="I256" s="10">
        <f t="shared" ref="I256:P256" si="78">SUM(I257:I263)</f>
        <v>75000</v>
      </c>
      <c r="J256" s="10">
        <f t="shared" si="78"/>
        <v>0</v>
      </c>
      <c r="K256" s="10">
        <f t="shared" si="78"/>
        <v>0</v>
      </c>
      <c r="L256" s="10">
        <f t="shared" si="78"/>
        <v>0</v>
      </c>
      <c r="M256" s="10">
        <f t="shared" si="78"/>
        <v>337500</v>
      </c>
      <c r="N256" s="10">
        <f t="shared" si="78"/>
        <v>0</v>
      </c>
      <c r="O256" s="10">
        <f t="shared" si="78"/>
        <v>0</v>
      </c>
      <c r="P256" s="10">
        <f t="shared" si="78"/>
        <v>0</v>
      </c>
      <c r="Q256" s="405"/>
      <c r="R256" s="406"/>
      <c r="S256" s="11"/>
      <c r="T256" s="15"/>
      <c r="U256" s="15"/>
      <c r="V256" s="15"/>
      <c r="W256" s="16"/>
    </row>
    <row r="257" spans="1:23" x14ac:dyDescent="0.3">
      <c r="A257" s="365"/>
      <c r="B257" s="362"/>
      <c r="C257" s="365"/>
      <c r="D257" s="365"/>
      <c r="E257" s="365"/>
      <c r="F257" s="51" t="s">
        <v>22</v>
      </c>
      <c r="G257" s="10">
        <f t="shared" ref="G257:H261" si="79">I257+K257+M257+O257</f>
        <v>112500</v>
      </c>
      <c r="H257" s="10">
        <f t="shared" si="79"/>
        <v>0</v>
      </c>
      <c r="I257" s="10">
        <f t="shared" ref="I257:O263" si="80">I241</f>
        <v>0</v>
      </c>
      <c r="J257" s="10">
        <v>0</v>
      </c>
      <c r="K257" s="10">
        <f t="shared" si="80"/>
        <v>0</v>
      </c>
      <c r="L257" s="10">
        <f t="shared" si="80"/>
        <v>0</v>
      </c>
      <c r="M257" s="10">
        <f t="shared" si="80"/>
        <v>112500</v>
      </c>
      <c r="N257" s="10">
        <v>0</v>
      </c>
      <c r="O257" s="10">
        <f t="shared" si="80"/>
        <v>0</v>
      </c>
      <c r="P257" s="10">
        <v>0</v>
      </c>
      <c r="Q257" s="407"/>
      <c r="R257" s="408"/>
      <c r="S257" s="11"/>
      <c r="T257" s="15"/>
      <c r="U257" s="15"/>
      <c r="V257" s="15"/>
      <c r="W257" s="16"/>
    </row>
    <row r="258" spans="1:23" x14ac:dyDescent="0.3">
      <c r="A258" s="365"/>
      <c r="B258" s="362"/>
      <c r="C258" s="365"/>
      <c r="D258" s="365"/>
      <c r="E258" s="365"/>
      <c r="F258" s="51" t="s">
        <v>23</v>
      </c>
      <c r="G258" s="10">
        <f t="shared" si="79"/>
        <v>150000</v>
      </c>
      <c r="H258" s="10">
        <f t="shared" si="79"/>
        <v>0</v>
      </c>
      <c r="I258" s="10">
        <f>I242</f>
        <v>75000</v>
      </c>
      <c r="J258" s="10">
        <v>0</v>
      </c>
      <c r="K258" s="10">
        <f t="shared" si="80"/>
        <v>0</v>
      </c>
      <c r="L258" s="10">
        <f t="shared" si="80"/>
        <v>0</v>
      </c>
      <c r="M258" s="10">
        <f t="shared" si="80"/>
        <v>75000</v>
      </c>
      <c r="N258" s="10">
        <v>0</v>
      </c>
      <c r="O258" s="10">
        <f t="shared" si="80"/>
        <v>0</v>
      </c>
      <c r="P258" s="10">
        <v>0</v>
      </c>
      <c r="Q258" s="407"/>
      <c r="R258" s="408"/>
      <c r="S258" s="11"/>
      <c r="T258" s="15"/>
      <c r="U258" s="15"/>
      <c r="V258" s="15"/>
      <c r="W258" s="16"/>
    </row>
    <row r="259" spans="1:23" x14ac:dyDescent="0.3">
      <c r="A259" s="365"/>
      <c r="B259" s="362"/>
      <c r="C259" s="365"/>
      <c r="D259" s="365"/>
      <c r="E259" s="365"/>
      <c r="F259" s="51" t="s">
        <v>24</v>
      </c>
      <c r="G259" s="10">
        <f t="shared" si="79"/>
        <v>75000</v>
      </c>
      <c r="H259" s="10">
        <f t="shared" si="79"/>
        <v>0</v>
      </c>
      <c r="I259" s="10">
        <f t="shared" si="80"/>
        <v>0</v>
      </c>
      <c r="J259" s="10">
        <v>0</v>
      </c>
      <c r="K259" s="10">
        <f t="shared" si="80"/>
        <v>0</v>
      </c>
      <c r="L259" s="10">
        <f t="shared" si="80"/>
        <v>0</v>
      </c>
      <c r="M259" s="10">
        <f t="shared" si="80"/>
        <v>75000</v>
      </c>
      <c r="N259" s="10">
        <v>0</v>
      </c>
      <c r="O259" s="10">
        <f t="shared" si="80"/>
        <v>0</v>
      </c>
      <c r="P259" s="10">
        <v>0</v>
      </c>
      <c r="Q259" s="407"/>
      <c r="R259" s="408"/>
      <c r="S259" s="11"/>
      <c r="T259" s="15"/>
      <c r="U259" s="15"/>
      <c r="V259" s="15"/>
      <c r="W259" s="16"/>
    </row>
    <row r="260" spans="1:23" x14ac:dyDescent="0.3">
      <c r="A260" s="365"/>
      <c r="B260" s="362"/>
      <c r="C260" s="365"/>
      <c r="D260" s="365"/>
      <c r="E260" s="365"/>
      <c r="F260" s="51" t="s">
        <v>25</v>
      </c>
      <c r="G260" s="10">
        <f t="shared" si="79"/>
        <v>75000</v>
      </c>
      <c r="H260" s="10">
        <f t="shared" si="79"/>
        <v>0</v>
      </c>
      <c r="I260" s="10">
        <f t="shared" si="80"/>
        <v>0</v>
      </c>
      <c r="J260" s="10">
        <v>0</v>
      </c>
      <c r="K260" s="10">
        <f t="shared" si="80"/>
        <v>0</v>
      </c>
      <c r="L260" s="10">
        <f t="shared" si="80"/>
        <v>0</v>
      </c>
      <c r="M260" s="10">
        <f t="shared" si="80"/>
        <v>75000</v>
      </c>
      <c r="N260" s="10">
        <v>0</v>
      </c>
      <c r="O260" s="10">
        <f t="shared" si="80"/>
        <v>0</v>
      </c>
      <c r="P260" s="10">
        <v>0</v>
      </c>
      <c r="Q260" s="407"/>
      <c r="R260" s="408"/>
      <c r="S260" s="11"/>
      <c r="T260" s="15"/>
      <c r="U260" s="15"/>
      <c r="V260" s="15"/>
      <c r="W260" s="16"/>
    </row>
    <row r="261" spans="1:23" x14ac:dyDescent="0.3">
      <c r="A261" s="365"/>
      <c r="B261" s="362"/>
      <c r="C261" s="365"/>
      <c r="D261" s="365"/>
      <c r="E261" s="365"/>
      <c r="F261" s="51" t="s">
        <v>26</v>
      </c>
      <c r="G261" s="10">
        <f t="shared" si="79"/>
        <v>0</v>
      </c>
      <c r="H261" s="10">
        <f t="shared" si="79"/>
        <v>0</v>
      </c>
      <c r="I261" s="10">
        <f t="shared" si="80"/>
        <v>0</v>
      </c>
      <c r="J261" s="10">
        <v>0</v>
      </c>
      <c r="K261" s="10">
        <f t="shared" si="80"/>
        <v>0</v>
      </c>
      <c r="L261" s="10">
        <f t="shared" si="80"/>
        <v>0</v>
      </c>
      <c r="M261" s="10">
        <f t="shared" si="80"/>
        <v>0</v>
      </c>
      <c r="N261" s="10">
        <v>0</v>
      </c>
      <c r="O261" s="10">
        <f t="shared" si="80"/>
        <v>0</v>
      </c>
      <c r="P261" s="10">
        <v>0</v>
      </c>
      <c r="Q261" s="407"/>
      <c r="R261" s="408"/>
      <c r="S261" s="11"/>
      <c r="T261" s="15"/>
      <c r="U261" s="15"/>
      <c r="V261" s="15"/>
      <c r="W261" s="16"/>
    </row>
    <row r="262" spans="1:23" x14ac:dyDescent="0.3">
      <c r="A262" s="365"/>
      <c r="B262" s="362"/>
      <c r="C262" s="365"/>
      <c r="D262" s="365"/>
      <c r="E262" s="365"/>
      <c r="F262" s="51" t="s">
        <v>41</v>
      </c>
      <c r="G262" s="10">
        <f>I262+K254+M262+O262</f>
        <v>0</v>
      </c>
      <c r="H262" s="10">
        <f>J262+L262+N262+P262</f>
        <v>0</v>
      </c>
      <c r="I262" s="10">
        <f t="shared" si="80"/>
        <v>0</v>
      </c>
      <c r="J262" s="10">
        <v>0</v>
      </c>
      <c r="K262" s="10">
        <f t="shared" si="80"/>
        <v>0</v>
      </c>
      <c r="L262" s="10">
        <f t="shared" si="80"/>
        <v>0</v>
      </c>
      <c r="M262" s="10">
        <f t="shared" si="80"/>
        <v>0</v>
      </c>
      <c r="N262" s="10">
        <v>0</v>
      </c>
      <c r="O262" s="10">
        <f t="shared" si="80"/>
        <v>0</v>
      </c>
      <c r="P262" s="10">
        <v>0</v>
      </c>
      <c r="Q262" s="407"/>
      <c r="R262" s="408"/>
      <c r="S262" s="11"/>
      <c r="T262" s="15"/>
      <c r="U262" s="15"/>
      <c r="V262" s="15"/>
      <c r="W262" s="16"/>
    </row>
    <row r="263" spans="1:23" x14ac:dyDescent="0.3">
      <c r="A263" s="365"/>
      <c r="B263" s="362"/>
      <c r="C263" s="365"/>
      <c r="D263" s="365"/>
      <c r="E263" s="365"/>
      <c r="F263" s="51" t="s">
        <v>28</v>
      </c>
      <c r="G263" s="10">
        <f>I263+K255+M263+O263</f>
        <v>0</v>
      </c>
      <c r="H263" s="10">
        <f>J263+L263+N263+P263</f>
        <v>0</v>
      </c>
      <c r="I263" s="10">
        <f t="shared" si="80"/>
        <v>0</v>
      </c>
      <c r="J263" s="10">
        <v>0</v>
      </c>
      <c r="K263" s="10">
        <f t="shared" si="80"/>
        <v>0</v>
      </c>
      <c r="L263" s="10">
        <f t="shared" si="80"/>
        <v>0</v>
      </c>
      <c r="M263" s="10">
        <f t="shared" si="80"/>
        <v>0</v>
      </c>
      <c r="N263" s="10">
        <v>0</v>
      </c>
      <c r="O263" s="10">
        <f t="shared" si="80"/>
        <v>0</v>
      </c>
      <c r="P263" s="10">
        <v>0</v>
      </c>
      <c r="Q263" s="407"/>
      <c r="R263" s="408"/>
      <c r="S263" s="11"/>
      <c r="T263" s="15"/>
      <c r="U263" s="15"/>
      <c r="V263" s="15"/>
      <c r="W263" s="16"/>
    </row>
    <row r="264" spans="1:23" x14ac:dyDescent="0.3">
      <c r="A264" s="48" t="s">
        <v>95</v>
      </c>
      <c r="B264" s="475" t="s">
        <v>816</v>
      </c>
      <c r="C264" s="481"/>
      <c r="D264" s="476"/>
      <c r="E264" s="476"/>
      <c r="F264" s="476"/>
      <c r="G264" s="476"/>
      <c r="H264" s="476"/>
      <c r="I264" s="476"/>
      <c r="J264" s="476"/>
      <c r="K264" s="476"/>
      <c r="L264" s="476"/>
      <c r="M264" s="476"/>
      <c r="N264" s="476"/>
      <c r="O264" s="476"/>
      <c r="P264" s="477"/>
      <c r="Q264" s="414"/>
      <c r="R264" s="414"/>
      <c r="S264" s="11"/>
      <c r="T264" s="15"/>
      <c r="U264" s="15"/>
      <c r="V264" s="15"/>
      <c r="W264" s="16"/>
    </row>
    <row r="265" spans="1:23" x14ac:dyDescent="0.3">
      <c r="A265" s="364" t="s">
        <v>441</v>
      </c>
      <c r="B265" s="478" t="s">
        <v>811</v>
      </c>
      <c r="C265" s="478" t="s">
        <v>71</v>
      </c>
      <c r="D265" s="385" t="s">
        <v>186</v>
      </c>
      <c r="E265" s="385" t="s">
        <v>222</v>
      </c>
      <c r="F265" s="51" t="s">
        <v>112</v>
      </c>
      <c r="G265" s="10">
        <f t="shared" ref="G265:H273" si="81">I265+K265+M265+O265</f>
        <v>28566.6</v>
      </c>
      <c r="H265" s="10">
        <f t="shared" si="81"/>
        <v>0</v>
      </c>
      <c r="I265" s="10">
        <f t="shared" ref="I265:P265" si="82">SUM(I266:I272)</f>
        <v>0</v>
      </c>
      <c r="J265" s="10">
        <f t="shared" si="82"/>
        <v>0</v>
      </c>
      <c r="K265" s="10">
        <f t="shared" si="82"/>
        <v>0</v>
      </c>
      <c r="L265" s="10">
        <f t="shared" si="82"/>
        <v>0</v>
      </c>
      <c r="M265" s="10">
        <f t="shared" si="82"/>
        <v>28566.6</v>
      </c>
      <c r="N265" s="10">
        <f t="shared" si="82"/>
        <v>0</v>
      </c>
      <c r="O265" s="10">
        <f t="shared" si="82"/>
        <v>0</v>
      </c>
      <c r="P265" s="10">
        <f t="shared" si="82"/>
        <v>0</v>
      </c>
      <c r="Q265" s="405" t="s">
        <v>7</v>
      </c>
      <c r="R265" s="406"/>
      <c r="S265" s="11"/>
      <c r="T265" s="15"/>
      <c r="U265" s="15"/>
      <c r="V265" s="15"/>
      <c r="W265" s="16"/>
    </row>
    <row r="266" spans="1:23" x14ac:dyDescent="0.3">
      <c r="A266" s="365"/>
      <c r="B266" s="479"/>
      <c r="C266" s="479"/>
      <c r="D266" s="381"/>
      <c r="E266" s="381"/>
      <c r="F266" s="51" t="s">
        <v>22</v>
      </c>
      <c r="G266" s="10">
        <f t="shared" si="81"/>
        <v>28566.6</v>
      </c>
      <c r="H266" s="10">
        <f t="shared" si="81"/>
        <v>0</v>
      </c>
      <c r="I266" s="10">
        <f>I274+I282</f>
        <v>0</v>
      </c>
      <c r="J266" s="10">
        <f t="shared" ref="J266:P266" si="83">J274+J282</f>
        <v>0</v>
      </c>
      <c r="K266" s="10">
        <f t="shared" si="83"/>
        <v>0</v>
      </c>
      <c r="L266" s="10">
        <f t="shared" si="83"/>
        <v>0</v>
      </c>
      <c r="M266" s="10">
        <f t="shared" si="83"/>
        <v>28566.6</v>
      </c>
      <c r="N266" s="10">
        <f t="shared" si="83"/>
        <v>0</v>
      </c>
      <c r="O266" s="10">
        <f t="shared" si="83"/>
        <v>0</v>
      </c>
      <c r="P266" s="10">
        <f t="shared" si="83"/>
        <v>0</v>
      </c>
      <c r="Q266" s="407"/>
      <c r="R266" s="408"/>
      <c r="S266" s="11"/>
      <c r="T266" s="15"/>
      <c r="U266" s="15"/>
      <c r="V266" s="15"/>
      <c r="W266" s="16"/>
    </row>
    <row r="267" spans="1:23" x14ac:dyDescent="0.3">
      <c r="A267" s="365"/>
      <c r="B267" s="479"/>
      <c r="C267" s="479"/>
      <c r="D267" s="381"/>
      <c r="E267" s="381"/>
      <c r="F267" s="51" t="s">
        <v>23</v>
      </c>
      <c r="G267" s="10">
        <f t="shared" si="81"/>
        <v>0</v>
      </c>
      <c r="H267" s="10">
        <f t="shared" si="81"/>
        <v>0</v>
      </c>
      <c r="I267" s="10">
        <f t="shared" ref="I267:P272" si="84">I275+I283</f>
        <v>0</v>
      </c>
      <c r="J267" s="10">
        <f t="shared" si="84"/>
        <v>0</v>
      </c>
      <c r="K267" s="10">
        <f t="shared" si="84"/>
        <v>0</v>
      </c>
      <c r="L267" s="10">
        <f t="shared" si="84"/>
        <v>0</v>
      </c>
      <c r="M267" s="10">
        <f t="shared" si="84"/>
        <v>0</v>
      </c>
      <c r="N267" s="10">
        <f t="shared" si="84"/>
        <v>0</v>
      </c>
      <c r="O267" s="10">
        <f t="shared" si="84"/>
        <v>0</v>
      </c>
      <c r="P267" s="10">
        <f t="shared" si="84"/>
        <v>0</v>
      </c>
      <c r="Q267" s="407"/>
      <c r="R267" s="408"/>
      <c r="S267" s="11"/>
      <c r="T267" s="15"/>
      <c r="U267" s="15"/>
      <c r="V267" s="15"/>
      <c r="W267" s="16"/>
    </row>
    <row r="268" spans="1:23" x14ac:dyDescent="0.3">
      <c r="A268" s="365"/>
      <c r="B268" s="479"/>
      <c r="C268" s="479"/>
      <c r="D268" s="381"/>
      <c r="E268" s="381"/>
      <c r="F268" s="51" t="s">
        <v>24</v>
      </c>
      <c r="G268" s="10">
        <f t="shared" si="81"/>
        <v>0</v>
      </c>
      <c r="H268" s="10">
        <v>0</v>
      </c>
      <c r="I268" s="10">
        <f t="shared" si="84"/>
        <v>0</v>
      </c>
      <c r="J268" s="10">
        <f t="shared" si="84"/>
        <v>0</v>
      </c>
      <c r="K268" s="10">
        <f t="shared" si="84"/>
        <v>0</v>
      </c>
      <c r="L268" s="10">
        <f t="shared" si="84"/>
        <v>0</v>
      </c>
      <c r="M268" s="10">
        <f t="shared" si="84"/>
        <v>0</v>
      </c>
      <c r="N268" s="10">
        <f t="shared" si="84"/>
        <v>0</v>
      </c>
      <c r="O268" s="10">
        <f t="shared" si="84"/>
        <v>0</v>
      </c>
      <c r="P268" s="10">
        <f t="shared" si="84"/>
        <v>0</v>
      </c>
      <c r="Q268" s="407"/>
      <c r="R268" s="408"/>
      <c r="S268" s="11"/>
      <c r="T268" s="15"/>
      <c r="U268" s="15"/>
      <c r="V268" s="15"/>
      <c r="W268" s="16"/>
    </row>
    <row r="269" spans="1:23" x14ac:dyDescent="0.3">
      <c r="A269" s="365"/>
      <c r="B269" s="479"/>
      <c r="C269" s="479"/>
      <c r="D269" s="381"/>
      <c r="E269" s="381"/>
      <c r="F269" s="51" t="s">
        <v>25</v>
      </c>
      <c r="G269" s="10">
        <f t="shared" si="81"/>
        <v>0</v>
      </c>
      <c r="H269" s="10">
        <v>0</v>
      </c>
      <c r="I269" s="10">
        <f t="shared" si="84"/>
        <v>0</v>
      </c>
      <c r="J269" s="10">
        <f t="shared" si="84"/>
        <v>0</v>
      </c>
      <c r="K269" s="10">
        <f t="shared" si="84"/>
        <v>0</v>
      </c>
      <c r="L269" s="10">
        <f t="shared" si="84"/>
        <v>0</v>
      </c>
      <c r="M269" s="10">
        <f t="shared" si="84"/>
        <v>0</v>
      </c>
      <c r="N269" s="10">
        <f t="shared" si="84"/>
        <v>0</v>
      </c>
      <c r="O269" s="10">
        <f t="shared" si="84"/>
        <v>0</v>
      </c>
      <c r="P269" s="10">
        <f t="shared" si="84"/>
        <v>0</v>
      </c>
      <c r="Q269" s="407"/>
      <c r="R269" s="408"/>
      <c r="S269" s="11"/>
      <c r="T269" s="15"/>
      <c r="U269" s="15"/>
      <c r="V269" s="15"/>
      <c r="W269" s="16"/>
    </row>
    <row r="270" spans="1:23" x14ac:dyDescent="0.3">
      <c r="A270" s="365"/>
      <c r="B270" s="479"/>
      <c r="C270" s="479"/>
      <c r="D270" s="381"/>
      <c r="E270" s="381"/>
      <c r="F270" s="51" t="s">
        <v>26</v>
      </c>
      <c r="G270" s="10">
        <f t="shared" si="81"/>
        <v>0</v>
      </c>
      <c r="H270" s="10">
        <v>0</v>
      </c>
      <c r="I270" s="10">
        <f t="shared" si="84"/>
        <v>0</v>
      </c>
      <c r="J270" s="10">
        <f t="shared" si="84"/>
        <v>0</v>
      </c>
      <c r="K270" s="10">
        <f t="shared" si="84"/>
        <v>0</v>
      </c>
      <c r="L270" s="10">
        <f t="shared" si="84"/>
        <v>0</v>
      </c>
      <c r="M270" s="10">
        <f t="shared" si="84"/>
        <v>0</v>
      </c>
      <c r="N270" s="10">
        <f t="shared" si="84"/>
        <v>0</v>
      </c>
      <c r="O270" s="10">
        <f t="shared" si="84"/>
        <v>0</v>
      </c>
      <c r="P270" s="10">
        <f t="shared" si="84"/>
        <v>0</v>
      </c>
      <c r="Q270" s="407"/>
      <c r="R270" s="408"/>
      <c r="S270" s="11"/>
      <c r="T270" s="15"/>
      <c r="U270" s="15"/>
      <c r="V270" s="15"/>
      <c r="W270" s="16"/>
    </row>
    <row r="271" spans="1:23" x14ac:dyDescent="0.3">
      <c r="A271" s="365"/>
      <c r="B271" s="479"/>
      <c r="C271" s="479"/>
      <c r="D271" s="381"/>
      <c r="E271" s="381"/>
      <c r="F271" s="51" t="s">
        <v>41</v>
      </c>
      <c r="G271" s="10">
        <f t="shared" si="81"/>
        <v>0</v>
      </c>
      <c r="H271" s="10">
        <v>0</v>
      </c>
      <c r="I271" s="10">
        <f t="shared" si="84"/>
        <v>0</v>
      </c>
      <c r="J271" s="10">
        <f t="shared" si="84"/>
        <v>0</v>
      </c>
      <c r="K271" s="10">
        <f t="shared" si="84"/>
        <v>0</v>
      </c>
      <c r="L271" s="10">
        <f t="shared" si="84"/>
        <v>0</v>
      </c>
      <c r="M271" s="10">
        <f t="shared" si="84"/>
        <v>0</v>
      </c>
      <c r="N271" s="10">
        <f t="shared" si="84"/>
        <v>0</v>
      </c>
      <c r="O271" s="10">
        <f t="shared" si="84"/>
        <v>0</v>
      </c>
      <c r="P271" s="10">
        <f t="shared" si="84"/>
        <v>0</v>
      </c>
      <c r="Q271" s="407"/>
      <c r="R271" s="408"/>
      <c r="S271" s="11"/>
      <c r="T271" s="15"/>
      <c r="U271" s="15"/>
      <c r="V271" s="15"/>
      <c r="W271" s="16"/>
    </row>
    <row r="272" spans="1:23" x14ac:dyDescent="0.3">
      <c r="A272" s="365"/>
      <c r="B272" s="480"/>
      <c r="C272" s="480"/>
      <c r="D272" s="395"/>
      <c r="E272" s="395"/>
      <c r="F272" s="51" t="s">
        <v>28</v>
      </c>
      <c r="G272" s="10">
        <f t="shared" si="81"/>
        <v>0</v>
      </c>
      <c r="H272" s="10">
        <v>0</v>
      </c>
      <c r="I272" s="10">
        <f t="shared" si="84"/>
        <v>0</v>
      </c>
      <c r="J272" s="10">
        <f t="shared" si="84"/>
        <v>0</v>
      </c>
      <c r="K272" s="10">
        <f t="shared" si="84"/>
        <v>0</v>
      </c>
      <c r="L272" s="10">
        <f t="shared" si="84"/>
        <v>0</v>
      </c>
      <c r="M272" s="10">
        <f t="shared" si="84"/>
        <v>0</v>
      </c>
      <c r="N272" s="10">
        <f t="shared" si="84"/>
        <v>0</v>
      </c>
      <c r="O272" s="10">
        <f t="shared" si="84"/>
        <v>0</v>
      </c>
      <c r="P272" s="10">
        <f t="shared" si="84"/>
        <v>0</v>
      </c>
      <c r="Q272" s="407"/>
      <c r="R272" s="408"/>
      <c r="S272" s="11"/>
      <c r="T272" s="15"/>
      <c r="U272" s="15"/>
      <c r="V272" s="15"/>
      <c r="W272" s="16"/>
    </row>
    <row r="273" spans="1:23" ht="15" hidden="1" customHeight="1" x14ac:dyDescent="0.3">
      <c r="A273" s="364" t="s">
        <v>442</v>
      </c>
      <c r="B273" s="478" t="s">
        <v>598</v>
      </c>
      <c r="C273" s="478" t="s">
        <v>71</v>
      </c>
      <c r="D273" s="385" t="s">
        <v>186</v>
      </c>
      <c r="E273" s="385" t="s">
        <v>222</v>
      </c>
      <c r="F273" s="51" t="s">
        <v>112</v>
      </c>
      <c r="G273" s="10">
        <f t="shared" si="81"/>
        <v>7446.3</v>
      </c>
      <c r="H273" s="10">
        <f>J273+L273+N273+P273</f>
        <v>0</v>
      </c>
      <c r="I273" s="10">
        <f>SUM(I274:I280)</f>
        <v>0</v>
      </c>
      <c r="J273" s="10">
        <f t="shared" ref="J273:P273" si="85">SUM(J274:J280)</f>
        <v>0</v>
      </c>
      <c r="K273" s="10">
        <f t="shared" si="85"/>
        <v>0</v>
      </c>
      <c r="L273" s="10">
        <f t="shared" si="85"/>
        <v>0</v>
      </c>
      <c r="M273" s="10">
        <f t="shared" si="85"/>
        <v>7446.3</v>
      </c>
      <c r="N273" s="10">
        <f t="shared" si="85"/>
        <v>0</v>
      </c>
      <c r="O273" s="10">
        <f t="shared" si="85"/>
        <v>0</v>
      </c>
      <c r="P273" s="10">
        <f t="shared" si="85"/>
        <v>0</v>
      </c>
      <c r="Q273" s="405" t="s">
        <v>7</v>
      </c>
      <c r="R273" s="406"/>
      <c r="S273" s="11"/>
      <c r="T273" s="15"/>
      <c r="U273" s="15"/>
      <c r="V273" s="15"/>
      <c r="W273" s="16"/>
    </row>
    <row r="274" spans="1:23" hidden="1" x14ac:dyDescent="0.3">
      <c r="A274" s="365"/>
      <c r="B274" s="479"/>
      <c r="C274" s="479"/>
      <c r="D274" s="381"/>
      <c r="E274" s="381"/>
      <c r="F274" s="51" t="s">
        <v>22</v>
      </c>
      <c r="G274" s="10">
        <f>I274+K274+M274+O274</f>
        <v>7446.3</v>
      </c>
      <c r="H274" s="10">
        <f>J274+L274+N274+P274</f>
        <v>0</v>
      </c>
      <c r="I274" s="10">
        <v>0</v>
      </c>
      <c r="J274" s="10">
        <v>0</v>
      </c>
      <c r="K274" s="10">
        <v>0</v>
      </c>
      <c r="L274" s="10">
        <v>0</v>
      </c>
      <c r="M274" s="10">
        <v>7446.3</v>
      </c>
      <c r="N274" s="10">
        <v>0</v>
      </c>
      <c r="O274" s="10">
        <v>0</v>
      </c>
      <c r="P274" s="10">
        <v>0</v>
      </c>
      <c r="Q274" s="407"/>
      <c r="R274" s="408"/>
      <c r="S274" s="11"/>
      <c r="T274" s="15"/>
      <c r="U274" s="15"/>
      <c r="V274" s="15"/>
      <c r="W274" s="16"/>
    </row>
    <row r="275" spans="1:23" ht="15" hidden="1" customHeight="1" x14ac:dyDescent="0.3">
      <c r="A275" s="365"/>
      <c r="B275" s="479"/>
      <c r="C275" s="479"/>
      <c r="D275" s="381" t="s">
        <v>187</v>
      </c>
      <c r="E275" s="381"/>
      <c r="F275" s="51" t="s">
        <v>23</v>
      </c>
      <c r="G275" s="10">
        <f>I275+K275+M275+O275</f>
        <v>0</v>
      </c>
      <c r="H275" s="10">
        <f>J275+L275+N275+P275</f>
        <v>0</v>
      </c>
      <c r="I275" s="10">
        <v>0</v>
      </c>
      <c r="J275" s="10">
        <v>0</v>
      </c>
      <c r="K275" s="10">
        <v>0</v>
      </c>
      <c r="L275" s="10">
        <v>0</v>
      </c>
      <c r="M275" s="10">
        <v>0</v>
      </c>
      <c r="N275" s="10">
        <v>0</v>
      </c>
      <c r="O275" s="10">
        <v>0</v>
      </c>
      <c r="P275" s="10">
        <v>0</v>
      </c>
      <c r="Q275" s="407"/>
      <c r="R275" s="408"/>
      <c r="S275" s="11"/>
      <c r="T275" s="15"/>
      <c r="U275" s="15"/>
      <c r="V275" s="15"/>
      <c r="W275" s="16"/>
    </row>
    <row r="276" spans="1:23" ht="15" hidden="1" customHeight="1" x14ac:dyDescent="0.3">
      <c r="A276" s="365"/>
      <c r="B276" s="479"/>
      <c r="C276" s="479"/>
      <c r="D276" s="381" t="s">
        <v>187</v>
      </c>
      <c r="E276" s="381"/>
      <c r="F276" s="51" t="s">
        <v>24</v>
      </c>
      <c r="G276" s="10">
        <f t="shared" ref="G276:P296" si="86">I276+K276+M276+O276</f>
        <v>0</v>
      </c>
      <c r="H276" s="10">
        <v>0</v>
      </c>
      <c r="I276" s="10">
        <v>0</v>
      </c>
      <c r="J276" s="10">
        <v>0</v>
      </c>
      <c r="K276" s="10">
        <v>0</v>
      </c>
      <c r="L276" s="10">
        <v>0</v>
      </c>
      <c r="M276" s="10">
        <v>0</v>
      </c>
      <c r="N276" s="10">
        <v>0</v>
      </c>
      <c r="O276" s="10">
        <v>0</v>
      </c>
      <c r="P276" s="10">
        <v>0</v>
      </c>
      <c r="Q276" s="407"/>
      <c r="R276" s="408"/>
      <c r="S276" s="11"/>
      <c r="T276" s="15"/>
      <c r="U276" s="15"/>
      <c r="V276" s="15"/>
      <c r="W276" s="16"/>
    </row>
    <row r="277" spans="1:23" ht="15" hidden="1" customHeight="1" x14ac:dyDescent="0.3">
      <c r="A277" s="365"/>
      <c r="B277" s="479"/>
      <c r="C277" s="479"/>
      <c r="D277" s="381" t="s">
        <v>187</v>
      </c>
      <c r="E277" s="381"/>
      <c r="F277" s="51" t="s">
        <v>25</v>
      </c>
      <c r="G277" s="10">
        <f t="shared" si="86"/>
        <v>0</v>
      </c>
      <c r="H277" s="10">
        <v>0</v>
      </c>
      <c r="I277" s="10">
        <v>0</v>
      </c>
      <c r="J277" s="10">
        <v>0</v>
      </c>
      <c r="K277" s="10">
        <v>0</v>
      </c>
      <c r="L277" s="10">
        <v>0</v>
      </c>
      <c r="M277" s="10">
        <v>0</v>
      </c>
      <c r="N277" s="10">
        <v>0</v>
      </c>
      <c r="O277" s="10">
        <v>0</v>
      </c>
      <c r="P277" s="10">
        <v>0</v>
      </c>
      <c r="Q277" s="407"/>
      <c r="R277" s="408"/>
      <c r="S277" s="11"/>
      <c r="T277" s="15"/>
      <c r="U277" s="15"/>
      <c r="V277" s="15"/>
      <c r="W277" s="16"/>
    </row>
    <row r="278" spans="1:23" ht="15" hidden="1" customHeight="1" x14ac:dyDescent="0.3">
      <c r="A278" s="365"/>
      <c r="B278" s="479"/>
      <c r="C278" s="479"/>
      <c r="D278" s="381" t="s">
        <v>187</v>
      </c>
      <c r="E278" s="381"/>
      <c r="F278" s="51" t="s">
        <v>26</v>
      </c>
      <c r="G278" s="10">
        <f t="shared" si="86"/>
        <v>0</v>
      </c>
      <c r="H278" s="10">
        <v>0</v>
      </c>
      <c r="I278" s="10">
        <v>0</v>
      </c>
      <c r="J278" s="10">
        <v>0</v>
      </c>
      <c r="K278" s="10">
        <v>0</v>
      </c>
      <c r="L278" s="10">
        <v>0</v>
      </c>
      <c r="M278" s="10">
        <v>0</v>
      </c>
      <c r="N278" s="10">
        <v>0</v>
      </c>
      <c r="O278" s="10">
        <v>0</v>
      </c>
      <c r="P278" s="10">
        <v>0</v>
      </c>
      <c r="Q278" s="407"/>
      <c r="R278" s="408"/>
      <c r="S278" s="11"/>
      <c r="T278" s="15"/>
      <c r="U278" s="15"/>
      <c r="V278" s="15"/>
      <c r="W278" s="16"/>
    </row>
    <row r="279" spans="1:23" ht="15" hidden="1" customHeight="1" x14ac:dyDescent="0.3">
      <c r="A279" s="365"/>
      <c r="B279" s="479"/>
      <c r="C279" s="479"/>
      <c r="D279" s="381" t="s">
        <v>187</v>
      </c>
      <c r="E279" s="381"/>
      <c r="F279" s="51" t="s">
        <v>41</v>
      </c>
      <c r="G279" s="10">
        <f t="shared" si="86"/>
        <v>0</v>
      </c>
      <c r="H279" s="10">
        <v>0</v>
      </c>
      <c r="I279" s="10">
        <v>0</v>
      </c>
      <c r="J279" s="10">
        <v>0</v>
      </c>
      <c r="K279" s="10">
        <v>0</v>
      </c>
      <c r="L279" s="10">
        <v>0</v>
      </c>
      <c r="M279" s="10">
        <v>0</v>
      </c>
      <c r="N279" s="10">
        <v>0</v>
      </c>
      <c r="O279" s="10">
        <v>0</v>
      </c>
      <c r="P279" s="10">
        <v>0</v>
      </c>
      <c r="Q279" s="407"/>
      <c r="R279" s="408"/>
      <c r="S279" s="11"/>
      <c r="T279" s="15"/>
      <c r="U279" s="15"/>
      <c r="V279" s="15"/>
      <c r="W279" s="16"/>
    </row>
    <row r="280" spans="1:23" ht="15" hidden="1" customHeight="1" x14ac:dyDescent="0.3">
      <c r="A280" s="365"/>
      <c r="B280" s="480"/>
      <c r="C280" s="480"/>
      <c r="D280" s="395" t="s">
        <v>187</v>
      </c>
      <c r="E280" s="395"/>
      <c r="F280" s="51" t="s">
        <v>28</v>
      </c>
      <c r="G280" s="10">
        <f t="shared" si="86"/>
        <v>0</v>
      </c>
      <c r="H280" s="10">
        <v>0</v>
      </c>
      <c r="I280" s="10">
        <v>0</v>
      </c>
      <c r="J280" s="10">
        <v>0</v>
      </c>
      <c r="K280" s="10">
        <v>0</v>
      </c>
      <c r="L280" s="10">
        <v>0</v>
      </c>
      <c r="M280" s="10">
        <v>0</v>
      </c>
      <c r="N280" s="10">
        <v>0</v>
      </c>
      <c r="O280" s="10">
        <v>0</v>
      </c>
      <c r="P280" s="10">
        <v>0</v>
      </c>
      <c r="Q280" s="407"/>
      <c r="R280" s="408"/>
      <c r="S280" s="11"/>
      <c r="T280" s="15"/>
      <c r="U280" s="15"/>
      <c r="V280" s="15"/>
      <c r="W280" s="16"/>
    </row>
    <row r="281" spans="1:23" ht="15" hidden="1" customHeight="1" x14ac:dyDescent="0.3">
      <c r="A281" s="364" t="s">
        <v>456</v>
      </c>
      <c r="B281" s="478" t="s">
        <v>457</v>
      </c>
      <c r="C281" s="478" t="s">
        <v>71</v>
      </c>
      <c r="D281" s="385" t="s">
        <v>186</v>
      </c>
      <c r="E281" s="385" t="s">
        <v>222</v>
      </c>
      <c r="F281" s="51" t="s">
        <v>112</v>
      </c>
      <c r="G281" s="10">
        <f t="shared" si="86"/>
        <v>21120.3</v>
      </c>
      <c r="H281" s="10">
        <f>J281+L281+N281+P281</f>
        <v>0</v>
      </c>
      <c r="I281" s="10">
        <f>SUM(I282:I288)</f>
        <v>0</v>
      </c>
      <c r="J281" s="10">
        <f t="shared" ref="J281:P281" si="87">SUM(J282:J288)</f>
        <v>0</v>
      </c>
      <c r="K281" s="10">
        <f t="shared" si="87"/>
        <v>0</v>
      </c>
      <c r="L281" s="10">
        <f t="shared" si="87"/>
        <v>0</v>
      </c>
      <c r="M281" s="10">
        <f t="shared" si="87"/>
        <v>21120.3</v>
      </c>
      <c r="N281" s="10">
        <f t="shared" si="87"/>
        <v>0</v>
      </c>
      <c r="O281" s="10">
        <f t="shared" si="87"/>
        <v>0</v>
      </c>
      <c r="P281" s="10">
        <f t="shared" si="87"/>
        <v>0</v>
      </c>
      <c r="Q281" s="405" t="s">
        <v>7</v>
      </c>
      <c r="R281" s="406"/>
      <c r="S281" s="11"/>
      <c r="T281" s="15"/>
      <c r="U281" s="15"/>
      <c r="V281" s="15"/>
      <c r="W281" s="16"/>
    </row>
    <row r="282" spans="1:23" ht="15" hidden="1" customHeight="1" x14ac:dyDescent="0.3">
      <c r="A282" s="365"/>
      <c r="B282" s="479"/>
      <c r="C282" s="479"/>
      <c r="D282" s="381"/>
      <c r="E282" s="381"/>
      <c r="F282" s="51" t="s">
        <v>22</v>
      </c>
      <c r="G282" s="10">
        <f>I282+K282+M282+O282</f>
        <v>21120.3</v>
      </c>
      <c r="H282" s="10">
        <f>J282+L282+N282+P282</f>
        <v>0</v>
      </c>
      <c r="I282" s="10">
        <v>0</v>
      </c>
      <c r="J282" s="10">
        <v>0</v>
      </c>
      <c r="K282" s="10">
        <v>0</v>
      </c>
      <c r="L282" s="10">
        <v>0</v>
      </c>
      <c r="M282" s="10">
        <v>21120.3</v>
      </c>
      <c r="N282" s="10">
        <v>0</v>
      </c>
      <c r="O282" s="10">
        <v>0</v>
      </c>
      <c r="P282" s="10">
        <v>0</v>
      </c>
      <c r="Q282" s="407"/>
      <c r="R282" s="408"/>
      <c r="S282" s="11"/>
      <c r="T282" s="15"/>
      <c r="U282" s="15"/>
      <c r="V282" s="15"/>
      <c r="W282" s="16"/>
    </row>
    <row r="283" spans="1:23" ht="15" hidden="1" customHeight="1" x14ac:dyDescent="0.3">
      <c r="A283" s="365"/>
      <c r="B283" s="479"/>
      <c r="C283" s="479"/>
      <c r="D283" s="381" t="s">
        <v>187</v>
      </c>
      <c r="E283" s="381"/>
      <c r="F283" s="51" t="s">
        <v>23</v>
      </c>
      <c r="G283" s="10">
        <f>I283+K283+M283+O283</f>
        <v>0</v>
      </c>
      <c r="H283" s="10">
        <f>J283+L283+N283+P283</f>
        <v>0</v>
      </c>
      <c r="I283" s="10">
        <v>0</v>
      </c>
      <c r="J283" s="10">
        <v>0</v>
      </c>
      <c r="K283" s="10">
        <v>0</v>
      </c>
      <c r="L283" s="10">
        <v>0</v>
      </c>
      <c r="M283" s="10">
        <v>0</v>
      </c>
      <c r="N283" s="10">
        <v>0</v>
      </c>
      <c r="O283" s="10">
        <v>0</v>
      </c>
      <c r="P283" s="10">
        <v>0</v>
      </c>
      <c r="Q283" s="407"/>
      <c r="R283" s="408"/>
      <c r="S283" s="11"/>
      <c r="T283" s="15"/>
      <c r="U283" s="15"/>
      <c r="V283" s="15"/>
      <c r="W283" s="16"/>
    </row>
    <row r="284" spans="1:23" ht="15" hidden="1" customHeight="1" x14ac:dyDescent="0.3">
      <c r="A284" s="365"/>
      <c r="B284" s="479"/>
      <c r="C284" s="479"/>
      <c r="D284" s="381" t="s">
        <v>187</v>
      </c>
      <c r="E284" s="381"/>
      <c r="F284" s="51" t="s">
        <v>24</v>
      </c>
      <c r="G284" s="10">
        <f t="shared" ref="G284:G288" si="88">I284+K284+M284+O284</f>
        <v>0</v>
      </c>
      <c r="H284" s="10">
        <v>0</v>
      </c>
      <c r="I284" s="10">
        <v>0</v>
      </c>
      <c r="J284" s="10">
        <v>0</v>
      </c>
      <c r="K284" s="10">
        <v>0</v>
      </c>
      <c r="L284" s="10">
        <v>0</v>
      </c>
      <c r="M284" s="10">
        <v>0</v>
      </c>
      <c r="N284" s="10">
        <v>0</v>
      </c>
      <c r="O284" s="10">
        <v>0</v>
      </c>
      <c r="P284" s="10">
        <v>0</v>
      </c>
      <c r="Q284" s="407"/>
      <c r="R284" s="408"/>
      <c r="S284" s="11"/>
      <c r="T284" s="15"/>
      <c r="U284" s="15"/>
      <c r="V284" s="15"/>
      <c r="W284" s="16"/>
    </row>
    <row r="285" spans="1:23" ht="15" hidden="1" customHeight="1" x14ac:dyDescent="0.3">
      <c r="A285" s="365"/>
      <c r="B285" s="479"/>
      <c r="C285" s="479"/>
      <c r="D285" s="381" t="s">
        <v>187</v>
      </c>
      <c r="E285" s="381"/>
      <c r="F285" s="51" t="s">
        <v>25</v>
      </c>
      <c r="G285" s="10">
        <f t="shared" si="88"/>
        <v>0</v>
      </c>
      <c r="H285" s="10">
        <v>0</v>
      </c>
      <c r="I285" s="10">
        <v>0</v>
      </c>
      <c r="J285" s="10">
        <v>0</v>
      </c>
      <c r="K285" s="10">
        <v>0</v>
      </c>
      <c r="L285" s="10">
        <v>0</v>
      </c>
      <c r="M285" s="10">
        <v>0</v>
      </c>
      <c r="N285" s="10">
        <v>0</v>
      </c>
      <c r="O285" s="10">
        <v>0</v>
      </c>
      <c r="P285" s="10">
        <v>0</v>
      </c>
      <c r="Q285" s="407"/>
      <c r="R285" s="408"/>
      <c r="S285" s="11"/>
      <c r="T285" s="15"/>
      <c r="U285" s="15"/>
      <c r="V285" s="15"/>
      <c r="W285" s="16"/>
    </row>
    <row r="286" spans="1:23" ht="15" hidden="1" customHeight="1" x14ac:dyDescent="0.3">
      <c r="A286" s="365"/>
      <c r="B286" s="479"/>
      <c r="C286" s="479"/>
      <c r="D286" s="381" t="s">
        <v>187</v>
      </c>
      <c r="E286" s="381"/>
      <c r="F286" s="51" t="s">
        <v>26</v>
      </c>
      <c r="G286" s="10">
        <f t="shared" si="88"/>
        <v>0</v>
      </c>
      <c r="H286" s="10">
        <v>0</v>
      </c>
      <c r="I286" s="10">
        <v>0</v>
      </c>
      <c r="J286" s="10">
        <v>0</v>
      </c>
      <c r="K286" s="10">
        <v>0</v>
      </c>
      <c r="L286" s="10">
        <v>0</v>
      </c>
      <c r="M286" s="10">
        <v>0</v>
      </c>
      <c r="N286" s="10">
        <v>0</v>
      </c>
      <c r="O286" s="10">
        <v>0</v>
      </c>
      <c r="P286" s="10">
        <v>0</v>
      </c>
      <c r="Q286" s="407"/>
      <c r="R286" s="408"/>
      <c r="S286" s="11"/>
      <c r="T286" s="15"/>
      <c r="U286" s="15"/>
      <c r="V286" s="15"/>
      <c r="W286" s="16"/>
    </row>
    <row r="287" spans="1:23" ht="15" hidden="1" customHeight="1" x14ac:dyDescent="0.3">
      <c r="A287" s="365"/>
      <c r="B287" s="479"/>
      <c r="C287" s="479"/>
      <c r="D287" s="381" t="s">
        <v>187</v>
      </c>
      <c r="E287" s="381"/>
      <c r="F287" s="51" t="s">
        <v>41</v>
      </c>
      <c r="G287" s="10">
        <f t="shared" si="88"/>
        <v>0</v>
      </c>
      <c r="H287" s="10">
        <v>0</v>
      </c>
      <c r="I287" s="10">
        <v>0</v>
      </c>
      <c r="J287" s="10">
        <v>0</v>
      </c>
      <c r="K287" s="10">
        <v>0</v>
      </c>
      <c r="L287" s="10">
        <v>0</v>
      </c>
      <c r="M287" s="10">
        <v>0</v>
      </c>
      <c r="N287" s="10">
        <v>0</v>
      </c>
      <c r="O287" s="10">
        <v>0</v>
      </c>
      <c r="P287" s="10">
        <v>0</v>
      </c>
      <c r="Q287" s="407"/>
      <c r="R287" s="408"/>
      <c r="S287" s="11"/>
      <c r="T287" s="15"/>
      <c r="U287" s="15"/>
      <c r="V287" s="15"/>
      <c r="W287" s="16"/>
    </row>
    <row r="288" spans="1:23" ht="15" hidden="1" customHeight="1" x14ac:dyDescent="0.3">
      <c r="A288" s="365"/>
      <c r="B288" s="480"/>
      <c r="C288" s="480"/>
      <c r="D288" s="395" t="s">
        <v>187</v>
      </c>
      <c r="E288" s="395"/>
      <c r="F288" s="51" t="s">
        <v>28</v>
      </c>
      <c r="G288" s="10">
        <f t="shared" si="88"/>
        <v>0</v>
      </c>
      <c r="H288" s="10">
        <v>0</v>
      </c>
      <c r="I288" s="10">
        <v>0</v>
      </c>
      <c r="J288" s="10">
        <v>0</v>
      </c>
      <c r="K288" s="10">
        <v>0</v>
      </c>
      <c r="L288" s="10">
        <v>0</v>
      </c>
      <c r="M288" s="10">
        <v>0</v>
      </c>
      <c r="N288" s="10">
        <v>0</v>
      </c>
      <c r="O288" s="10">
        <v>0</v>
      </c>
      <c r="P288" s="10">
        <v>0</v>
      </c>
      <c r="Q288" s="407"/>
      <c r="R288" s="408"/>
      <c r="S288" s="11"/>
      <c r="T288" s="15"/>
      <c r="U288" s="15"/>
      <c r="V288" s="15"/>
      <c r="W288" s="16"/>
    </row>
    <row r="289" spans="1:23" x14ac:dyDescent="0.3">
      <c r="A289" s="364"/>
      <c r="B289" s="361" t="s">
        <v>443</v>
      </c>
      <c r="C289" s="364"/>
      <c r="D289" s="364"/>
      <c r="E289" s="364"/>
      <c r="F289" s="51" t="s">
        <v>112</v>
      </c>
      <c r="G289" s="10">
        <f t="shared" si="86"/>
        <v>0</v>
      </c>
      <c r="H289" s="10">
        <f t="shared" si="86"/>
        <v>0</v>
      </c>
      <c r="I289" s="10">
        <f t="shared" si="86"/>
        <v>0</v>
      </c>
      <c r="J289" s="10">
        <f t="shared" si="86"/>
        <v>0</v>
      </c>
      <c r="K289" s="10">
        <f t="shared" si="86"/>
        <v>0</v>
      </c>
      <c r="L289" s="10">
        <f t="shared" si="86"/>
        <v>0</v>
      </c>
      <c r="M289" s="10">
        <f t="shared" si="86"/>
        <v>0</v>
      </c>
      <c r="N289" s="10">
        <f t="shared" si="86"/>
        <v>0</v>
      </c>
      <c r="O289" s="10">
        <f t="shared" si="86"/>
        <v>0</v>
      </c>
      <c r="P289" s="10">
        <f t="shared" si="86"/>
        <v>0</v>
      </c>
      <c r="Q289" s="405"/>
      <c r="R289" s="406"/>
      <c r="S289" s="11"/>
      <c r="T289" s="15"/>
      <c r="U289" s="15"/>
      <c r="V289" s="15"/>
      <c r="W289" s="16"/>
    </row>
    <row r="290" spans="1:23" x14ac:dyDescent="0.3">
      <c r="A290" s="365"/>
      <c r="B290" s="362"/>
      <c r="C290" s="365"/>
      <c r="D290" s="365"/>
      <c r="E290" s="365"/>
      <c r="F290" s="51" t="s">
        <v>22</v>
      </c>
      <c r="G290" s="10">
        <f>I290+K290+M290+O290</f>
        <v>28566.6</v>
      </c>
      <c r="H290" s="10">
        <f>J290+L290+N290+P290</f>
        <v>0</v>
      </c>
      <c r="I290" s="10">
        <f t="shared" ref="I290:I296" si="89">I266</f>
        <v>0</v>
      </c>
      <c r="J290" s="10">
        <f t="shared" ref="J290:P290" si="90">J266</f>
        <v>0</v>
      </c>
      <c r="K290" s="10">
        <f t="shared" si="90"/>
        <v>0</v>
      </c>
      <c r="L290" s="10">
        <f t="shared" si="90"/>
        <v>0</v>
      </c>
      <c r="M290" s="10">
        <f t="shared" si="90"/>
        <v>28566.6</v>
      </c>
      <c r="N290" s="10">
        <f t="shared" si="90"/>
        <v>0</v>
      </c>
      <c r="O290" s="10">
        <f t="shared" si="90"/>
        <v>0</v>
      </c>
      <c r="P290" s="10">
        <f t="shared" si="90"/>
        <v>0</v>
      </c>
      <c r="Q290" s="407"/>
      <c r="R290" s="408"/>
      <c r="S290" s="11"/>
      <c r="T290" s="15"/>
      <c r="U290" s="15"/>
      <c r="V290" s="15"/>
      <c r="W290" s="16"/>
    </row>
    <row r="291" spans="1:23" x14ac:dyDescent="0.3">
      <c r="A291" s="365"/>
      <c r="B291" s="362"/>
      <c r="C291" s="365"/>
      <c r="D291" s="365"/>
      <c r="E291" s="365"/>
      <c r="F291" s="51" t="s">
        <v>23</v>
      </c>
      <c r="G291" s="10">
        <f>I291+K291+M291+O291</f>
        <v>0</v>
      </c>
      <c r="H291" s="10">
        <f>J291+L291+N291+P291</f>
        <v>0</v>
      </c>
      <c r="I291" s="10">
        <f t="shared" si="89"/>
        <v>0</v>
      </c>
      <c r="J291" s="10">
        <f t="shared" ref="J291:P296" si="91">J267</f>
        <v>0</v>
      </c>
      <c r="K291" s="10">
        <f t="shared" si="91"/>
        <v>0</v>
      </c>
      <c r="L291" s="10">
        <f t="shared" si="91"/>
        <v>0</v>
      </c>
      <c r="M291" s="10">
        <f t="shared" si="91"/>
        <v>0</v>
      </c>
      <c r="N291" s="10">
        <f t="shared" si="91"/>
        <v>0</v>
      </c>
      <c r="O291" s="10">
        <f t="shared" si="91"/>
        <v>0</v>
      </c>
      <c r="P291" s="10">
        <f t="shared" si="91"/>
        <v>0</v>
      </c>
      <c r="Q291" s="407"/>
      <c r="R291" s="408"/>
      <c r="S291" s="11"/>
      <c r="T291" s="15"/>
      <c r="U291" s="15"/>
      <c r="V291" s="15"/>
      <c r="W291" s="16"/>
    </row>
    <row r="292" spans="1:23" x14ac:dyDescent="0.3">
      <c r="A292" s="365"/>
      <c r="B292" s="362"/>
      <c r="C292" s="365"/>
      <c r="D292" s="365"/>
      <c r="E292" s="365"/>
      <c r="F292" s="51" t="s">
        <v>24</v>
      </c>
      <c r="G292" s="10">
        <f>I292+K292+M292+O292</f>
        <v>0</v>
      </c>
      <c r="H292" s="10">
        <f t="shared" si="86"/>
        <v>0</v>
      </c>
      <c r="I292" s="10">
        <f t="shared" si="89"/>
        <v>0</v>
      </c>
      <c r="J292" s="10">
        <f t="shared" si="91"/>
        <v>0</v>
      </c>
      <c r="K292" s="10">
        <f t="shared" si="91"/>
        <v>0</v>
      </c>
      <c r="L292" s="10">
        <f t="shared" si="91"/>
        <v>0</v>
      </c>
      <c r="M292" s="10">
        <f t="shared" si="91"/>
        <v>0</v>
      </c>
      <c r="N292" s="10">
        <f t="shared" si="91"/>
        <v>0</v>
      </c>
      <c r="O292" s="10">
        <f t="shared" si="91"/>
        <v>0</v>
      </c>
      <c r="P292" s="10">
        <f t="shared" si="91"/>
        <v>0</v>
      </c>
      <c r="Q292" s="407"/>
      <c r="R292" s="408"/>
      <c r="S292" s="11"/>
      <c r="T292" s="15"/>
      <c r="U292" s="15"/>
      <c r="V292" s="15"/>
      <c r="W292" s="16"/>
    </row>
    <row r="293" spans="1:23" x14ac:dyDescent="0.3">
      <c r="A293" s="365"/>
      <c r="B293" s="362"/>
      <c r="C293" s="365"/>
      <c r="D293" s="365"/>
      <c r="E293" s="365"/>
      <c r="F293" s="51" t="s">
        <v>25</v>
      </c>
      <c r="G293" s="10">
        <f>I293+K293+M293+O293</f>
        <v>0</v>
      </c>
      <c r="H293" s="10">
        <f t="shared" si="86"/>
        <v>0</v>
      </c>
      <c r="I293" s="10">
        <f t="shared" si="89"/>
        <v>0</v>
      </c>
      <c r="J293" s="10">
        <f t="shared" si="91"/>
        <v>0</v>
      </c>
      <c r="K293" s="10">
        <f t="shared" si="91"/>
        <v>0</v>
      </c>
      <c r="L293" s="10">
        <f t="shared" si="91"/>
        <v>0</v>
      </c>
      <c r="M293" s="10">
        <f t="shared" si="91"/>
        <v>0</v>
      </c>
      <c r="N293" s="10">
        <f t="shared" si="91"/>
        <v>0</v>
      </c>
      <c r="O293" s="10">
        <f t="shared" si="91"/>
        <v>0</v>
      </c>
      <c r="P293" s="10">
        <f t="shared" si="91"/>
        <v>0</v>
      </c>
      <c r="Q293" s="407"/>
      <c r="R293" s="408"/>
      <c r="S293" s="11"/>
      <c r="T293" s="15"/>
      <c r="U293" s="15"/>
      <c r="V293" s="15"/>
      <c r="W293" s="16"/>
    </row>
    <row r="294" spans="1:23" x14ac:dyDescent="0.3">
      <c r="A294" s="365"/>
      <c r="B294" s="362"/>
      <c r="C294" s="365"/>
      <c r="D294" s="365"/>
      <c r="E294" s="365"/>
      <c r="F294" s="51" t="s">
        <v>26</v>
      </c>
      <c r="G294" s="10">
        <f>I294+K294+M294+O294</f>
        <v>0</v>
      </c>
      <c r="H294" s="10">
        <f t="shared" si="86"/>
        <v>0</v>
      </c>
      <c r="I294" s="10">
        <f t="shared" si="89"/>
        <v>0</v>
      </c>
      <c r="J294" s="10">
        <f t="shared" si="91"/>
        <v>0</v>
      </c>
      <c r="K294" s="10">
        <f t="shared" si="91"/>
        <v>0</v>
      </c>
      <c r="L294" s="10">
        <f t="shared" si="91"/>
        <v>0</v>
      </c>
      <c r="M294" s="10">
        <f t="shared" si="91"/>
        <v>0</v>
      </c>
      <c r="N294" s="10">
        <f t="shared" si="91"/>
        <v>0</v>
      </c>
      <c r="O294" s="10">
        <f t="shared" si="91"/>
        <v>0</v>
      </c>
      <c r="P294" s="10">
        <f t="shared" si="91"/>
        <v>0</v>
      </c>
      <c r="Q294" s="407"/>
      <c r="R294" s="408"/>
      <c r="S294" s="11"/>
      <c r="T294" s="15"/>
      <c r="U294" s="15"/>
      <c r="V294" s="15"/>
      <c r="W294" s="16"/>
    </row>
    <row r="295" spans="1:23" x14ac:dyDescent="0.3">
      <c r="A295" s="365"/>
      <c r="B295" s="362"/>
      <c r="C295" s="365"/>
      <c r="D295" s="365"/>
      <c r="E295" s="365"/>
      <c r="F295" s="51" t="s">
        <v>41</v>
      </c>
      <c r="G295" s="10">
        <f>I295+K295+M295+O295</f>
        <v>0</v>
      </c>
      <c r="H295" s="10">
        <f t="shared" si="86"/>
        <v>0</v>
      </c>
      <c r="I295" s="10">
        <f t="shared" si="89"/>
        <v>0</v>
      </c>
      <c r="J295" s="10">
        <f t="shared" si="91"/>
        <v>0</v>
      </c>
      <c r="K295" s="10">
        <f t="shared" si="91"/>
        <v>0</v>
      </c>
      <c r="L295" s="10">
        <f t="shared" si="91"/>
        <v>0</v>
      </c>
      <c r="M295" s="10">
        <f t="shared" si="91"/>
        <v>0</v>
      </c>
      <c r="N295" s="10">
        <f t="shared" si="91"/>
        <v>0</v>
      </c>
      <c r="O295" s="10">
        <f t="shared" si="91"/>
        <v>0</v>
      </c>
      <c r="P295" s="10">
        <f t="shared" si="91"/>
        <v>0</v>
      </c>
      <c r="Q295" s="407"/>
      <c r="R295" s="408"/>
      <c r="S295" s="11"/>
      <c r="T295" s="15"/>
      <c r="U295" s="15"/>
      <c r="V295" s="15"/>
      <c r="W295" s="16"/>
    </row>
    <row r="296" spans="1:23" x14ac:dyDescent="0.3">
      <c r="A296" s="365"/>
      <c r="B296" s="363"/>
      <c r="C296" s="366"/>
      <c r="D296" s="366"/>
      <c r="E296" s="366"/>
      <c r="F296" s="51" t="s">
        <v>28</v>
      </c>
      <c r="G296" s="10">
        <f>I296+K296+M296+O296</f>
        <v>0</v>
      </c>
      <c r="H296" s="10">
        <f t="shared" si="86"/>
        <v>0</v>
      </c>
      <c r="I296" s="10">
        <f t="shared" si="89"/>
        <v>0</v>
      </c>
      <c r="J296" s="10">
        <f t="shared" si="91"/>
        <v>0</v>
      </c>
      <c r="K296" s="10">
        <f t="shared" si="91"/>
        <v>0</v>
      </c>
      <c r="L296" s="10">
        <f t="shared" si="91"/>
        <v>0</v>
      </c>
      <c r="M296" s="10">
        <f t="shared" si="91"/>
        <v>0</v>
      </c>
      <c r="N296" s="10">
        <f t="shared" si="91"/>
        <v>0</v>
      </c>
      <c r="O296" s="10">
        <f t="shared" si="91"/>
        <v>0</v>
      </c>
      <c r="P296" s="10">
        <f t="shared" si="91"/>
        <v>0</v>
      </c>
      <c r="Q296" s="407"/>
      <c r="R296" s="408"/>
      <c r="S296" s="11"/>
      <c r="T296" s="15"/>
      <c r="U296" s="15"/>
      <c r="V296" s="15"/>
      <c r="W296" s="16"/>
    </row>
    <row r="297" spans="1:23" ht="15" customHeight="1" x14ac:dyDescent="0.3">
      <c r="A297" s="48" t="s">
        <v>273</v>
      </c>
      <c r="B297" s="475" t="s">
        <v>444</v>
      </c>
      <c r="C297" s="476"/>
      <c r="D297" s="476"/>
      <c r="E297" s="476"/>
      <c r="F297" s="476"/>
      <c r="G297" s="476"/>
      <c r="H297" s="476"/>
      <c r="I297" s="476"/>
      <c r="J297" s="476"/>
      <c r="K297" s="476"/>
      <c r="L297" s="476"/>
      <c r="M297" s="476"/>
      <c r="N297" s="476"/>
      <c r="O297" s="476"/>
      <c r="P297" s="477"/>
      <c r="Q297" s="360" t="s">
        <v>7</v>
      </c>
      <c r="R297" s="360"/>
      <c r="S297" s="11"/>
      <c r="T297" s="15"/>
      <c r="U297" s="15"/>
      <c r="V297" s="15"/>
      <c r="W297" s="16"/>
    </row>
    <row r="298" spans="1:23" x14ac:dyDescent="0.3">
      <c r="A298" s="364" t="s">
        <v>445</v>
      </c>
      <c r="B298" s="361" t="s">
        <v>693</v>
      </c>
      <c r="C298" s="361" t="s">
        <v>71</v>
      </c>
      <c r="D298" s="361" t="s">
        <v>186</v>
      </c>
      <c r="E298" s="361" t="s">
        <v>222</v>
      </c>
      <c r="F298" s="54" t="s">
        <v>112</v>
      </c>
      <c r="G298" s="14">
        <f t="shared" ref="G298:H313" si="92">I298+K298+M298+O298</f>
        <v>62140</v>
      </c>
      <c r="H298" s="14">
        <f t="shared" si="92"/>
        <v>0</v>
      </c>
      <c r="I298" s="14">
        <f>SUM(I299:I305)</f>
        <v>0</v>
      </c>
      <c r="J298" s="14">
        <f t="shared" ref="J298:P298" si="93">SUM(J299:J305)</f>
        <v>0</v>
      </c>
      <c r="K298" s="14">
        <f t="shared" si="93"/>
        <v>0</v>
      </c>
      <c r="L298" s="14">
        <f t="shared" si="93"/>
        <v>0</v>
      </c>
      <c r="M298" s="14">
        <f t="shared" si="93"/>
        <v>62140</v>
      </c>
      <c r="N298" s="14">
        <f t="shared" si="93"/>
        <v>0</v>
      </c>
      <c r="O298" s="14">
        <f t="shared" si="93"/>
        <v>0</v>
      </c>
      <c r="P298" s="14">
        <f t="shared" si="93"/>
        <v>0</v>
      </c>
      <c r="Q298" s="360"/>
      <c r="R298" s="360"/>
      <c r="S298" s="11"/>
      <c r="T298" s="15"/>
      <c r="U298" s="15"/>
      <c r="V298" s="15"/>
      <c r="W298" s="16"/>
    </row>
    <row r="299" spans="1:23" x14ac:dyDescent="0.3">
      <c r="A299" s="365"/>
      <c r="B299" s="362"/>
      <c r="C299" s="362"/>
      <c r="D299" s="362"/>
      <c r="E299" s="362"/>
      <c r="F299" s="51" t="s">
        <v>22</v>
      </c>
      <c r="G299" s="14">
        <f t="shared" si="92"/>
        <v>31070</v>
      </c>
      <c r="H299" s="14">
        <f t="shared" si="92"/>
        <v>0</v>
      </c>
      <c r="I299" s="10">
        <f>I307</f>
        <v>0</v>
      </c>
      <c r="J299" s="10">
        <f t="shared" ref="J299:P305" si="94">J307</f>
        <v>0</v>
      </c>
      <c r="K299" s="10">
        <f t="shared" si="94"/>
        <v>0</v>
      </c>
      <c r="L299" s="10">
        <f t="shared" si="94"/>
        <v>0</v>
      </c>
      <c r="M299" s="10">
        <f t="shared" si="94"/>
        <v>31070</v>
      </c>
      <c r="N299" s="10">
        <f t="shared" si="94"/>
        <v>0</v>
      </c>
      <c r="O299" s="10">
        <f t="shared" si="94"/>
        <v>0</v>
      </c>
      <c r="P299" s="10">
        <f t="shared" si="94"/>
        <v>0</v>
      </c>
      <c r="Q299" s="360"/>
      <c r="R299" s="360"/>
      <c r="S299" s="11"/>
      <c r="T299" s="15"/>
      <c r="U299" s="15"/>
      <c r="V299" s="15"/>
      <c r="W299" s="16"/>
    </row>
    <row r="300" spans="1:23" x14ac:dyDescent="0.3">
      <c r="A300" s="365"/>
      <c r="B300" s="362"/>
      <c r="C300" s="362"/>
      <c r="D300" s="362"/>
      <c r="E300" s="362"/>
      <c r="F300" s="51" t="s">
        <v>23</v>
      </c>
      <c r="G300" s="14">
        <f t="shared" si="92"/>
        <v>31070</v>
      </c>
      <c r="H300" s="14">
        <f t="shared" si="92"/>
        <v>0</v>
      </c>
      <c r="I300" s="10">
        <f t="shared" ref="I300:I305" si="95">I308</f>
        <v>0</v>
      </c>
      <c r="J300" s="10">
        <f t="shared" si="94"/>
        <v>0</v>
      </c>
      <c r="K300" s="10">
        <f t="shared" si="94"/>
        <v>0</v>
      </c>
      <c r="L300" s="10">
        <f t="shared" si="94"/>
        <v>0</v>
      </c>
      <c r="M300" s="10">
        <f t="shared" si="94"/>
        <v>31070</v>
      </c>
      <c r="N300" s="10">
        <f t="shared" si="94"/>
        <v>0</v>
      </c>
      <c r="O300" s="10">
        <f t="shared" si="94"/>
        <v>0</v>
      </c>
      <c r="P300" s="10">
        <f t="shared" si="94"/>
        <v>0</v>
      </c>
      <c r="Q300" s="360"/>
      <c r="R300" s="360"/>
      <c r="S300" s="11"/>
      <c r="T300" s="15"/>
      <c r="U300" s="15"/>
      <c r="V300" s="15"/>
      <c r="W300" s="16"/>
    </row>
    <row r="301" spans="1:23" x14ac:dyDescent="0.3">
      <c r="A301" s="365"/>
      <c r="B301" s="362"/>
      <c r="C301" s="362"/>
      <c r="D301" s="362"/>
      <c r="E301" s="362"/>
      <c r="F301" s="51" t="s">
        <v>24</v>
      </c>
      <c r="G301" s="14">
        <f t="shared" si="92"/>
        <v>0</v>
      </c>
      <c r="H301" s="14">
        <f t="shared" si="92"/>
        <v>0</v>
      </c>
      <c r="I301" s="10">
        <f t="shared" si="95"/>
        <v>0</v>
      </c>
      <c r="J301" s="10">
        <f t="shared" si="94"/>
        <v>0</v>
      </c>
      <c r="K301" s="10">
        <f t="shared" si="94"/>
        <v>0</v>
      </c>
      <c r="L301" s="10">
        <f t="shared" si="94"/>
        <v>0</v>
      </c>
      <c r="M301" s="10">
        <f t="shared" si="94"/>
        <v>0</v>
      </c>
      <c r="N301" s="10">
        <f t="shared" si="94"/>
        <v>0</v>
      </c>
      <c r="O301" s="10">
        <f t="shared" si="94"/>
        <v>0</v>
      </c>
      <c r="P301" s="10">
        <f t="shared" si="94"/>
        <v>0</v>
      </c>
      <c r="Q301" s="360"/>
      <c r="R301" s="360"/>
      <c r="S301" s="11"/>
      <c r="T301" s="15"/>
      <c r="U301" s="15"/>
      <c r="V301" s="15"/>
      <c r="W301" s="16"/>
    </row>
    <row r="302" spans="1:23" x14ac:dyDescent="0.3">
      <c r="A302" s="365"/>
      <c r="B302" s="362"/>
      <c r="C302" s="362"/>
      <c r="D302" s="362"/>
      <c r="E302" s="362"/>
      <c r="F302" s="51" t="s">
        <v>25</v>
      </c>
      <c r="G302" s="14">
        <f t="shared" si="92"/>
        <v>0</v>
      </c>
      <c r="H302" s="14">
        <f t="shared" si="92"/>
        <v>0</v>
      </c>
      <c r="I302" s="10">
        <f t="shared" si="95"/>
        <v>0</v>
      </c>
      <c r="J302" s="10">
        <f t="shared" si="94"/>
        <v>0</v>
      </c>
      <c r="K302" s="10">
        <f t="shared" si="94"/>
        <v>0</v>
      </c>
      <c r="L302" s="10">
        <f t="shared" si="94"/>
        <v>0</v>
      </c>
      <c r="M302" s="10">
        <f t="shared" si="94"/>
        <v>0</v>
      </c>
      <c r="N302" s="10">
        <f t="shared" si="94"/>
        <v>0</v>
      </c>
      <c r="O302" s="10">
        <f t="shared" si="94"/>
        <v>0</v>
      </c>
      <c r="P302" s="10">
        <f t="shared" si="94"/>
        <v>0</v>
      </c>
      <c r="Q302" s="360"/>
      <c r="R302" s="360"/>
      <c r="S302" s="11"/>
      <c r="T302" s="15"/>
      <c r="U302" s="15"/>
      <c r="V302" s="15"/>
      <c r="W302" s="16"/>
    </row>
    <row r="303" spans="1:23" x14ac:dyDescent="0.3">
      <c r="A303" s="365"/>
      <c r="B303" s="362"/>
      <c r="C303" s="362"/>
      <c r="D303" s="362"/>
      <c r="E303" s="362"/>
      <c r="F303" s="51" t="s">
        <v>26</v>
      </c>
      <c r="G303" s="14">
        <f t="shared" si="92"/>
        <v>0</v>
      </c>
      <c r="H303" s="14">
        <f t="shared" si="92"/>
        <v>0</v>
      </c>
      <c r="I303" s="10">
        <f t="shared" si="95"/>
        <v>0</v>
      </c>
      <c r="J303" s="10">
        <f t="shared" si="94"/>
        <v>0</v>
      </c>
      <c r="K303" s="10">
        <f t="shared" si="94"/>
        <v>0</v>
      </c>
      <c r="L303" s="10">
        <f t="shared" si="94"/>
        <v>0</v>
      </c>
      <c r="M303" s="10">
        <f t="shared" si="94"/>
        <v>0</v>
      </c>
      <c r="N303" s="10">
        <f t="shared" si="94"/>
        <v>0</v>
      </c>
      <c r="O303" s="10">
        <f t="shared" si="94"/>
        <v>0</v>
      </c>
      <c r="P303" s="10">
        <f t="shared" si="94"/>
        <v>0</v>
      </c>
      <c r="Q303" s="360"/>
      <c r="R303" s="360"/>
      <c r="S303" s="11"/>
      <c r="T303" s="15"/>
      <c r="U303" s="15"/>
      <c r="V303" s="15"/>
      <c r="W303" s="16"/>
    </row>
    <row r="304" spans="1:23" x14ac:dyDescent="0.3">
      <c r="A304" s="365"/>
      <c r="B304" s="362"/>
      <c r="C304" s="362"/>
      <c r="D304" s="362"/>
      <c r="E304" s="362"/>
      <c r="F304" s="51" t="s">
        <v>41</v>
      </c>
      <c r="G304" s="14">
        <f t="shared" si="92"/>
        <v>0</v>
      </c>
      <c r="H304" s="14">
        <f t="shared" si="92"/>
        <v>0</v>
      </c>
      <c r="I304" s="10">
        <f t="shared" si="95"/>
        <v>0</v>
      </c>
      <c r="J304" s="10">
        <f t="shared" si="94"/>
        <v>0</v>
      </c>
      <c r="K304" s="10">
        <f t="shared" si="94"/>
        <v>0</v>
      </c>
      <c r="L304" s="10">
        <f t="shared" si="94"/>
        <v>0</v>
      </c>
      <c r="M304" s="10">
        <f t="shared" si="94"/>
        <v>0</v>
      </c>
      <c r="N304" s="10">
        <f t="shared" si="94"/>
        <v>0</v>
      </c>
      <c r="O304" s="10">
        <f t="shared" si="94"/>
        <v>0</v>
      </c>
      <c r="P304" s="10">
        <f t="shared" si="94"/>
        <v>0</v>
      </c>
      <c r="Q304" s="360"/>
      <c r="R304" s="360"/>
      <c r="S304" s="11"/>
      <c r="T304" s="15"/>
      <c r="U304" s="15"/>
      <c r="V304" s="15"/>
      <c r="W304" s="16"/>
    </row>
    <row r="305" spans="1:23" x14ac:dyDescent="0.3">
      <c r="A305" s="365"/>
      <c r="B305" s="362"/>
      <c r="C305" s="362"/>
      <c r="D305" s="362"/>
      <c r="E305" s="362"/>
      <c r="F305" s="51" t="s">
        <v>28</v>
      </c>
      <c r="G305" s="14">
        <f t="shared" si="92"/>
        <v>0</v>
      </c>
      <c r="H305" s="14">
        <f t="shared" si="92"/>
        <v>0</v>
      </c>
      <c r="I305" s="10">
        <f t="shared" si="95"/>
        <v>0</v>
      </c>
      <c r="J305" s="10">
        <f t="shared" si="94"/>
        <v>0</v>
      </c>
      <c r="K305" s="10">
        <f t="shared" si="94"/>
        <v>0</v>
      </c>
      <c r="L305" s="10">
        <f t="shared" si="94"/>
        <v>0</v>
      </c>
      <c r="M305" s="10">
        <f t="shared" si="94"/>
        <v>0</v>
      </c>
      <c r="N305" s="10">
        <f t="shared" si="94"/>
        <v>0</v>
      </c>
      <c r="O305" s="10">
        <f t="shared" si="94"/>
        <v>0</v>
      </c>
      <c r="P305" s="10">
        <f t="shared" si="94"/>
        <v>0</v>
      </c>
      <c r="Q305" s="360"/>
      <c r="R305" s="360"/>
      <c r="S305" s="11"/>
      <c r="T305" s="15"/>
      <c r="U305" s="15"/>
      <c r="V305" s="15"/>
      <c r="W305" s="16"/>
    </row>
    <row r="306" spans="1:23" hidden="1" x14ac:dyDescent="0.3">
      <c r="A306" s="364" t="s">
        <v>446</v>
      </c>
      <c r="B306" s="361" t="s">
        <v>468</v>
      </c>
      <c r="C306" s="361" t="s">
        <v>71</v>
      </c>
      <c r="D306" s="361" t="s">
        <v>186</v>
      </c>
      <c r="E306" s="361" t="s">
        <v>222</v>
      </c>
      <c r="F306" s="51" t="s">
        <v>112</v>
      </c>
      <c r="G306" s="14">
        <f t="shared" si="92"/>
        <v>62140</v>
      </c>
      <c r="H306" s="14">
        <f t="shared" si="92"/>
        <v>0</v>
      </c>
      <c r="I306" s="10">
        <f t="shared" ref="I306:P306" si="96">SUM(I307:I313)</f>
        <v>0</v>
      </c>
      <c r="J306" s="10">
        <f t="shared" si="96"/>
        <v>0</v>
      </c>
      <c r="K306" s="10">
        <f t="shared" si="96"/>
        <v>0</v>
      </c>
      <c r="L306" s="10">
        <f t="shared" si="96"/>
        <v>0</v>
      </c>
      <c r="M306" s="10">
        <f t="shared" si="96"/>
        <v>62140</v>
      </c>
      <c r="N306" s="10">
        <f t="shared" si="96"/>
        <v>0</v>
      </c>
      <c r="O306" s="10">
        <f t="shared" si="96"/>
        <v>0</v>
      </c>
      <c r="P306" s="10">
        <f t="shared" si="96"/>
        <v>0</v>
      </c>
      <c r="Q306" s="360" t="s">
        <v>7</v>
      </c>
      <c r="R306" s="360"/>
      <c r="S306" s="11"/>
      <c r="T306" s="15"/>
      <c r="U306" s="15"/>
      <c r="V306" s="15"/>
      <c r="W306" s="16"/>
    </row>
    <row r="307" spans="1:23" hidden="1" x14ac:dyDescent="0.3">
      <c r="A307" s="365"/>
      <c r="B307" s="362"/>
      <c r="C307" s="362"/>
      <c r="D307" s="362"/>
      <c r="E307" s="362"/>
      <c r="F307" s="51" t="s">
        <v>22</v>
      </c>
      <c r="G307" s="14">
        <f t="shared" si="92"/>
        <v>31070</v>
      </c>
      <c r="H307" s="14">
        <f t="shared" si="92"/>
        <v>0</v>
      </c>
      <c r="I307" s="10">
        <v>0</v>
      </c>
      <c r="J307" s="10">
        <v>0</v>
      </c>
      <c r="K307" s="10">
        <v>0</v>
      </c>
      <c r="L307" s="10">
        <v>0</v>
      </c>
      <c r="M307" s="10">
        <v>31070</v>
      </c>
      <c r="N307" s="10">
        <v>0</v>
      </c>
      <c r="O307" s="10">
        <v>0</v>
      </c>
      <c r="P307" s="10">
        <v>0</v>
      </c>
      <c r="Q307" s="360"/>
      <c r="R307" s="360"/>
      <c r="S307" s="11"/>
      <c r="T307" s="15"/>
      <c r="U307" s="15"/>
      <c r="V307" s="15"/>
      <c r="W307" s="16"/>
    </row>
    <row r="308" spans="1:23" hidden="1" x14ac:dyDescent="0.3">
      <c r="A308" s="365"/>
      <c r="B308" s="362"/>
      <c r="C308" s="362"/>
      <c r="D308" s="362"/>
      <c r="E308" s="362"/>
      <c r="F308" s="51" t="s">
        <v>23</v>
      </c>
      <c r="G308" s="14">
        <f t="shared" si="92"/>
        <v>31070</v>
      </c>
      <c r="H308" s="14">
        <f t="shared" si="92"/>
        <v>0</v>
      </c>
      <c r="I308" s="10">
        <v>0</v>
      </c>
      <c r="J308" s="10">
        <v>0</v>
      </c>
      <c r="K308" s="10">
        <v>0</v>
      </c>
      <c r="L308" s="10">
        <v>0</v>
      </c>
      <c r="M308" s="10">
        <v>31070</v>
      </c>
      <c r="N308" s="10">
        <v>0</v>
      </c>
      <c r="O308" s="10">
        <v>0</v>
      </c>
      <c r="P308" s="10">
        <v>0</v>
      </c>
      <c r="Q308" s="360"/>
      <c r="R308" s="360"/>
      <c r="S308" s="11"/>
      <c r="T308" s="15"/>
      <c r="U308" s="15"/>
      <c r="V308" s="15"/>
      <c r="W308" s="16"/>
    </row>
    <row r="309" spans="1:23" hidden="1" x14ac:dyDescent="0.3">
      <c r="A309" s="365"/>
      <c r="B309" s="362"/>
      <c r="C309" s="362"/>
      <c r="D309" s="362"/>
      <c r="E309" s="362"/>
      <c r="F309" s="51" t="s">
        <v>24</v>
      </c>
      <c r="G309" s="14">
        <f t="shared" si="92"/>
        <v>0</v>
      </c>
      <c r="H309" s="14">
        <f t="shared" si="92"/>
        <v>0</v>
      </c>
      <c r="I309" s="10">
        <v>0</v>
      </c>
      <c r="J309" s="10">
        <v>0</v>
      </c>
      <c r="K309" s="10">
        <v>0</v>
      </c>
      <c r="L309" s="10">
        <v>0</v>
      </c>
      <c r="M309" s="10">
        <v>0</v>
      </c>
      <c r="N309" s="10">
        <v>0</v>
      </c>
      <c r="O309" s="10">
        <v>0</v>
      </c>
      <c r="P309" s="10">
        <v>0</v>
      </c>
      <c r="Q309" s="360"/>
      <c r="R309" s="360"/>
      <c r="S309" s="11"/>
      <c r="T309" s="15"/>
      <c r="U309" s="15"/>
      <c r="V309" s="15"/>
      <c r="W309" s="16"/>
    </row>
    <row r="310" spans="1:23" hidden="1" x14ac:dyDescent="0.3">
      <c r="A310" s="365"/>
      <c r="B310" s="362"/>
      <c r="C310" s="362"/>
      <c r="D310" s="362"/>
      <c r="E310" s="362"/>
      <c r="F310" s="51" t="s">
        <v>25</v>
      </c>
      <c r="G310" s="14">
        <f t="shared" si="92"/>
        <v>0</v>
      </c>
      <c r="H310" s="14">
        <f t="shared" si="92"/>
        <v>0</v>
      </c>
      <c r="I310" s="10">
        <v>0</v>
      </c>
      <c r="J310" s="10">
        <v>0</v>
      </c>
      <c r="K310" s="10">
        <v>0</v>
      </c>
      <c r="L310" s="10">
        <v>0</v>
      </c>
      <c r="M310" s="10">
        <v>0</v>
      </c>
      <c r="N310" s="10">
        <v>0</v>
      </c>
      <c r="O310" s="10">
        <v>0</v>
      </c>
      <c r="P310" s="10">
        <v>0</v>
      </c>
      <c r="Q310" s="360"/>
      <c r="R310" s="360"/>
      <c r="S310" s="11"/>
      <c r="T310" s="15"/>
      <c r="U310" s="15"/>
      <c r="V310" s="15"/>
      <c r="W310" s="16"/>
    </row>
    <row r="311" spans="1:23" hidden="1" x14ac:dyDescent="0.3">
      <c r="A311" s="365"/>
      <c r="B311" s="362"/>
      <c r="C311" s="362"/>
      <c r="D311" s="362"/>
      <c r="E311" s="362"/>
      <c r="F311" s="51" t="s">
        <v>26</v>
      </c>
      <c r="G311" s="14">
        <f t="shared" si="92"/>
        <v>0</v>
      </c>
      <c r="H311" s="14">
        <f t="shared" si="92"/>
        <v>0</v>
      </c>
      <c r="I311" s="10">
        <v>0</v>
      </c>
      <c r="J311" s="10">
        <v>0</v>
      </c>
      <c r="K311" s="10">
        <v>0</v>
      </c>
      <c r="L311" s="10">
        <v>0</v>
      </c>
      <c r="M311" s="10">
        <v>0</v>
      </c>
      <c r="N311" s="10">
        <v>0</v>
      </c>
      <c r="O311" s="10">
        <v>0</v>
      </c>
      <c r="P311" s="10">
        <v>0</v>
      </c>
      <c r="Q311" s="360"/>
      <c r="R311" s="360"/>
      <c r="S311" s="11"/>
      <c r="T311" s="15"/>
      <c r="U311" s="15"/>
      <c r="V311" s="15"/>
      <c r="W311" s="16"/>
    </row>
    <row r="312" spans="1:23" hidden="1" x14ac:dyDescent="0.3">
      <c r="A312" s="365"/>
      <c r="B312" s="362"/>
      <c r="C312" s="362"/>
      <c r="D312" s="362"/>
      <c r="E312" s="362"/>
      <c r="F312" s="51" t="s">
        <v>41</v>
      </c>
      <c r="G312" s="14">
        <f t="shared" si="92"/>
        <v>0</v>
      </c>
      <c r="H312" s="14">
        <f t="shared" si="92"/>
        <v>0</v>
      </c>
      <c r="I312" s="10">
        <v>0</v>
      </c>
      <c r="J312" s="10">
        <v>0</v>
      </c>
      <c r="K312" s="10">
        <v>0</v>
      </c>
      <c r="L312" s="10">
        <v>0</v>
      </c>
      <c r="M312" s="10">
        <v>0</v>
      </c>
      <c r="N312" s="10">
        <v>0</v>
      </c>
      <c r="O312" s="10">
        <v>0</v>
      </c>
      <c r="P312" s="10">
        <v>0</v>
      </c>
      <c r="Q312" s="360"/>
      <c r="R312" s="360"/>
      <c r="S312" s="11"/>
      <c r="T312" s="15"/>
      <c r="U312" s="15"/>
      <c r="V312" s="15"/>
      <c r="W312" s="16"/>
    </row>
    <row r="313" spans="1:23" hidden="1" x14ac:dyDescent="0.3">
      <c r="A313" s="365"/>
      <c r="B313" s="362"/>
      <c r="C313" s="362"/>
      <c r="D313" s="362"/>
      <c r="E313" s="362"/>
      <c r="F313" s="51" t="s">
        <v>28</v>
      </c>
      <c r="G313" s="14">
        <f t="shared" si="92"/>
        <v>0</v>
      </c>
      <c r="H313" s="14">
        <f t="shared" si="92"/>
        <v>0</v>
      </c>
      <c r="I313" s="10">
        <v>0</v>
      </c>
      <c r="J313" s="10">
        <v>0</v>
      </c>
      <c r="K313" s="10">
        <v>0</v>
      </c>
      <c r="L313" s="10">
        <v>0</v>
      </c>
      <c r="M313" s="10">
        <v>0</v>
      </c>
      <c r="N313" s="10">
        <v>0</v>
      </c>
      <c r="O313" s="10">
        <v>0</v>
      </c>
      <c r="P313" s="10">
        <v>0</v>
      </c>
      <c r="Q313" s="360"/>
      <c r="R313" s="360"/>
      <c r="S313" s="11"/>
      <c r="T313" s="15"/>
      <c r="U313" s="15"/>
      <c r="V313" s="15"/>
      <c r="W313" s="16"/>
    </row>
    <row r="314" spans="1:23" x14ac:dyDescent="0.3">
      <c r="A314" s="359"/>
      <c r="B314" s="361" t="s">
        <v>447</v>
      </c>
      <c r="C314" s="361"/>
      <c r="D314" s="361"/>
      <c r="E314" s="361"/>
      <c r="F314" s="54" t="s">
        <v>112</v>
      </c>
      <c r="G314" s="14">
        <f t="shared" ref="G314:H329" si="97">I314+K314+M314+O314</f>
        <v>62140</v>
      </c>
      <c r="H314" s="14">
        <f t="shared" si="97"/>
        <v>0</v>
      </c>
      <c r="I314" s="14">
        <f t="shared" ref="I314:P314" si="98">SUM(I315:I321)</f>
        <v>0</v>
      </c>
      <c r="J314" s="14">
        <f t="shared" si="98"/>
        <v>0</v>
      </c>
      <c r="K314" s="14">
        <f t="shared" si="98"/>
        <v>0</v>
      </c>
      <c r="L314" s="14">
        <f t="shared" si="98"/>
        <v>0</v>
      </c>
      <c r="M314" s="14">
        <f t="shared" si="98"/>
        <v>62140</v>
      </c>
      <c r="N314" s="14">
        <f t="shared" si="98"/>
        <v>0</v>
      </c>
      <c r="O314" s="14">
        <f t="shared" si="98"/>
        <v>0</v>
      </c>
      <c r="P314" s="14">
        <f t="shared" si="98"/>
        <v>0</v>
      </c>
      <c r="Q314" s="405"/>
      <c r="R314" s="406"/>
      <c r="S314" s="11"/>
      <c r="T314" s="15"/>
      <c r="U314" s="15"/>
      <c r="V314" s="15"/>
      <c r="W314" s="16"/>
    </row>
    <row r="315" spans="1:23" x14ac:dyDescent="0.3">
      <c r="A315" s="359"/>
      <c r="B315" s="362"/>
      <c r="C315" s="362"/>
      <c r="D315" s="362"/>
      <c r="E315" s="362"/>
      <c r="F315" s="51" t="s">
        <v>22</v>
      </c>
      <c r="G315" s="14">
        <f t="shared" si="97"/>
        <v>31070</v>
      </c>
      <c r="H315" s="14">
        <f t="shared" si="97"/>
        <v>0</v>
      </c>
      <c r="I315" s="10">
        <f>I299</f>
        <v>0</v>
      </c>
      <c r="J315" s="10">
        <f t="shared" ref="J315:P315" si="99">J299</f>
        <v>0</v>
      </c>
      <c r="K315" s="10">
        <f t="shared" si="99"/>
        <v>0</v>
      </c>
      <c r="L315" s="10">
        <f t="shared" si="99"/>
        <v>0</v>
      </c>
      <c r="M315" s="10">
        <f t="shared" si="99"/>
        <v>31070</v>
      </c>
      <c r="N315" s="10">
        <f t="shared" si="99"/>
        <v>0</v>
      </c>
      <c r="O315" s="10">
        <f t="shared" si="99"/>
        <v>0</v>
      </c>
      <c r="P315" s="10">
        <f t="shared" si="99"/>
        <v>0</v>
      </c>
      <c r="Q315" s="407"/>
      <c r="R315" s="408"/>
      <c r="S315" s="11"/>
      <c r="T315" s="15"/>
      <c r="U315" s="15"/>
      <c r="V315" s="15"/>
      <c r="W315" s="16"/>
    </row>
    <row r="316" spans="1:23" x14ac:dyDescent="0.3">
      <c r="A316" s="359"/>
      <c r="B316" s="362"/>
      <c r="C316" s="362"/>
      <c r="D316" s="362"/>
      <c r="E316" s="362"/>
      <c r="F316" s="51" t="s">
        <v>23</v>
      </c>
      <c r="G316" s="14">
        <f t="shared" si="97"/>
        <v>31070</v>
      </c>
      <c r="H316" s="14">
        <f t="shared" si="97"/>
        <v>0</v>
      </c>
      <c r="I316" s="10">
        <f t="shared" ref="I316:P321" si="100">I300</f>
        <v>0</v>
      </c>
      <c r="J316" s="10">
        <f t="shared" si="100"/>
        <v>0</v>
      </c>
      <c r="K316" s="10">
        <f t="shared" si="100"/>
        <v>0</v>
      </c>
      <c r="L316" s="10">
        <f t="shared" si="100"/>
        <v>0</v>
      </c>
      <c r="M316" s="10">
        <f t="shared" si="100"/>
        <v>31070</v>
      </c>
      <c r="N316" s="10">
        <f t="shared" si="100"/>
        <v>0</v>
      </c>
      <c r="O316" s="10">
        <f t="shared" si="100"/>
        <v>0</v>
      </c>
      <c r="P316" s="10">
        <f t="shared" si="100"/>
        <v>0</v>
      </c>
      <c r="Q316" s="407"/>
      <c r="R316" s="408"/>
      <c r="S316" s="11"/>
      <c r="T316" s="15"/>
      <c r="U316" s="15"/>
      <c r="V316" s="15"/>
      <c r="W316" s="16"/>
    </row>
    <row r="317" spans="1:23" x14ac:dyDescent="0.3">
      <c r="A317" s="359"/>
      <c r="B317" s="362"/>
      <c r="C317" s="362"/>
      <c r="D317" s="362"/>
      <c r="E317" s="362"/>
      <c r="F317" s="51" t="s">
        <v>24</v>
      </c>
      <c r="G317" s="14">
        <f t="shared" si="97"/>
        <v>0</v>
      </c>
      <c r="H317" s="14">
        <f t="shared" si="97"/>
        <v>0</v>
      </c>
      <c r="I317" s="10">
        <f t="shared" si="100"/>
        <v>0</v>
      </c>
      <c r="J317" s="10">
        <f t="shared" si="100"/>
        <v>0</v>
      </c>
      <c r="K317" s="10">
        <f t="shared" si="100"/>
        <v>0</v>
      </c>
      <c r="L317" s="10">
        <f t="shared" si="100"/>
        <v>0</v>
      </c>
      <c r="M317" s="10">
        <f t="shared" si="100"/>
        <v>0</v>
      </c>
      <c r="N317" s="10">
        <f t="shared" si="100"/>
        <v>0</v>
      </c>
      <c r="O317" s="10">
        <f t="shared" si="100"/>
        <v>0</v>
      </c>
      <c r="P317" s="10">
        <f t="shared" si="100"/>
        <v>0</v>
      </c>
      <c r="Q317" s="407"/>
      <c r="R317" s="408"/>
      <c r="S317" s="11"/>
      <c r="T317" s="15"/>
      <c r="U317" s="15"/>
      <c r="V317" s="15"/>
      <c r="W317" s="16"/>
    </row>
    <row r="318" spans="1:23" x14ac:dyDescent="0.3">
      <c r="A318" s="359"/>
      <c r="B318" s="362"/>
      <c r="C318" s="362"/>
      <c r="D318" s="362"/>
      <c r="E318" s="362"/>
      <c r="F318" s="51" t="s">
        <v>25</v>
      </c>
      <c r="G318" s="14">
        <f t="shared" si="97"/>
        <v>0</v>
      </c>
      <c r="H318" s="14">
        <f t="shared" si="97"/>
        <v>0</v>
      </c>
      <c r="I318" s="10">
        <f t="shared" si="100"/>
        <v>0</v>
      </c>
      <c r="J318" s="10">
        <f t="shared" si="100"/>
        <v>0</v>
      </c>
      <c r="K318" s="10">
        <f t="shared" si="100"/>
        <v>0</v>
      </c>
      <c r="L318" s="10">
        <f t="shared" si="100"/>
        <v>0</v>
      </c>
      <c r="M318" s="10">
        <f t="shared" si="100"/>
        <v>0</v>
      </c>
      <c r="N318" s="10">
        <f t="shared" si="100"/>
        <v>0</v>
      </c>
      <c r="O318" s="10">
        <f t="shared" si="100"/>
        <v>0</v>
      </c>
      <c r="P318" s="10">
        <f t="shared" si="100"/>
        <v>0</v>
      </c>
      <c r="Q318" s="407"/>
      <c r="R318" s="408"/>
      <c r="S318" s="11"/>
      <c r="T318" s="15"/>
      <c r="U318" s="15"/>
      <c r="V318" s="15"/>
      <c r="W318" s="16"/>
    </row>
    <row r="319" spans="1:23" x14ac:dyDescent="0.3">
      <c r="A319" s="359"/>
      <c r="B319" s="362"/>
      <c r="C319" s="362"/>
      <c r="D319" s="362"/>
      <c r="E319" s="362"/>
      <c r="F319" s="51" t="s">
        <v>26</v>
      </c>
      <c r="G319" s="14">
        <f t="shared" si="97"/>
        <v>0</v>
      </c>
      <c r="H319" s="14">
        <f t="shared" si="97"/>
        <v>0</v>
      </c>
      <c r="I319" s="10">
        <f t="shared" si="100"/>
        <v>0</v>
      </c>
      <c r="J319" s="10">
        <f t="shared" si="100"/>
        <v>0</v>
      </c>
      <c r="K319" s="10">
        <f t="shared" si="100"/>
        <v>0</v>
      </c>
      <c r="L319" s="10">
        <f t="shared" si="100"/>
        <v>0</v>
      </c>
      <c r="M319" s="10">
        <f t="shared" si="100"/>
        <v>0</v>
      </c>
      <c r="N319" s="10">
        <f t="shared" si="100"/>
        <v>0</v>
      </c>
      <c r="O319" s="10">
        <f t="shared" si="100"/>
        <v>0</v>
      </c>
      <c r="P319" s="10">
        <f t="shared" si="100"/>
        <v>0</v>
      </c>
      <c r="Q319" s="407"/>
      <c r="R319" s="408"/>
      <c r="S319" s="11"/>
      <c r="T319" s="15"/>
      <c r="U319" s="15"/>
      <c r="V319" s="15"/>
      <c r="W319" s="16"/>
    </row>
    <row r="320" spans="1:23" x14ac:dyDescent="0.3">
      <c r="A320" s="359"/>
      <c r="B320" s="362"/>
      <c r="C320" s="362"/>
      <c r="D320" s="362"/>
      <c r="E320" s="362"/>
      <c r="F320" s="51" t="s">
        <v>41</v>
      </c>
      <c r="G320" s="14">
        <f t="shared" si="97"/>
        <v>0</v>
      </c>
      <c r="H320" s="14">
        <f t="shared" si="97"/>
        <v>0</v>
      </c>
      <c r="I320" s="10">
        <f t="shared" si="100"/>
        <v>0</v>
      </c>
      <c r="J320" s="10">
        <f t="shared" si="100"/>
        <v>0</v>
      </c>
      <c r="K320" s="10">
        <f t="shared" si="100"/>
        <v>0</v>
      </c>
      <c r="L320" s="10">
        <f t="shared" si="100"/>
        <v>0</v>
      </c>
      <c r="M320" s="10">
        <f t="shared" si="100"/>
        <v>0</v>
      </c>
      <c r="N320" s="10">
        <f t="shared" si="100"/>
        <v>0</v>
      </c>
      <c r="O320" s="10">
        <f t="shared" si="100"/>
        <v>0</v>
      </c>
      <c r="P320" s="10">
        <f t="shared" si="100"/>
        <v>0</v>
      </c>
      <c r="Q320" s="407"/>
      <c r="R320" s="408"/>
      <c r="S320" s="11"/>
      <c r="T320" s="15"/>
      <c r="U320" s="15"/>
      <c r="V320" s="15"/>
      <c r="W320" s="16"/>
    </row>
    <row r="321" spans="1:23" x14ac:dyDescent="0.3">
      <c r="A321" s="359"/>
      <c r="B321" s="362"/>
      <c r="C321" s="362"/>
      <c r="D321" s="362"/>
      <c r="E321" s="362"/>
      <c r="F321" s="51" t="s">
        <v>28</v>
      </c>
      <c r="G321" s="14">
        <f t="shared" si="97"/>
        <v>0</v>
      </c>
      <c r="H321" s="14">
        <f t="shared" si="97"/>
        <v>0</v>
      </c>
      <c r="I321" s="10">
        <f t="shared" si="100"/>
        <v>0</v>
      </c>
      <c r="J321" s="10">
        <f t="shared" si="100"/>
        <v>0</v>
      </c>
      <c r="K321" s="10">
        <f t="shared" si="100"/>
        <v>0</v>
      </c>
      <c r="L321" s="10">
        <f t="shared" si="100"/>
        <v>0</v>
      </c>
      <c r="M321" s="10">
        <f t="shared" si="100"/>
        <v>0</v>
      </c>
      <c r="N321" s="10">
        <f t="shared" si="100"/>
        <v>0</v>
      </c>
      <c r="O321" s="10">
        <f t="shared" si="100"/>
        <v>0</v>
      </c>
      <c r="P321" s="10">
        <f t="shared" si="100"/>
        <v>0</v>
      </c>
      <c r="Q321" s="407"/>
      <c r="R321" s="408"/>
      <c r="S321" s="11"/>
      <c r="T321" s="15"/>
      <c r="U321" s="15"/>
      <c r="V321" s="15"/>
      <c r="W321" s="16"/>
    </row>
    <row r="322" spans="1:23" ht="15" customHeight="1" x14ac:dyDescent="0.3">
      <c r="A322" s="360"/>
      <c r="B322" s="360" t="s">
        <v>274</v>
      </c>
      <c r="C322" s="360"/>
      <c r="D322" s="360"/>
      <c r="E322" s="360"/>
      <c r="F322" s="51" t="s">
        <v>112</v>
      </c>
      <c r="G322" s="14">
        <f t="shared" si="97"/>
        <v>38753720.199999996</v>
      </c>
      <c r="H322" s="14">
        <f t="shared" si="97"/>
        <v>0</v>
      </c>
      <c r="I322" s="10">
        <f t="shared" ref="I322:P322" si="101">SUM(I323:I329)</f>
        <v>7431950.2999999989</v>
      </c>
      <c r="J322" s="10">
        <f t="shared" si="101"/>
        <v>0</v>
      </c>
      <c r="K322" s="10">
        <f t="shared" si="101"/>
        <v>1679596.9</v>
      </c>
      <c r="L322" s="10">
        <f t="shared" si="101"/>
        <v>0</v>
      </c>
      <c r="M322" s="10">
        <f t="shared" si="101"/>
        <v>28529872.999999996</v>
      </c>
      <c r="N322" s="10">
        <f t="shared" si="101"/>
        <v>0</v>
      </c>
      <c r="O322" s="10">
        <f t="shared" si="101"/>
        <v>1112300</v>
      </c>
      <c r="P322" s="10">
        <f t="shared" si="101"/>
        <v>0</v>
      </c>
      <c r="Q322" s="360"/>
      <c r="R322" s="360"/>
      <c r="S322" s="11"/>
      <c r="T322" s="15"/>
      <c r="U322" s="15"/>
      <c r="V322" s="15"/>
      <c r="W322" s="16"/>
    </row>
    <row r="323" spans="1:23" x14ac:dyDescent="0.3">
      <c r="A323" s="360"/>
      <c r="B323" s="360"/>
      <c r="C323" s="360"/>
      <c r="D323" s="360"/>
      <c r="E323" s="360"/>
      <c r="F323" s="51" t="s">
        <v>22</v>
      </c>
      <c r="G323" s="14">
        <f t="shared" si="97"/>
        <v>5521091.5</v>
      </c>
      <c r="H323" s="14">
        <f t="shared" si="97"/>
        <v>0</v>
      </c>
      <c r="I323" s="10">
        <f t="shared" ref="I323:P329" si="102">I13+I21+I29+I37</f>
        <v>1145442.3</v>
      </c>
      <c r="J323" s="10">
        <f t="shared" si="102"/>
        <v>0</v>
      </c>
      <c r="K323" s="10">
        <f t="shared" si="102"/>
        <v>262826.90000000002</v>
      </c>
      <c r="L323" s="10">
        <f t="shared" si="102"/>
        <v>0</v>
      </c>
      <c r="M323" s="10">
        <f t="shared" si="102"/>
        <v>3953922.3000000003</v>
      </c>
      <c r="N323" s="10">
        <f t="shared" si="102"/>
        <v>0</v>
      </c>
      <c r="O323" s="10">
        <f t="shared" si="102"/>
        <v>158900</v>
      </c>
      <c r="P323" s="10">
        <f t="shared" si="102"/>
        <v>0</v>
      </c>
      <c r="Q323" s="360"/>
      <c r="R323" s="360"/>
      <c r="S323" s="11"/>
      <c r="T323" s="15"/>
      <c r="U323" s="15"/>
      <c r="V323" s="15"/>
      <c r="W323" s="16"/>
    </row>
    <row r="324" spans="1:23" x14ac:dyDescent="0.3">
      <c r="A324" s="360"/>
      <c r="B324" s="360"/>
      <c r="C324" s="360"/>
      <c r="D324" s="360"/>
      <c r="E324" s="360"/>
      <c r="F324" s="51" t="s">
        <v>23</v>
      </c>
      <c r="G324" s="14">
        <f t="shared" si="97"/>
        <v>6071036.2000000002</v>
      </c>
      <c r="H324" s="14">
        <f t="shared" si="97"/>
        <v>0</v>
      </c>
      <c r="I324" s="10">
        <f t="shared" si="102"/>
        <v>1374305</v>
      </c>
      <c r="J324" s="10">
        <f t="shared" si="102"/>
        <v>0</v>
      </c>
      <c r="K324" s="10">
        <f t="shared" si="102"/>
        <v>358154</v>
      </c>
      <c r="L324" s="10">
        <f t="shared" si="102"/>
        <v>0</v>
      </c>
      <c r="M324" s="10">
        <f t="shared" si="102"/>
        <v>4179677.2</v>
      </c>
      <c r="N324" s="10">
        <f t="shared" si="102"/>
        <v>0</v>
      </c>
      <c r="O324" s="10">
        <f t="shared" si="102"/>
        <v>158900</v>
      </c>
      <c r="P324" s="10">
        <f t="shared" si="102"/>
        <v>0</v>
      </c>
      <c r="Q324" s="360"/>
      <c r="R324" s="360"/>
      <c r="S324" s="11"/>
      <c r="T324" s="15"/>
      <c r="U324" s="15"/>
      <c r="V324" s="15"/>
      <c r="W324" s="16"/>
    </row>
    <row r="325" spans="1:23" x14ac:dyDescent="0.3">
      <c r="A325" s="360"/>
      <c r="B325" s="360"/>
      <c r="C325" s="360"/>
      <c r="D325" s="360"/>
      <c r="E325" s="360"/>
      <c r="F325" s="51" t="s">
        <v>24</v>
      </c>
      <c r="G325" s="14">
        <f t="shared" si="97"/>
        <v>5540630.5</v>
      </c>
      <c r="H325" s="14">
        <f t="shared" si="97"/>
        <v>0</v>
      </c>
      <c r="I325" s="10">
        <f t="shared" si="102"/>
        <v>982440.6</v>
      </c>
      <c r="J325" s="10">
        <f t="shared" si="102"/>
        <v>0</v>
      </c>
      <c r="K325" s="10">
        <f t="shared" si="102"/>
        <v>264654</v>
      </c>
      <c r="L325" s="10">
        <f t="shared" si="102"/>
        <v>0</v>
      </c>
      <c r="M325" s="10">
        <f t="shared" si="102"/>
        <v>4134635.9</v>
      </c>
      <c r="N325" s="10">
        <f t="shared" si="102"/>
        <v>0</v>
      </c>
      <c r="O325" s="10">
        <f t="shared" si="102"/>
        <v>158900</v>
      </c>
      <c r="P325" s="10">
        <f t="shared" si="102"/>
        <v>0</v>
      </c>
      <c r="Q325" s="360"/>
      <c r="R325" s="360"/>
      <c r="S325" s="11"/>
      <c r="T325" s="15"/>
      <c r="U325" s="15"/>
      <c r="V325" s="15"/>
      <c r="W325" s="16"/>
    </row>
    <row r="326" spans="1:23" x14ac:dyDescent="0.3">
      <c r="A326" s="360"/>
      <c r="B326" s="360"/>
      <c r="C326" s="360"/>
      <c r="D326" s="360"/>
      <c r="E326" s="360"/>
      <c r="F326" s="51" t="s">
        <v>25</v>
      </c>
      <c r="G326" s="14">
        <f t="shared" si="97"/>
        <v>5527654</v>
      </c>
      <c r="H326" s="14">
        <f t="shared" si="97"/>
        <v>0</v>
      </c>
      <c r="I326" s="10">
        <f t="shared" si="102"/>
        <v>982440.6</v>
      </c>
      <c r="J326" s="10">
        <f t="shared" si="102"/>
        <v>0</v>
      </c>
      <c r="K326" s="10">
        <f t="shared" si="102"/>
        <v>264654</v>
      </c>
      <c r="L326" s="10">
        <f t="shared" si="102"/>
        <v>0</v>
      </c>
      <c r="M326" s="10">
        <f t="shared" si="102"/>
        <v>4121659.4</v>
      </c>
      <c r="N326" s="10">
        <f t="shared" si="102"/>
        <v>0</v>
      </c>
      <c r="O326" s="10">
        <f t="shared" si="102"/>
        <v>158900</v>
      </c>
      <c r="P326" s="10">
        <f t="shared" si="102"/>
        <v>0</v>
      </c>
      <c r="Q326" s="360"/>
      <c r="R326" s="360"/>
      <c r="S326" s="11"/>
      <c r="T326" s="15"/>
      <c r="U326" s="15"/>
      <c r="V326" s="15"/>
      <c r="W326" s="16"/>
    </row>
    <row r="327" spans="1:23" x14ac:dyDescent="0.3">
      <c r="A327" s="360"/>
      <c r="B327" s="360"/>
      <c r="C327" s="360"/>
      <c r="D327" s="360"/>
      <c r="E327" s="360"/>
      <c r="F327" s="51" t="s">
        <v>26</v>
      </c>
      <c r="G327" s="14">
        <f t="shared" si="97"/>
        <v>5452654</v>
      </c>
      <c r="H327" s="14">
        <f t="shared" si="97"/>
        <v>0</v>
      </c>
      <c r="I327" s="10">
        <f t="shared" si="102"/>
        <v>982440.6</v>
      </c>
      <c r="J327" s="10">
        <f t="shared" si="102"/>
        <v>0</v>
      </c>
      <c r="K327" s="10">
        <f t="shared" si="102"/>
        <v>264654</v>
      </c>
      <c r="L327" s="10">
        <f t="shared" si="102"/>
        <v>0</v>
      </c>
      <c r="M327" s="10">
        <f t="shared" si="102"/>
        <v>4046659.4</v>
      </c>
      <c r="N327" s="10">
        <f t="shared" si="102"/>
        <v>0</v>
      </c>
      <c r="O327" s="10">
        <f t="shared" si="102"/>
        <v>158900</v>
      </c>
      <c r="P327" s="10">
        <f t="shared" si="102"/>
        <v>0</v>
      </c>
      <c r="Q327" s="360"/>
      <c r="R327" s="360"/>
      <c r="S327" s="11"/>
      <c r="T327" s="15"/>
      <c r="U327" s="15"/>
      <c r="V327" s="15"/>
      <c r="W327" s="16"/>
    </row>
    <row r="328" spans="1:23" x14ac:dyDescent="0.3">
      <c r="A328" s="360"/>
      <c r="B328" s="360"/>
      <c r="C328" s="360"/>
      <c r="D328" s="360"/>
      <c r="E328" s="360"/>
      <c r="F328" s="51" t="s">
        <v>41</v>
      </c>
      <c r="G328" s="14">
        <f t="shared" si="97"/>
        <v>5452654</v>
      </c>
      <c r="H328" s="14">
        <f t="shared" si="97"/>
        <v>0</v>
      </c>
      <c r="I328" s="10">
        <f t="shared" si="102"/>
        <v>982440.6</v>
      </c>
      <c r="J328" s="10">
        <f t="shared" si="102"/>
        <v>0</v>
      </c>
      <c r="K328" s="10">
        <f t="shared" si="102"/>
        <v>264654</v>
      </c>
      <c r="L328" s="10">
        <f t="shared" si="102"/>
        <v>0</v>
      </c>
      <c r="M328" s="10">
        <f t="shared" si="102"/>
        <v>4046659.4</v>
      </c>
      <c r="N328" s="10">
        <f t="shared" si="102"/>
        <v>0</v>
      </c>
      <c r="O328" s="10">
        <f t="shared" si="102"/>
        <v>158900</v>
      </c>
      <c r="P328" s="10">
        <f t="shared" si="102"/>
        <v>0</v>
      </c>
      <c r="Q328" s="360"/>
      <c r="R328" s="360"/>
      <c r="S328" s="11"/>
      <c r="T328" s="15"/>
      <c r="U328" s="15"/>
      <c r="V328" s="15"/>
      <c r="W328" s="16"/>
    </row>
    <row r="329" spans="1:23" ht="15.75" customHeight="1" x14ac:dyDescent="0.3">
      <c r="A329" s="360"/>
      <c r="B329" s="360"/>
      <c r="C329" s="360"/>
      <c r="D329" s="360"/>
      <c r="E329" s="360"/>
      <c r="F329" s="51" t="s">
        <v>28</v>
      </c>
      <c r="G329" s="14">
        <f t="shared" si="97"/>
        <v>5188000</v>
      </c>
      <c r="H329" s="14">
        <f t="shared" si="97"/>
        <v>0</v>
      </c>
      <c r="I329" s="10">
        <f t="shared" si="102"/>
        <v>982440.6</v>
      </c>
      <c r="J329" s="10">
        <f t="shared" si="102"/>
        <v>0</v>
      </c>
      <c r="K329" s="10">
        <f t="shared" si="102"/>
        <v>0</v>
      </c>
      <c r="L329" s="10">
        <f t="shared" si="102"/>
        <v>0</v>
      </c>
      <c r="M329" s="10">
        <f t="shared" si="102"/>
        <v>4046659.4</v>
      </c>
      <c r="N329" s="10">
        <f t="shared" si="102"/>
        <v>0</v>
      </c>
      <c r="O329" s="10">
        <f t="shared" si="102"/>
        <v>158900</v>
      </c>
      <c r="P329" s="10">
        <f t="shared" si="102"/>
        <v>0</v>
      </c>
      <c r="Q329" s="360"/>
      <c r="R329" s="360"/>
      <c r="S329" s="11"/>
      <c r="T329" s="15"/>
      <c r="U329" s="15"/>
      <c r="V329" s="15"/>
      <c r="W329" s="16"/>
    </row>
    <row r="330" spans="1:23" ht="18" customHeight="1" x14ac:dyDescent="0.3">
      <c r="A330" s="473" t="s">
        <v>275</v>
      </c>
      <c r="B330" s="474"/>
      <c r="C330" s="474"/>
      <c r="D330" s="474"/>
      <c r="E330" s="474"/>
      <c r="F330" s="474"/>
      <c r="G330" s="474"/>
      <c r="H330" s="474"/>
      <c r="I330" s="474"/>
      <c r="J330" s="474"/>
      <c r="K330" s="474"/>
      <c r="L330" s="474"/>
      <c r="M330" s="474"/>
      <c r="N330" s="474"/>
      <c r="O330" s="474"/>
      <c r="P330" s="474"/>
      <c r="Q330" s="474"/>
      <c r="S330" s="11"/>
      <c r="T330" s="15"/>
      <c r="U330" s="15"/>
      <c r="V330" s="15"/>
      <c r="W330" s="16"/>
    </row>
    <row r="331" spans="1:23" x14ac:dyDescent="0.3">
      <c r="G331" s="12"/>
      <c r="H331" s="12"/>
      <c r="I331" s="12"/>
      <c r="J331" s="12"/>
      <c r="K331" s="12"/>
      <c r="L331" s="12"/>
      <c r="M331" s="12"/>
      <c r="N331" s="12"/>
      <c r="O331" s="12"/>
      <c r="P331" s="12"/>
      <c r="S331" s="11"/>
      <c r="T331" s="15"/>
      <c r="U331" s="15"/>
      <c r="V331" s="15"/>
      <c r="W331" s="16"/>
    </row>
    <row r="332" spans="1:23" x14ac:dyDescent="0.3">
      <c r="G332" s="12"/>
      <c r="H332" s="12"/>
      <c r="I332" s="12"/>
      <c r="J332" s="12"/>
      <c r="K332" s="12"/>
      <c r="L332" s="12"/>
      <c r="M332" s="12"/>
      <c r="N332" s="12"/>
      <c r="O332" s="12"/>
      <c r="P332" s="12"/>
      <c r="S332" s="183"/>
      <c r="T332" s="15"/>
      <c r="U332" s="15"/>
      <c r="V332" s="15"/>
      <c r="W332" s="16"/>
    </row>
    <row r="333" spans="1:23" x14ac:dyDescent="0.3">
      <c r="G333" s="12"/>
      <c r="H333" s="12"/>
      <c r="I333" s="12"/>
      <c r="J333" s="12"/>
      <c r="K333" s="12"/>
      <c r="L333" s="12"/>
      <c r="M333" s="12"/>
      <c r="N333" s="12"/>
      <c r="O333" s="12"/>
      <c r="P333" s="12"/>
      <c r="S333" s="183"/>
      <c r="T333" s="183"/>
    </row>
    <row r="334" spans="1:23" x14ac:dyDescent="0.3">
      <c r="G334" s="12"/>
      <c r="H334" s="12"/>
      <c r="I334" s="12"/>
      <c r="J334" s="12"/>
      <c r="K334" s="12"/>
      <c r="L334" s="12"/>
      <c r="M334" s="12"/>
      <c r="N334" s="12"/>
      <c r="O334" s="12"/>
      <c r="P334" s="12"/>
      <c r="S334" s="183"/>
      <c r="T334" s="183"/>
    </row>
    <row r="335" spans="1:23" x14ac:dyDescent="0.3">
      <c r="G335" s="12"/>
      <c r="H335" s="12"/>
      <c r="I335" s="12"/>
      <c r="J335" s="12"/>
      <c r="K335" s="12"/>
      <c r="L335" s="12"/>
      <c r="M335" s="12"/>
      <c r="N335" s="12"/>
      <c r="O335" s="12"/>
      <c r="P335" s="12"/>
      <c r="S335" s="183"/>
      <c r="T335" s="183"/>
    </row>
    <row r="336" spans="1:23" x14ac:dyDescent="0.3">
      <c r="G336" s="12"/>
      <c r="H336" s="12"/>
      <c r="I336" s="12"/>
      <c r="J336" s="12"/>
      <c r="K336" s="12"/>
      <c r="L336" s="12"/>
      <c r="M336" s="12"/>
      <c r="N336" s="12"/>
      <c r="O336" s="12"/>
      <c r="P336" s="12"/>
      <c r="S336" s="183"/>
      <c r="T336" s="183"/>
    </row>
    <row r="337" spans="7:20" x14ac:dyDescent="0.3">
      <c r="G337" s="12"/>
      <c r="H337" s="12"/>
      <c r="I337" s="12"/>
      <c r="J337" s="12"/>
      <c r="K337" s="12"/>
      <c r="L337" s="12"/>
      <c r="M337" s="12"/>
      <c r="N337" s="12"/>
      <c r="O337" s="12"/>
      <c r="P337" s="12"/>
      <c r="S337" s="183"/>
      <c r="T337" s="183"/>
    </row>
    <row r="338" spans="7:20" x14ac:dyDescent="0.3">
      <c r="G338" s="12"/>
      <c r="H338" s="12"/>
      <c r="I338" s="12"/>
      <c r="J338" s="12"/>
      <c r="K338" s="12"/>
      <c r="L338" s="12"/>
      <c r="M338" s="12"/>
      <c r="N338" s="12"/>
      <c r="O338" s="12"/>
      <c r="P338" s="12"/>
      <c r="S338" s="183"/>
      <c r="T338" s="183"/>
    </row>
    <row r="339" spans="7:20" x14ac:dyDescent="0.3">
      <c r="G339" s="12"/>
      <c r="H339" s="12"/>
      <c r="I339" s="12"/>
      <c r="J339" s="12"/>
      <c r="K339" s="12"/>
      <c r="L339" s="12"/>
      <c r="M339" s="12"/>
      <c r="N339" s="12"/>
      <c r="O339" s="12"/>
      <c r="P339" s="12"/>
      <c r="S339" s="183"/>
      <c r="T339" s="183"/>
    </row>
    <row r="340" spans="7:20" x14ac:dyDescent="0.3">
      <c r="G340" s="12"/>
      <c r="H340" s="12"/>
      <c r="I340" s="12"/>
      <c r="J340" s="12"/>
      <c r="K340" s="12"/>
      <c r="L340" s="12"/>
      <c r="M340" s="12"/>
      <c r="N340" s="12"/>
      <c r="O340" s="12"/>
      <c r="P340" s="12"/>
      <c r="S340" s="183"/>
      <c r="T340" s="183"/>
    </row>
    <row r="341" spans="7:20" x14ac:dyDescent="0.3">
      <c r="G341" s="12"/>
      <c r="H341" s="12"/>
      <c r="I341" s="12"/>
      <c r="J341" s="12"/>
      <c r="K341" s="12"/>
      <c r="L341" s="12"/>
      <c r="M341" s="12"/>
      <c r="N341" s="12"/>
      <c r="O341" s="12"/>
      <c r="P341" s="12"/>
      <c r="S341" s="183"/>
      <c r="T341" s="183"/>
    </row>
    <row r="342" spans="7:20" x14ac:dyDescent="0.3">
      <c r="G342" s="12"/>
      <c r="H342" s="12"/>
      <c r="I342" s="12"/>
      <c r="J342" s="12"/>
      <c r="K342" s="12"/>
      <c r="L342" s="12"/>
      <c r="M342" s="12"/>
      <c r="N342" s="12"/>
      <c r="O342" s="12"/>
      <c r="P342" s="12"/>
      <c r="S342" s="183"/>
      <c r="T342" s="183"/>
    </row>
    <row r="343" spans="7:20" x14ac:dyDescent="0.3">
      <c r="G343" s="12"/>
      <c r="H343" s="12"/>
      <c r="I343" s="12"/>
      <c r="J343" s="12"/>
      <c r="K343" s="12"/>
      <c r="L343" s="12"/>
      <c r="M343" s="12"/>
      <c r="N343" s="12"/>
      <c r="O343" s="12"/>
      <c r="P343" s="12"/>
      <c r="S343" s="183"/>
      <c r="T343" s="183"/>
    </row>
    <row r="344" spans="7:20" x14ac:dyDescent="0.3">
      <c r="G344" s="12"/>
      <c r="S344" s="183"/>
      <c r="T344" s="183"/>
    </row>
    <row r="359" spans="22:31" x14ac:dyDescent="0.3">
      <c r="V359" s="12"/>
      <c r="W359" s="12"/>
      <c r="X359" s="12"/>
      <c r="Y359" s="12"/>
      <c r="Z359" s="12"/>
      <c r="AA359" s="12"/>
      <c r="AB359" s="12"/>
      <c r="AC359" s="12"/>
      <c r="AD359" s="12"/>
      <c r="AE359" s="12"/>
    </row>
    <row r="360" spans="22:31" x14ac:dyDescent="0.3">
      <c r="V360" s="12"/>
      <c r="W360" s="12"/>
      <c r="X360" s="12"/>
      <c r="Y360" s="12"/>
      <c r="Z360" s="12"/>
      <c r="AA360" s="12"/>
      <c r="AB360" s="12"/>
      <c r="AC360" s="12"/>
      <c r="AD360" s="12"/>
      <c r="AE360" s="12"/>
    </row>
    <row r="361" spans="22:31" x14ac:dyDescent="0.3">
      <c r="V361" s="12"/>
      <c r="W361" s="12"/>
      <c r="X361" s="12"/>
      <c r="Y361" s="12"/>
      <c r="Z361" s="12"/>
      <c r="AA361" s="12"/>
      <c r="AB361" s="12"/>
      <c r="AC361" s="12"/>
      <c r="AD361" s="12"/>
      <c r="AE361" s="12"/>
    </row>
    <row r="362" spans="22:31" x14ac:dyDescent="0.3">
      <c r="V362" s="12"/>
      <c r="W362" s="12"/>
      <c r="X362" s="12"/>
      <c r="Y362" s="12"/>
      <c r="Z362" s="12"/>
      <c r="AA362" s="12"/>
      <c r="AB362" s="12"/>
      <c r="AC362" s="12"/>
      <c r="AD362" s="12"/>
      <c r="AE362" s="12"/>
    </row>
    <row r="363" spans="22:31" x14ac:dyDescent="0.3">
      <c r="V363" s="12"/>
      <c r="W363" s="12"/>
      <c r="X363" s="12"/>
      <c r="Y363" s="12"/>
      <c r="Z363" s="12"/>
      <c r="AA363" s="12"/>
      <c r="AB363" s="12"/>
      <c r="AC363" s="12"/>
      <c r="AD363" s="12"/>
      <c r="AE363" s="12"/>
    </row>
    <row r="364" spans="22:31" x14ac:dyDescent="0.3">
      <c r="V364" s="12"/>
      <c r="W364" s="12"/>
      <c r="X364" s="12"/>
      <c r="Y364" s="12"/>
      <c r="Z364" s="12"/>
      <c r="AA364" s="12"/>
      <c r="AB364" s="12"/>
      <c r="AC364" s="12"/>
      <c r="AD364" s="12"/>
      <c r="AE364" s="12"/>
    </row>
    <row r="365" spans="22:31" x14ac:dyDescent="0.3">
      <c r="V365" s="12"/>
      <c r="W365" s="12"/>
      <c r="X365" s="12"/>
      <c r="Y365" s="12"/>
      <c r="Z365" s="12"/>
      <c r="AA365" s="12"/>
      <c r="AB365" s="12"/>
      <c r="AC365" s="12"/>
      <c r="AD365" s="12"/>
      <c r="AE365" s="12"/>
    </row>
    <row r="366" spans="22:31" x14ac:dyDescent="0.3">
      <c r="V366" s="12"/>
      <c r="W366" s="12"/>
      <c r="X366" s="12"/>
      <c r="Y366" s="12"/>
      <c r="Z366" s="12"/>
      <c r="AA366" s="12"/>
      <c r="AB366" s="12"/>
      <c r="AC366" s="12"/>
      <c r="AD366" s="12"/>
      <c r="AE366" s="12"/>
    </row>
    <row r="367" spans="22:31" x14ac:dyDescent="0.3">
      <c r="V367" s="12"/>
      <c r="W367" s="12"/>
      <c r="X367" s="12"/>
      <c r="Y367" s="12"/>
      <c r="Z367" s="12"/>
      <c r="AA367" s="12"/>
      <c r="AB367" s="12"/>
      <c r="AC367" s="12"/>
      <c r="AD367" s="12"/>
      <c r="AE367" s="12"/>
    </row>
    <row r="368" spans="22:31" x14ac:dyDescent="0.3">
      <c r="V368" s="12"/>
      <c r="W368" s="12"/>
      <c r="X368" s="12"/>
      <c r="Y368" s="12"/>
      <c r="Z368" s="12"/>
      <c r="AA368" s="12"/>
      <c r="AB368" s="12"/>
      <c r="AC368" s="12"/>
      <c r="AD368" s="12"/>
      <c r="AE368" s="12"/>
    </row>
  </sheetData>
  <mergeCells count="265">
    <mergeCell ref="B118:B125"/>
    <mergeCell ref="C118:C125"/>
    <mergeCell ref="D118:D125"/>
    <mergeCell ref="E118:E125"/>
    <mergeCell ref="A118:A125"/>
    <mergeCell ref="A190:A197"/>
    <mergeCell ref="B190:B197"/>
    <mergeCell ref="C190:C197"/>
    <mergeCell ref="D190:D197"/>
    <mergeCell ref="E190:E197"/>
    <mergeCell ref="A166:A173"/>
    <mergeCell ref="B166:B173"/>
    <mergeCell ref="C166:C173"/>
    <mergeCell ref="D166:D173"/>
    <mergeCell ref="A174:A181"/>
    <mergeCell ref="B174:B181"/>
    <mergeCell ref="C174:C181"/>
    <mergeCell ref="D174:D181"/>
    <mergeCell ref="E174:E181"/>
    <mergeCell ref="E142:E149"/>
    <mergeCell ref="A206:A213"/>
    <mergeCell ref="B206:B213"/>
    <mergeCell ref="C206:C213"/>
    <mergeCell ref="D206:D213"/>
    <mergeCell ref="E206:E213"/>
    <mergeCell ref="Q206:R213"/>
    <mergeCell ref="B214:P214"/>
    <mergeCell ref="Q214:R214"/>
    <mergeCell ref="A215:A222"/>
    <mergeCell ref="B215:B222"/>
    <mergeCell ref="C215:C222"/>
    <mergeCell ref="D215:D222"/>
    <mergeCell ref="E215:E222"/>
    <mergeCell ref="Q215:R222"/>
    <mergeCell ref="A198:A205"/>
    <mergeCell ref="B198:B205"/>
    <mergeCell ref="C198:C205"/>
    <mergeCell ref="D198:D205"/>
    <mergeCell ref="E198:E205"/>
    <mergeCell ref="Q198:R205"/>
    <mergeCell ref="Q190:R197"/>
    <mergeCell ref="A182:A189"/>
    <mergeCell ref="B182:B189"/>
    <mergeCell ref="C182:C189"/>
    <mergeCell ref="D182:D189"/>
    <mergeCell ref="E182:E189"/>
    <mergeCell ref="Q182:R189"/>
    <mergeCell ref="Q174:R181"/>
    <mergeCell ref="E166:E173"/>
    <mergeCell ref="Q166:R173"/>
    <mergeCell ref="A158:A165"/>
    <mergeCell ref="B158:B165"/>
    <mergeCell ref="C158:C165"/>
    <mergeCell ref="D158:D165"/>
    <mergeCell ref="E158:E165"/>
    <mergeCell ref="Q158:R165"/>
    <mergeCell ref="Q142:R149"/>
    <mergeCell ref="A134:A141"/>
    <mergeCell ref="B134:B141"/>
    <mergeCell ref="C134:C141"/>
    <mergeCell ref="D134:D141"/>
    <mergeCell ref="E134:E141"/>
    <mergeCell ref="Q134:R141"/>
    <mergeCell ref="A150:A157"/>
    <mergeCell ref="B150:B157"/>
    <mergeCell ref="C150:C157"/>
    <mergeCell ref="D150:D157"/>
    <mergeCell ref="E150:E157"/>
    <mergeCell ref="Q150:R157"/>
    <mergeCell ref="A85:A92"/>
    <mergeCell ref="B85:B92"/>
    <mergeCell ref="C85:C92"/>
    <mergeCell ref="D85:D92"/>
    <mergeCell ref="E85:E92"/>
    <mergeCell ref="Q85:R92"/>
    <mergeCell ref="A110:A117"/>
    <mergeCell ref="B110:B117"/>
    <mergeCell ref="C110:C117"/>
    <mergeCell ref="D110:D117"/>
    <mergeCell ref="E110:E117"/>
    <mergeCell ref="Q110:R117"/>
    <mergeCell ref="B93:P93"/>
    <mergeCell ref="Q93:R93"/>
    <mergeCell ref="A94:A101"/>
    <mergeCell ref="B94:B101"/>
    <mergeCell ref="C94:C101"/>
    <mergeCell ref="D94:D101"/>
    <mergeCell ref="E94:E101"/>
    <mergeCell ref="Q94:R101"/>
    <mergeCell ref="A102:A109"/>
    <mergeCell ref="B102:B109"/>
    <mergeCell ref="C102:C109"/>
    <mergeCell ref="D102:D109"/>
    <mergeCell ref="A69:A76"/>
    <mergeCell ref="B69:B76"/>
    <mergeCell ref="C69:C76"/>
    <mergeCell ref="D69:D76"/>
    <mergeCell ref="E69:E76"/>
    <mergeCell ref="Q69:R76"/>
    <mergeCell ref="A77:A84"/>
    <mergeCell ref="B77:B84"/>
    <mergeCell ref="C77:C84"/>
    <mergeCell ref="D77:D84"/>
    <mergeCell ref="E77:E84"/>
    <mergeCell ref="Q77:R84"/>
    <mergeCell ref="A61:A68"/>
    <mergeCell ref="B61:B68"/>
    <mergeCell ref="C61:C68"/>
    <mergeCell ref="D61:D68"/>
    <mergeCell ref="E61:E68"/>
    <mergeCell ref="Q61:R68"/>
    <mergeCell ref="A53:A60"/>
    <mergeCell ref="B53:B60"/>
    <mergeCell ref="C53:C60"/>
    <mergeCell ref="D53:D60"/>
    <mergeCell ref="E53:E60"/>
    <mergeCell ref="Q53:R60"/>
    <mergeCell ref="A45:A52"/>
    <mergeCell ref="B45:B52"/>
    <mergeCell ref="C45:C52"/>
    <mergeCell ref="D45:D52"/>
    <mergeCell ref="E45:E52"/>
    <mergeCell ref="Q45:R52"/>
    <mergeCell ref="A36:A43"/>
    <mergeCell ref="B36:B43"/>
    <mergeCell ref="C36:C43"/>
    <mergeCell ref="D36:D43"/>
    <mergeCell ref="E36:E43"/>
    <mergeCell ref="B44:P44"/>
    <mergeCell ref="Q36:R43"/>
    <mergeCell ref="Q44:R44"/>
    <mergeCell ref="A28:A35"/>
    <mergeCell ref="B28:B35"/>
    <mergeCell ref="C28:C35"/>
    <mergeCell ref="D28:D35"/>
    <mergeCell ref="E28:E35"/>
    <mergeCell ref="Q28:R35"/>
    <mergeCell ref="A20:A27"/>
    <mergeCell ref="B20:B27"/>
    <mergeCell ref="C20:C27"/>
    <mergeCell ref="D20:D27"/>
    <mergeCell ref="E20:E27"/>
    <mergeCell ref="Q20:R27"/>
    <mergeCell ref="N2:R2"/>
    <mergeCell ref="A4:R4"/>
    <mergeCell ref="A5:R5"/>
    <mergeCell ref="A7:A9"/>
    <mergeCell ref="B7:B9"/>
    <mergeCell ref="C7:C9"/>
    <mergeCell ref="D7:D9"/>
    <mergeCell ref="E7:E9"/>
    <mergeCell ref="F7:F9"/>
    <mergeCell ref="G7:H8"/>
    <mergeCell ref="Q10:R10"/>
    <mergeCell ref="B11:P11"/>
    <mergeCell ref="Q11:R11"/>
    <mergeCell ref="A12:A19"/>
    <mergeCell ref="B12:B19"/>
    <mergeCell ref="C12:C19"/>
    <mergeCell ref="I7:P7"/>
    <mergeCell ref="Q7:R9"/>
    <mergeCell ref="I8:J8"/>
    <mergeCell ref="K8:L8"/>
    <mergeCell ref="M8:N8"/>
    <mergeCell ref="O8:P8"/>
    <mergeCell ref="D12:D19"/>
    <mergeCell ref="E12:E19"/>
    <mergeCell ref="Q12:R19"/>
    <mergeCell ref="E102:E109"/>
    <mergeCell ref="Q102:R109"/>
    <mergeCell ref="D223:D230"/>
    <mergeCell ref="E223:E230"/>
    <mergeCell ref="Q223:R230"/>
    <mergeCell ref="A231:A238"/>
    <mergeCell ref="B231:B238"/>
    <mergeCell ref="C231:C238"/>
    <mergeCell ref="D231:D238"/>
    <mergeCell ref="E231:E238"/>
    <mergeCell ref="Q231:R238"/>
    <mergeCell ref="A223:A230"/>
    <mergeCell ref="B223:B230"/>
    <mergeCell ref="C223:C230"/>
    <mergeCell ref="A126:A133"/>
    <mergeCell ref="B126:B133"/>
    <mergeCell ref="C126:C133"/>
    <mergeCell ref="D126:D133"/>
    <mergeCell ref="E126:E133"/>
    <mergeCell ref="Q126:R133"/>
    <mergeCell ref="A142:A149"/>
    <mergeCell ref="B142:B149"/>
    <mergeCell ref="C142:C149"/>
    <mergeCell ref="D142:D149"/>
    <mergeCell ref="B239:P239"/>
    <mergeCell ref="Q239:R239"/>
    <mergeCell ref="A240:A247"/>
    <mergeCell ref="B240:B247"/>
    <mergeCell ref="C240:C247"/>
    <mergeCell ref="D240:D247"/>
    <mergeCell ref="E240:E247"/>
    <mergeCell ref="Q240:R247"/>
    <mergeCell ref="A248:A255"/>
    <mergeCell ref="B248:B255"/>
    <mergeCell ref="C248:C255"/>
    <mergeCell ref="D248:D255"/>
    <mergeCell ref="E248:E255"/>
    <mergeCell ref="Q248:R255"/>
    <mergeCell ref="A256:A263"/>
    <mergeCell ref="B256:B263"/>
    <mergeCell ref="C256:C263"/>
    <mergeCell ref="D256:D263"/>
    <mergeCell ref="E256:E263"/>
    <mergeCell ref="Q256:R263"/>
    <mergeCell ref="B264:P264"/>
    <mergeCell ref="Q264:R264"/>
    <mergeCell ref="A265:A272"/>
    <mergeCell ref="B265:B272"/>
    <mergeCell ref="C265:C272"/>
    <mergeCell ref="D265:D272"/>
    <mergeCell ref="E265:E272"/>
    <mergeCell ref="Q265:R272"/>
    <mergeCell ref="D306:D313"/>
    <mergeCell ref="E306:E313"/>
    <mergeCell ref="Q306:R313"/>
    <mergeCell ref="A273:A280"/>
    <mergeCell ref="B273:B280"/>
    <mergeCell ref="C273:C280"/>
    <mergeCell ref="D273:D280"/>
    <mergeCell ref="E273:E280"/>
    <mergeCell ref="Q273:R280"/>
    <mergeCell ref="A289:A296"/>
    <mergeCell ref="B289:B296"/>
    <mergeCell ref="C289:C296"/>
    <mergeCell ref="D289:D296"/>
    <mergeCell ref="E289:E296"/>
    <mergeCell ref="Q289:R296"/>
    <mergeCell ref="A281:A288"/>
    <mergeCell ref="B281:B288"/>
    <mergeCell ref="C281:C288"/>
    <mergeCell ref="D281:D288"/>
    <mergeCell ref="E281:E288"/>
    <mergeCell ref="Q281:R288"/>
    <mergeCell ref="Q118:R125"/>
    <mergeCell ref="A330:Q330"/>
    <mergeCell ref="A314:A321"/>
    <mergeCell ref="B314:B321"/>
    <mergeCell ref="C314:C321"/>
    <mergeCell ref="D314:D321"/>
    <mergeCell ref="E314:E321"/>
    <mergeCell ref="Q314:R321"/>
    <mergeCell ref="A322:A329"/>
    <mergeCell ref="B322:B329"/>
    <mergeCell ref="C322:C329"/>
    <mergeCell ref="D322:D329"/>
    <mergeCell ref="E322:E329"/>
    <mergeCell ref="Q322:R329"/>
    <mergeCell ref="B297:P297"/>
    <mergeCell ref="Q297:R305"/>
    <mergeCell ref="A298:A305"/>
    <mergeCell ref="B298:B305"/>
    <mergeCell ref="C298:C305"/>
    <mergeCell ref="D298:D305"/>
    <mergeCell ref="E298:E305"/>
    <mergeCell ref="A306:A313"/>
    <mergeCell ref="B306:B313"/>
    <mergeCell ref="C306:C313"/>
  </mergeCells>
  <conditionalFormatting sqref="T207 V207:W207 T208:W332 T198:W206">
    <cfRule type="cellIs" dxfId="2" priority="5" stopIfTrue="1" operator="lessThan">
      <formula>0</formula>
    </cfRule>
    <cfRule type="cellIs" priority="6" stopIfTrue="1" operator="lessThan">
      <formula>0</formula>
    </cfRule>
  </conditionalFormatting>
  <conditionalFormatting sqref="T207 V207:W207 T1:W35 T208:W65516 T44:W206">
    <cfRule type="cellIs" dxfId="1" priority="3" stopIfTrue="1" operator="lessThan">
      <formula>0</formula>
    </cfRule>
    <cfRule type="cellIs" priority="4" stopIfTrue="1" operator="lessThan">
      <formula>0</formula>
    </cfRule>
  </conditionalFormatting>
  <conditionalFormatting sqref="T36:W43">
    <cfRule type="cellIs" dxfId="0" priority="1" stopIfTrue="1" operator="lessThan">
      <formula>0</formula>
    </cfRule>
    <cfRule type="cellIs" priority="2" stopIfTrue="1" operator="lessThan">
      <formula>0</formula>
    </cfRule>
  </conditionalFormatting>
  <pageMargins left="0.7" right="0.7" top="0.75" bottom="0.75" header="0.3" footer="0.3"/>
  <pageSetup paperSize="9" scale="31" orientation="portrait"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sheetPr>
  <dimension ref="A1:AG85"/>
  <sheetViews>
    <sheetView view="pageBreakPreview" zoomScale="70" zoomScaleNormal="85" zoomScaleSheetLayoutView="70" workbookViewId="0">
      <selection sqref="A1:XFD1048576"/>
    </sheetView>
  </sheetViews>
  <sheetFormatPr defaultRowHeight="14.4" x14ac:dyDescent="0.3"/>
  <cols>
    <col min="1" max="1" width="5.88671875" style="2" customWidth="1"/>
    <col min="2" max="2" width="41.44140625" style="2" customWidth="1"/>
    <col min="3" max="3" width="10.109375" style="2" customWidth="1"/>
    <col min="4" max="5" width="7.5546875" style="2" customWidth="1"/>
    <col min="6" max="6" width="7.33203125" style="2" customWidth="1"/>
    <col min="7" max="7" width="7.109375" style="2" customWidth="1"/>
    <col min="8" max="8" width="7" style="2" customWidth="1"/>
    <col min="9" max="11" width="7.33203125" style="2" customWidth="1"/>
    <col min="12" max="12" width="8.44140625" style="2" customWidth="1"/>
    <col min="13" max="15" width="7.44140625" style="2" customWidth="1"/>
    <col min="16" max="16" width="7.33203125" style="2" customWidth="1"/>
    <col min="17" max="17" width="7.44140625" style="2" customWidth="1"/>
    <col min="18" max="18" width="7.33203125" style="2" customWidth="1"/>
    <col min="19" max="19" width="7.109375" style="2" customWidth="1"/>
    <col min="20" max="20" width="7.33203125" style="2" customWidth="1"/>
    <col min="21" max="21" width="7" style="2" customWidth="1"/>
    <col min="22" max="22" width="7.33203125" style="2" customWidth="1"/>
    <col min="23" max="23" width="7.5546875" style="2" customWidth="1"/>
    <col min="24" max="24" width="7.33203125" style="2" customWidth="1"/>
    <col min="25" max="25" width="7.5546875" style="2" customWidth="1"/>
    <col min="26" max="26" width="7.109375" style="2" customWidth="1"/>
    <col min="27" max="27" width="5" style="2" customWidth="1"/>
    <col min="28" max="28" width="5.109375" style="2" customWidth="1"/>
    <col min="29" max="29" width="9.109375" style="2"/>
    <col min="30" max="30" width="4.44140625" style="2" customWidth="1"/>
    <col min="31" max="31" width="15.88671875" style="2" customWidth="1"/>
    <col min="32" max="256" width="9.109375" style="2"/>
    <col min="257" max="257" width="5.88671875" style="2" customWidth="1"/>
    <col min="258" max="258" width="31.6640625" style="2" customWidth="1"/>
    <col min="259" max="259" width="10.109375" style="2" customWidth="1"/>
    <col min="260" max="260" width="5.6640625" style="2" customWidth="1"/>
    <col min="261" max="261" width="4.5546875" style="2" customWidth="1"/>
    <col min="262" max="262" width="5.44140625" style="2" customWidth="1"/>
    <col min="263" max="263" width="4.33203125" style="2" customWidth="1"/>
    <col min="264" max="264" width="5" style="2" customWidth="1"/>
    <col min="265" max="265" width="4.6640625" style="2" customWidth="1"/>
    <col min="266" max="266" width="5.33203125" style="2" customWidth="1"/>
    <col min="267" max="267" width="4.5546875" style="2" customWidth="1"/>
    <col min="268" max="268" width="5.5546875" style="2" customWidth="1"/>
    <col min="269" max="269" width="4.5546875" style="2" customWidth="1"/>
    <col min="270" max="270" width="5.44140625" style="2" customWidth="1"/>
    <col min="271" max="271" width="8.6640625" style="2" customWidth="1"/>
    <col min="272" max="272" width="5" style="2" customWidth="1"/>
    <col min="273" max="273" width="9.33203125" style="2" customWidth="1"/>
    <col min="274" max="274" width="4.88671875" style="2" customWidth="1"/>
    <col min="275" max="275" width="9.6640625" style="2" customWidth="1"/>
    <col min="276" max="276" width="4.5546875" style="2" customWidth="1"/>
    <col min="277" max="277" width="9.109375" style="2"/>
    <col min="278" max="278" width="5" style="2" customWidth="1"/>
    <col min="279" max="279" width="7" style="2" customWidth="1"/>
    <col min="280" max="280" width="4.6640625" style="2" customWidth="1"/>
    <col min="281" max="281" width="4.88671875" style="2" customWidth="1"/>
    <col min="282" max="282" width="5.109375" style="2" customWidth="1"/>
    <col min="283" max="283" width="5" style="2" customWidth="1"/>
    <col min="284" max="284" width="5.109375" style="2" customWidth="1"/>
    <col min="285" max="285" width="9.109375" style="2"/>
    <col min="286" max="286" width="4.44140625" style="2" customWidth="1"/>
    <col min="287" max="287" width="11.6640625" style="2" customWidth="1"/>
    <col min="288" max="512" width="9.109375" style="2"/>
    <col min="513" max="513" width="5.88671875" style="2" customWidth="1"/>
    <col min="514" max="514" width="31.6640625" style="2" customWidth="1"/>
    <col min="515" max="515" width="10.109375" style="2" customWidth="1"/>
    <col min="516" max="516" width="5.6640625" style="2" customWidth="1"/>
    <col min="517" max="517" width="4.5546875" style="2" customWidth="1"/>
    <col min="518" max="518" width="5.44140625" style="2" customWidth="1"/>
    <col min="519" max="519" width="4.33203125" style="2" customWidth="1"/>
    <col min="520" max="520" width="5" style="2" customWidth="1"/>
    <col min="521" max="521" width="4.6640625" style="2" customWidth="1"/>
    <col min="522" max="522" width="5.33203125" style="2" customWidth="1"/>
    <col min="523" max="523" width="4.5546875" style="2" customWidth="1"/>
    <col min="524" max="524" width="5.5546875" style="2" customWidth="1"/>
    <col min="525" max="525" width="4.5546875" style="2" customWidth="1"/>
    <col min="526" max="526" width="5.44140625" style="2" customWidth="1"/>
    <col min="527" max="527" width="8.6640625" style="2" customWidth="1"/>
    <col min="528" max="528" width="5" style="2" customWidth="1"/>
    <col min="529" max="529" width="9.33203125" style="2" customWidth="1"/>
    <col min="530" max="530" width="4.88671875" style="2" customWidth="1"/>
    <col min="531" max="531" width="9.6640625" style="2" customWidth="1"/>
    <col min="532" max="532" width="4.5546875" style="2" customWidth="1"/>
    <col min="533" max="533" width="9.109375" style="2"/>
    <col min="534" max="534" width="5" style="2" customWidth="1"/>
    <col min="535" max="535" width="7" style="2" customWidth="1"/>
    <col min="536" max="536" width="4.6640625" style="2" customWidth="1"/>
    <col min="537" max="537" width="4.88671875" style="2" customWidth="1"/>
    <col min="538" max="538" width="5.109375" style="2" customWidth="1"/>
    <col min="539" max="539" width="5" style="2" customWidth="1"/>
    <col min="540" max="540" width="5.109375" style="2" customWidth="1"/>
    <col min="541" max="541" width="9.109375" style="2"/>
    <col min="542" max="542" width="4.44140625" style="2" customWidth="1"/>
    <col min="543" max="543" width="11.6640625" style="2" customWidth="1"/>
    <col min="544" max="768" width="9.109375" style="2"/>
    <col min="769" max="769" width="5.88671875" style="2" customWidth="1"/>
    <col min="770" max="770" width="31.6640625" style="2" customWidth="1"/>
    <col min="771" max="771" width="10.109375" style="2" customWidth="1"/>
    <col min="772" max="772" width="5.6640625" style="2" customWidth="1"/>
    <col min="773" max="773" width="4.5546875" style="2" customWidth="1"/>
    <col min="774" max="774" width="5.44140625" style="2" customWidth="1"/>
    <col min="775" max="775" width="4.33203125" style="2" customWidth="1"/>
    <col min="776" max="776" width="5" style="2" customWidth="1"/>
    <col min="777" max="777" width="4.6640625" style="2" customWidth="1"/>
    <col min="778" max="778" width="5.33203125" style="2" customWidth="1"/>
    <col min="779" max="779" width="4.5546875" style="2" customWidth="1"/>
    <col min="780" max="780" width="5.5546875" style="2" customWidth="1"/>
    <col min="781" max="781" width="4.5546875" style="2" customWidth="1"/>
    <col min="782" max="782" width="5.44140625" style="2" customWidth="1"/>
    <col min="783" max="783" width="8.6640625" style="2" customWidth="1"/>
    <col min="784" max="784" width="5" style="2" customWidth="1"/>
    <col min="785" max="785" width="9.33203125" style="2" customWidth="1"/>
    <col min="786" max="786" width="4.88671875" style="2" customWidth="1"/>
    <col min="787" max="787" width="9.6640625" style="2" customWidth="1"/>
    <col min="788" max="788" width="4.5546875" style="2" customWidth="1"/>
    <col min="789" max="789" width="9.109375" style="2"/>
    <col min="790" max="790" width="5" style="2" customWidth="1"/>
    <col min="791" max="791" width="7" style="2" customWidth="1"/>
    <col min="792" max="792" width="4.6640625" style="2" customWidth="1"/>
    <col min="793" max="793" width="4.88671875" style="2" customWidth="1"/>
    <col min="794" max="794" width="5.109375" style="2" customWidth="1"/>
    <col min="795" max="795" width="5" style="2" customWidth="1"/>
    <col min="796" max="796" width="5.109375" style="2" customWidth="1"/>
    <col min="797" max="797" width="9.109375" style="2"/>
    <col min="798" max="798" width="4.44140625" style="2" customWidth="1"/>
    <col min="799" max="799" width="11.6640625" style="2" customWidth="1"/>
    <col min="800" max="1024" width="9.109375" style="2"/>
    <col min="1025" max="1025" width="5.88671875" style="2" customWidth="1"/>
    <col min="1026" max="1026" width="31.6640625" style="2" customWidth="1"/>
    <col min="1027" max="1027" width="10.109375" style="2" customWidth="1"/>
    <col min="1028" max="1028" width="5.6640625" style="2" customWidth="1"/>
    <col min="1029" max="1029" width="4.5546875" style="2" customWidth="1"/>
    <col min="1030" max="1030" width="5.44140625" style="2" customWidth="1"/>
    <col min="1031" max="1031" width="4.33203125" style="2" customWidth="1"/>
    <col min="1032" max="1032" width="5" style="2" customWidth="1"/>
    <col min="1033" max="1033" width="4.6640625" style="2" customWidth="1"/>
    <col min="1034" max="1034" width="5.33203125" style="2" customWidth="1"/>
    <col min="1035" max="1035" width="4.5546875" style="2" customWidth="1"/>
    <col min="1036" max="1036" width="5.5546875" style="2" customWidth="1"/>
    <col min="1037" max="1037" width="4.5546875" style="2" customWidth="1"/>
    <col min="1038" max="1038" width="5.44140625" style="2" customWidth="1"/>
    <col min="1039" max="1039" width="8.6640625" style="2" customWidth="1"/>
    <col min="1040" max="1040" width="5" style="2" customWidth="1"/>
    <col min="1041" max="1041" width="9.33203125" style="2" customWidth="1"/>
    <col min="1042" max="1042" width="4.88671875" style="2" customWidth="1"/>
    <col min="1043" max="1043" width="9.6640625" style="2" customWidth="1"/>
    <col min="1044" max="1044" width="4.5546875" style="2" customWidth="1"/>
    <col min="1045" max="1045" width="9.109375" style="2"/>
    <col min="1046" max="1046" width="5" style="2" customWidth="1"/>
    <col min="1047" max="1047" width="7" style="2" customWidth="1"/>
    <col min="1048" max="1048" width="4.6640625" style="2" customWidth="1"/>
    <col min="1049" max="1049" width="4.88671875" style="2" customWidth="1"/>
    <col min="1050" max="1050" width="5.109375" style="2" customWidth="1"/>
    <col min="1051" max="1051" width="5" style="2" customWidth="1"/>
    <col min="1052" max="1052" width="5.109375" style="2" customWidth="1"/>
    <col min="1053" max="1053" width="9.109375" style="2"/>
    <col min="1054" max="1054" width="4.44140625" style="2" customWidth="1"/>
    <col min="1055" max="1055" width="11.6640625" style="2" customWidth="1"/>
    <col min="1056" max="1280" width="9.109375" style="2"/>
    <col min="1281" max="1281" width="5.88671875" style="2" customWidth="1"/>
    <col min="1282" max="1282" width="31.6640625" style="2" customWidth="1"/>
    <col min="1283" max="1283" width="10.109375" style="2" customWidth="1"/>
    <col min="1284" max="1284" width="5.6640625" style="2" customWidth="1"/>
    <col min="1285" max="1285" width="4.5546875" style="2" customWidth="1"/>
    <col min="1286" max="1286" width="5.44140625" style="2" customWidth="1"/>
    <col min="1287" max="1287" width="4.33203125" style="2" customWidth="1"/>
    <col min="1288" max="1288" width="5" style="2" customWidth="1"/>
    <col min="1289" max="1289" width="4.6640625" style="2" customWidth="1"/>
    <col min="1290" max="1290" width="5.33203125" style="2" customWidth="1"/>
    <col min="1291" max="1291" width="4.5546875" style="2" customWidth="1"/>
    <col min="1292" max="1292" width="5.5546875" style="2" customWidth="1"/>
    <col min="1293" max="1293" width="4.5546875" style="2" customWidth="1"/>
    <col min="1294" max="1294" width="5.44140625" style="2" customWidth="1"/>
    <col min="1295" max="1295" width="8.6640625" style="2" customWidth="1"/>
    <col min="1296" max="1296" width="5" style="2" customWidth="1"/>
    <col min="1297" max="1297" width="9.33203125" style="2" customWidth="1"/>
    <col min="1298" max="1298" width="4.88671875" style="2" customWidth="1"/>
    <col min="1299" max="1299" width="9.6640625" style="2" customWidth="1"/>
    <col min="1300" max="1300" width="4.5546875" style="2" customWidth="1"/>
    <col min="1301" max="1301" width="9.109375" style="2"/>
    <col min="1302" max="1302" width="5" style="2" customWidth="1"/>
    <col min="1303" max="1303" width="7" style="2" customWidth="1"/>
    <col min="1304" max="1304" width="4.6640625" style="2" customWidth="1"/>
    <col min="1305" max="1305" width="4.88671875" style="2" customWidth="1"/>
    <col min="1306" max="1306" width="5.109375" style="2" customWidth="1"/>
    <col min="1307" max="1307" width="5" style="2" customWidth="1"/>
    <col min="1308" max="1308" width="5.109375" style="2" customWidth="1"/>
    <col min="1309" max="1309" width="9.109375" style="2"/>
    <col min="1310" max="1310" width="4.44140625" style="2" customWidth="1"/>
    <col min="1311" max="1311" width="11.6640625" style="2" customWidth="1"/>
    <col min="1312" max="1536" width="9.109375" style="2"/>
    <col min="1537" max="1537" width="5.88671875" style="2" customWidth="1"/>
    <col min="1538" max="1538" width="31.6640625" style="2" customWidth="1"/>
    <col min="1539" max="1539" width="10.109375" style="2" customWidth="1"/>
    <col min="1540" max="1540" width="5.6640625" style="2" customWidth="1"/>
    <col min="1541" max="1541" width="4.5546875" style="2" customWidth="1"/>
    <col min="1542" max="1542" width="5.44140625" style="2" customWidth="1"/>
    <col min="1543" max="1543" width="4.33203125" style="2" customWidth="1"/>
    <col min="1544" max="1544" width="5" style="2" customWidth="1"/>
    <col min="1545" max="1545" width="4.6640625" style="2" customWidth="1"/>
    <col min="1546" max="1546" width="5.33203125" style="2" customWidth="1"/>
    <col min="1547" max="1547" width="4.5546875" style="2" customWidth="1"/>
    <col min="1548" max="1548" width="5.5546875" style="2" customWidth="1"/>
    <col min="1549" max="1549" width="4.5546875" style="2" customWidth="1"/>
    <col min="1550" max="1550" width="5.44140625" style="2" customWidth="1"/>
    <col min="1551" max="1551" width="8.6640625" style="2" customWidth="1"/>
    <col min="1552" max="1552" width="5" style="2" customWidth="1"/>
    <col min="1553" max="1553" width="9.33203125" style="2" customWidth="1"/>
    <col min="1554" max="1554" width="4.88671875" style="2" customWidth="1"/>
    <col min="1555" max="1555" width="9.6640625" style="2" customWidth="1"/>
    <col min="1556" max="1556" width="4.5546875" style="2" customWidth="1"/>
    <col min="1557" max="1557" width="9.109375" style="2"/>
    <col min="1558" max="1558" width="5" style="2" customWidth="1"/>
    <col min="1559" max="1559" width="7" style="2" customWidth="1"/>
    <col min="1560" max="1560" width="4.6640625" style="2" customWidth="1"/>
    <col min="1561" max="1561" width="4.88671875" style="2" customWidth="1"/>
    <col min="1562" max="1562" width="5.109375" style="2" customWidth="1"/>
    <col min="1563" max="1563" width="5" style="2" customWidth="1"/>
    <col min="1564" max="1564" width="5.109375" style="2" customWidth="1"/>
    <col min="1565" max="1565" width="9.109375" style="2"/>
    <col min="1566" max="1566" width="4.44140625" style="2" customWidth="1"/>
    <col min="1567" max="1567" width="11.6640625" style="2" customWidth="1"/>
    <col min="1568" max="1792" width="9.109375" style="2"/>
    <col min="1793" max="1793" width="5.88671875" style="2" customWidth="1"/>
    <col min="1794" max="1794" width="31.6640625" style="2" customWidth="1"/>
    <col min="1795" max="1795" width="10.109375" style="2" customWidth="1"/>
    <col min="1796" max="1796" width="5.6640625" style="2" customWidth="1"/>
    <col min="1797" max="1797" width="4.5546875" style="2" customWidth="1"/>
    <col min="1798" max="1798" width="5.44140625" style="2" customWidth="1"/>
    <col min="1799" max="1799" width="4.33203125" style="2" customWidth="1"/>
    <col min="1800" max="1800" width="5" style="2" customWidth="1"/>
    <col min="1801" max="1801" width="4.6640625" style="2" customWidth="1"/>
    <col min="1802" max="1802" width="5.33203125" style="2" customWidth="1"/>
    <col min="1803" max="1803" width="4.5546875" style="2" customWidth="1"/>
    <col min="1804" max="1804" width="5.5546875" style="2" customWidth="1"/>
    <col min="1805" max="1805" width="4.5546875" style="2" customWidth="1"/>
    <col min="1806" max="1806" width="5.44140625" style="2" customWidth="1"/>
    <col min="1807" max="1807" width="8.6640625" style="2" customWidth="1"/>
    <col min="1808" max="1808" width="5" style="2" customWidth="1"/>
    <col min="1809" max="1809" width="9.33203125" style="2" customWidth="1"/>
    <col min="1810" max="1810" width="4.88671875" style="2" customWidth="1"/>
    <col min="1811" max="1811" width="9.6640625" style="2" customWidth="1"/>
    <col min="1812" max="1812" width="4.5546875" style="2" customWidth="1"/>
    <col min="1813" max="1813" width="9.109375" style="2"/>
    <col min="1814" max="1814" width="5" style="2" customWidth="1"/>
    <col min="1815" max="1815" width="7" style="2" customWidth="1"/>
    <col min="1816" max="1816" width="4.6640625" style="2" customWidth="1"/>
    <col min="1817" max="1817" width="4.88671875" style="2" customWidth="1"/>
    <col min="1818" max="1818" width="5.109375" style="2" customWidth="1"/>
    <col min="1819" max="1819" width="5" style="2" customWidth="1"/>
    <col min="1820" max="1820" width="5.109375" style="2" customWidth="1"/>
    <col min="1821" max="1821" width="9.109375" style="2"/>
    <col min="1822" max="1822" width="4.44140625" style="2" customWidth="1"/>
    <col min="1823" max="1823" width="11.6640625" style="2" customWidth="1"/>
    <col min="1824" max="2048" width="9.109375" style="2"/>
    <col min="2049" max="2049" width="5.88671875" style="2" customWidth="1"/>
    <col min="2050" max="2050" width="31.6640625" style="2" customWidth="1"/>
    <col min="2051" max="2051" width="10.109375" style="2" customWidth="1"/>
    <col min="2052" max="2052" width="5.6640625" style="2" customWidth="1"/>
    <col min="2053" max="2053" width="4.5546875" style="2" customWidth="1"/>
    <col min="2054" max="2054" width="5.44140625" style="2" customWidth="1"/>
    <col min="2055" max="2055" width="4.33203125" style="2" customWidth="1"/>
    <col min="2056" max="2056" width="5" style="2" customWidth="1"/>
    <col min="2057" max="2057" width="4.6640625" style="2" customWidth="1"/>
    <col min="2058" max="2058" width="5.33203125" style="2" customWidth="1"/>
    <col min="2059" max="2059" width="4.5546875" style="2" customWidth="1"/>
    <col min="2060" max="2060" width="5.5546875" style="2" customWidth="1"/>
    <col min="2061" max="2061" width="4.5546875" style="2" customWidth="1"/>
    <col min="2062" max="2062" width="5.44140625" style="2" customWidth="1"/>
    <col min="2063" max="2063" width="8.6640625" style="2" customWidth="1"/>
    <col min="2064" max="2064" width="5" style="2" customWidth="1"/>
    <col min="2065" max="2065" width="9.33203125" style="2" customWidth="1"/>
    <col min="2066" max="2066" width="4.88671875" style="2" customWidth="1"/>
    <col min="2067" max="2067" width="9.6640625" style="2" customWidth="1"/>
    <col min="2068" max="2068" width="4.5546875" style="2" customWidth="1"/>
    <col min="2069" max="2069" width="9.109375" style="2"/>
    <col min="2070" max="2070" width="5" style="2" customWidth="1"/>
    <col min="2071" max="2071" width="7" style="2" customWidth="1"/>
    <col min="2072" max="2072" width="4.6640625" style="2" customWidth="1"/>
    <col min="2073" max="2073" width="4.88671875" style="2" customWidth="1"/>
    <col min="2074" max="2074" width="5.109375" style="2" customWidth="1"/>
    <col min="2075" max="2075" width="5" style="2" customWidth="1"/>
    <col min="2076" max="2076" width="5.109375" style="2" customWidth="1"/>
    <col min="2077" max="2077" width="9.109375" style="2"/>
    <col min="2078" max="2078" width="4.44140625" style="2" customWidth="1"/>
    <col min="2079" max="2079" width="11.6640625" style="2" customWidth="1"/>
    <col min="2080" max="2304" width="9.109375" style="2"/>
    <col min="2305" max="2305" width="5.88671875" style="2" customWidth="1"/>
    <col min="2306" max="2306" width="31.6640625" style="2" customWidth="1"/>
    <col min="2307" max="2307" width="10.109375" style="2" customWidth="1"/>
    <col min="2308" max="2308" width="5.6640625" style="2" customWidth="1"/>
    <col min="2309" max="2309" width="4.5546875" style="2" customWidth="1"/>
    <col min="2310" max="2310" width="5.44140625" style="2" customWidth="1"/>
    <col min="2311" max="2311" width="4.33203125" style="2" customWidth="1"/>
    <col min="2312" max="2312" width="5" style="2" customWidth="1"/>
    <col min="2313" max="2313" width="4.6640625" style="2" customWidth="1"/>
    <col min="2314" max="2314" width="5.33203125" style="2" customWidth="1"/>
    <col min="2315" max="2315" width="4.5546875" style="2" customWidth="1"/>
    <col min="2316" max="2316" width="5.5546875" style="2" customWidth="1"/>
    <col min="2317" max="2317" width="4.5546875" style="2" customWidth="1"/>
    <col min="2318" max="2318" width="5.44140625" style="2" customWidth="1"/>
    <col min="2319" max="2319" width="8.6640625" style="2" customWidth="1"/>
    <col min="2320" max="2320" width="5" style="2" customWidth="1"/>
    <col min="2321" max="2321" width="9.33203125" style="2" customWidth="1"/>
    <col min="2322" max="2322" width="4.88671875" style="2" customWidth="1"/>
    <col min="2323" max="2323" width="9.6640625" style="2" customWidth="1"/>
    <col min="2324" max="2324" width="4.5546875" style="2" customWidth="1"/>
    <col min="2325" max="2325" width="9.109375" style="2"/>
    <col min="2326" max="2326" width="5" style="2" customWidth="1"/>
    <col min="2327" max="2327" width="7" style="2" customWidth="1"/>
    <col min="2328" max="2328" width="4.6640625" style="2" customWidth="1"/>
    <col min="2329" max="2329" width="4.88671875" style="2" customWidth="1"/>
    <col min="2330" max="2330" width="5.109375" style="2" customWidth="1"/>
    <col min="2331" max="2331" width="5" style="2" customWidth="1"/>
    <col min="2332" max="2332" width="5.109375" style="2" customWidth="1"/>
    <col min="2333" max="2333" width="9.109375" style="2"/>
    <col min="2334" max="2334" width="4.44140625" style="2" customWidth="1"/>
    <col min="2335" max="2335" width="11.6640625" style="2" customWidth="1"/>
    <col min="2336" max="2560" width="9.109375" style="2"/>
    <col min="2561" max="2561" width="5.88671875" style="2" customWidth="1"/>
    <col min="2562" max="2562" width="31.6640625" style="2" customWidth="1"/>
    <col min="2563" max="2563" width="10.109375" style="2" customWidth="1"/>
    <col min="2564" max="2564" width="5.6640625" style="2" customWidth="1"/>
    <col min="2565" max="2565" width="4.5546875" style="2" customWidth="1"/>
    <col min="2566" max="2566" width="5.44140625" style="2" customWidth="1"/>
    <col min="2567" max="2567" width="4.33203125" style="2" customWidth="1"/>
    <col min="2568" max="2568" width="5" style="2" customWidth="1"/>
    <col min="2569" max="2569" width="4.6640625" style="2" customWidth="1"/>
    <col min="2570" max="2570" width="5.33203125" style="2" customWidth="1"/>
    <col min="2571" max="2571" width="4.5546875" style="2" customWidth="1"/>
    <col min="2572" max="2572" width="5.5546875" style="2" customWidth="1"/>
    <col min="2573" max="2573" width="4.5546875" style="2" customWidth="1"/>
    <col min="2574" max="2574" width="5.44140625" style="2" customWidth="1"/>
    <col min="2575" max="2575" width="8.6640625" style="2" customWidth="1"/>
    <col min="2576" max="2576" width="5" style="2" customWidth="1"/>
    <col min="2577" max="2577" width="9.33203125" style="2" customWidth="1"/>
    <col min="2578" max="2578" width="4.88671875" style="2" customWidth="1"/>
    <col min="2579" max="2579" width="9.6640625" style="2" customWidth="1"/>
    <col min="2580" max="2580" width="4.5546875" style="2" customWidth="1"/>
    <col min="2581" max="2581" width="9.109375" style="2"/>
    <col min="2582" max="2582" width="5" style="2" customWidth="1"/>
    <col min="2583" max="2583" width="7" style="2" customWidth="1"/>
    <col min="2584" max="2584" width="4.6640625" style="2" customWidth="1"/>
    <col min="2585" max="2585" width="4.88671875" style="2" customWidth="1"/>
    <col min="2586" max="2586" width="5.109375" style="2" customWidth="1"/>
    <col min="2587" max="2587" width="5" style="2" customWidth="1"/>
    <col min="2588" max="2588" width="5.109375" style="2" customWidth="1"/>
    <col min="2589" max="2589" width="9.109375" style="2"/>
    <col min="2590" max="2590" width="4.44140625" style="2" customWidth="1"/>
    <col min="2591" max="2591" width="11.6640625" style="2" customWidth="1"/>
    <col min="2592" max="2816" width="9.109375" style="2"/>
    <col min="2817" max="2817" width="5.88671875" style="2" customWidth="1"/>
    <col min="2818" max="2818" width="31.6640625" style="2" customWidth="1"/>
    <col min="2819" max="2819" width="10.109375" style="2" customWidth="1"/>
    <col min="2820" max="2820" width="5.6640625" style="2" customWidth="1"/>
    <col min="2821" max="2821" width="4.5546875" style="2" customWidth="1"/>
    <col min="2822" max="2822" width="5.44140625" style="2" customWidth="1"/>
    <col min="2823" max="2823" width="4.33203125" style="2" customWidth="1"/>
    <col min="2824" max="2824" width="5" style="2" customWidth="1"/>
    <col min="2825" max="2825" width="4.6640625" style="2" customWidth="1"/>
    <col min="2826" max="2826" width="5.33203125" style="2" customWidth="1"/>
    <col min="2827" max="2827" width="4.5546875" style="2" customWidth="1"/>
    <col min="2828" max="2828" width="5.5546875" style="2" customWidth="1"/>
    <col min="2829" max="2829" width="4.5546875" style="2" customWidth="1"/>
    <col min="2830" max="2830" width="5.44140625" style="2" customWidth="1"/>
    <col min="2831" max="2831" width="8.6640625" style="2" customWidth="1"/>
    <col min="2832" max="2832" width="5" style="2" customWidth="1"/>
    <col min="2833" max="2833" width="9.33203125" style="2" customWidth="1"/>
    <col min="2834" max="2834" width="4.88671875" style="2" customWidth="1"/>
    <col min="2835" max="2835" width="9.6640625" style="2" customWidth="1"/>
    <col min="2836" max="2836" width="4.5546875" style="2" customWidth="1"/>
    <col min="2837" max="2837" width="9.109375" style="2"/>
    <col min="2838" max="2838" width="5" style="2" customWidth="1"/>
    <col min="2839" max="2839" width="7" style="2" customWidth="1"/>
    <col min="2840" max="2840" width="4.6640625" style="2" customWidth="1"/>
    <col min="2841" max="2841" width="4.88671875" style="2" customWidth="1"/>
    <col min="2842" max="2842" width="5.109375" style="2" customWidth="1"/>
    <col min="2843" max="2843" width="5" style="2" customWidth="1"/>
    <col min="2844" max="2844" width="5.109375" style="2" customWidth="1"/>
    <col min="2845" max="2845" width="9.109375" style="2"/>
    <col min="2846" max="2846" width="4.44140625" style="2" customWidth="1"/>
    <col min="2847" max="2847" width="11.6640625" style="2" customWidth="1"/>
    <col min="2848" max="3072" width="9.109375" style="2"/>
    <col min="3073" max="3073" width="5.88671875" style="2" customWidth="1"/>
    <col min="3074" max="3074" width="31.6640625" style="2" customWidth="1"/>
    <col min="3075" max="3075" width="10.109375" style="2" customWidth="1"/>
    <col min="3076" max="3076" width="5.6640625" style="2" customWidth="1"/>
    <col min="3077" max="3077" width="4.5546875" style="2" customWidth="1"/>
    <col min="3078" max="3078" width="5.44140625" style="2" customWidth="1"/>
    <col min="3079" max="3079" width="4.33203125" style="2" customWidth="1"/>
    <col min="3080" max="3080" width="5" style="2" customWidth="1"/>
    <col min="3081" max="3081" width="4.6640625" style="2" customWidth="1"/>
    <col min="3082" max="3082" width="5.33203125" style="2" customWidth="1"/>
    <col min="3083" max="3083" width="4.5546875" style="2" customWidth="1"/>
    <col min="3084" max="3084" width="5.5546875" style="2" customWidth="1"/>
    <col min="3085" max="3085" width="4.5546875" style="2" customWidth="1"/>
    <col min="3086" max="3086" width="5.44140625" style="2" customWidth="1"/>
    <col min="3087" max="3087" width="8.6640625" style="2" customWidth="1"/>
    <col min="3088" max="3088" width="5" style="2" customWidth="1"/>
    <col min="3089" max="3089" width="9.33203125" style="2" customWidth="1"/>
    <col min="3090" max="3090" width="4.88671875" style="2" customWidth="1"/>
    <col min="3091" max="3091" width="9.6640625" style="2" customWidth="1"/>
    <col min="3092" max="3092" width="4.5546875" style="2" customWidth="1"/>
    <col min="3093" max="3093" width="9.109375" style="2"/>
    <col min="3094" max="3094" width="5" style="2" customWidth="1"/>
    <col min="3095" max="3095" width="7" style="2" customWidth="1"/>
    <col min="3096" max="3096" width="4.6640625" style="2" customWidth="1"/>
    <col min="3097" max="3097" width="4.88671875" style="2" customWidth="1"/>
    <col min="3098" max="3098" width="5.109375" style="2" customWidth="1"/>
    <col min="3099" max="3099" width="5" style="2" customWidth="1"/>
    <col min="3100" max="3100" width="5.109375" style="2" customWidth="1"/>
    <col min="3101" max="3101" width="9.109375" style="2"/>
    <col min="3102" max="3102" width="4.44140625" style="2" customWidth="1"/>
    <col min="3103" max="3103" width="11.6640625" style="2" customWidth="1"/>
    <col min="3104" max="3328" width="9.109375" style="2"/>
    <col min="3329" max="3329" width="5.88671875" style="2" customWidth="1"/>
    <col min="3330" max="3330" width="31.6640625" style="2" customWidth="1"/>
    <col min="3331" max="3331" width="10.109375" style="2" customWidth="1"/>
    <col min="3332" max="3332" width="5.6640625" style="2" customWidth="1"/>
    <col min="3333" max="3333" width="4.5546875" style="2" customWidth="1"/>
    <col min="3334" max="3334" width="5.44140625" style="2" customWidth="1"/>
    <col min="3335" max="3335" width="4.33203125" style="2" customWidth="1"/>
    <col min="3336" max="3336" width="5" style="2" customWidth="1"/>
    <col min="3337" max="3337" width="4.6640625" style="2" customWidth="1"/>
    <col min="3338" max="3338" width="5.33203125" style="2" customWidth="1"/>
    <col min="3339" max="3339" width="4.5546875" style="2" customWidth="1"/>
    <col min="3340" max="3340" width="5.5546875" style="2" customWidth="1"/>
    <col min="3341" max="3341" width="4.5546875" style="2" customWidth="1"/>
    <col min="3342" max="3342" width="5.44140625" style="2" customWidth="1"/>
    <col min="3343" max="3343" width="8.6640625" style="2" customWidth="1"/>
    <col min="3344" max="3344" width="5" style="2" customWidth="1"/>
    <col min="3345" max="3345" width="9.33203125" style="2" customWidth="1"/>
    <col min="3346" max="3346" width="4.88671875" style="2" customWidth="1"/>
    <col min="3347" max="3347" width="9.6640625" style="2" customWidth="1"/>
    <col min="3348" max="3348" width="4.5546875" style="2" customWidth="1"/>
    <col min="3349" max="3349" width="9.109375" style="2"/>
    <col min="3350" max="3350" width="5" style="2" customWidth="1"/>
    <col min="3351" max="3351" width="7" style="2" customWidth="1"/>
    <col min="3352" max="3352" width="4.6640625" style="2" customWidth="1"/>
    <col min="3353" max="3353" width="4.88671875" style="2" customWidth="1"/>
    <col min="3354" max="3354" width="5.109375" style="2" customWidth="1"/>
    <col min="3355" max="3355" width="5" style="2" customWidth="1"/>
    <col min="3356" max="3356" width="5.109375" style="2" customWidth="1"/>
    <col min="3357" max="3357" width="9.109375" style="2"/>
    <col min="3358" max="3358" width="4.44140625" style="2" customWidth="1"/>
    <col min="3359" max="3359" width="11.6640625" style="2" customWidth="1"/>
    <col min="3360" max="3584" width="9.109375" style="2"/>
    <col min="3585" max="3585" width="5.88671875" style="2" customWidth="1"/>
    <col min="3586" max="3586" width="31.6640625" style="2" customWidth="1"/>
    <col min="3587" max="3587" width="10.109375" style="2" customWidth="1"/>
    <col min="3588" max="3588" width="5.6640625" style="2" customWidth="1"/>
    <col min="3589" max="3589" width="4.5546875" style="2" customWidth="1"/>
    <col min="3590" max="3590" width="5.44140625" style="2" customWidth="1"/>
    <col min="3591" max="3591" width="4.33203125" style="2" customWidth="1"/>
    <col min="3592" max="3592" width="5" style="2" customWidth="1"/>
    <col min="3593" max="3593" width="4.6640625" style="2" customWidth="1"/>
    <col min="3594" max="3594" width="5.33203125" style="2" customWidth="1"/>
    <col min="3595" max="3595" width="4.5546875" style="2" customWidth="1"/>
    <col min="3596" max="3596" width="5.5546875" style="2" customWidth="1"/>
    <col min="3597" max="3597" width="4.5546875" style="2" customWidth="1"/>
    <col min="3598" max="3598" width="5.44140625" style="2" customWidth="1"/>
    <col min="3599" max="3599" width="8.6640625" style="2" customWidth="1"/>
    <col min="3600" max="3600" width="5" style="2" customWidth="1"/>
    <col min="3601" max="3601" width="9.33203125" style="2" customWidth="1"/>
    <col min="3602" max="3602" width="4.88671875" style="2" customWidth="1"/>
    <col min="3603" max="3603" width="9.6640625" style="2" customWidth="1"/>
    <col min="3604" max="3604" width="4.5546875" style="2" customWidth="1"/>
    <col min="3605" max="3605" width="9.109375" style="2"/>
    <col min="3606" max="3606" width="5" style="2" customWidth="1"/>
    <col min="3607" max="3607" width="7" style="2" customWidth="1"/>
    <col min="3608" max="3608" width="4.6640625" style="2" customWidth="1"/>
    <col min="3609" max="3609" width="4.88671875" style="2" customWidth="1"/>
    <col min="3610" max="3610" width="5.109375" style="2" customWidth="1"/>
    <col min="3611" max="3611" width="5" style="2" customWidth="1"/>
    <col min="3612" max="3612" width="5.109375" style="2" customWidth="1"/>
    <col min="3613" max="3613" width="9.109375" style="2"/>
    <col min="3614" max="3614" width="4.44140625" style="2" customWidth="1"/>
    <col min="3615" max="3615" width="11.6640625" style="2" customWidth="1"/>
    <col min="3616" max="3840" width="9.109375" style="2"/>
    <col min="3841" max="3841" width="5.88671875" style="2" customWidth="1"/>
    <col min="3842" max="3842" width="31.6640625" style="2" customWidth="1"/>
    <col min="3843" max="3843" width="10.109375" style="2" customWidth="1"/>
    <col min="3844" max="3844" width="5.6640625" style="2" customWidth="1"/>
    <col min="3845" max="3845" width="4.5546875" style="2" customWidth="1"/>
    <col min="3846" max="3846" width="5.44140625" style="2" customWidth="1"/>
    <col min="3847" max="3847" width="4.33203125" style="2" customWidth="1"/>
    <col min="3848" max="3848" width="5" style="2" customWidth="1"/>
    <col min="3849" max="3849" width="4.6640625" style="2" customWidth="1"/>
    <col min="3850" max="3850" width="5.33203125" style="2" customWidth="1"/>
    <col min="3851" max="3851" width="4.5546875" style="2" customWidth="1"/>
    <col min="3852" max="3852" width="5.5546875" style="2" customWidth="1"/>
    <col min="3853" max="3853" width="4.5546875" style="2" customWidth="1"/>
    <col min="3854" max="3854" width="5.44140625" style="2" customWidth="1"/>
    <col min="3855" max="3855" width="8.6640625" style="2" customWidth="1"/>
    <col min="3856" max="3856" width="5" style="2" customWidth="1"/>
    <col min="3857" max="3857" width="9.33203125" style="2" customWidth="1"/>
    <col min="3858" max="3858" width="4.88671875" style="2" customWidth="1"/>
    <col min="3859" max="3859" width="9.6640625" style="2" customWidth="1"/>
    <col min="3860" max="3860" width="4.5546875" style="2" customWidth="1"/>
    <col min="3861" max="3861" width="9.109375" style="2"/>
    <col min="3862" max="3862" width="5" style="2" customWidth="1"/>
    <col min="3863" max="3863" width="7" style="2" customWidth="1"/>
    <col min="3864" max="3864" width="4.6640625" style="2" customWidth="1"/>
    <col min="3865" max="3865" width="4.88671875" style="2" customWidth="1"/>
    <col min="3866" max="3866" width="5.109375" style="2" customWidth="1"/>
    <col min="3867" max="3867" width="5" style="2" customWidth="1"/>
    <col min="3868" max="3868" width="5.109375" style="2" customWidth="1"/>
    <col min="3869" max="3869" width="9.109375" style="2"/>
    <col min="3870" max="3870" width="4.44140625" style="2" customWidth="1"/>
    <col min="3871" max="3871" width="11.6640625" style="2" customWidth="1"/>
    <col min="3872" max="4096" width="9.109375" style="2"/>
    <col min="4097" max="4097" width="5.88671875" style="2" customWidth="1"/>
    <col min="4098" max="4098" width="31.6640625" style="2" customWidth="1"/>
    <col min="4099" max="4099" width="10.109375" style="2" customWidth="1"/>
    <col min="4100" max="4100" width="5.6640625" style="2" customWidth="1"/>
    <col min="4101" max="4101" width="4.5546875" style="2" customWidth="1"/>
    <col min="4102" max="4102" width="5.44140625" style="2" customWidth="1"/>
    <col min="4103" max="4103" width="4.33203125" style="2" customWidth="1"/>
    <col min="4104" max="4104" width="5" style="2" customWidth="1"/>
    <col min="4105" max="4105" width="4.6640625" style="2" customWidth="1"/>
    <col min="4106" max="4106" width="5.33203125" style="2" customWidth="1"/>
    <col min="4107" max="4107" width="4.5546875" style="2" customWidth="1"/>
    <col min="4108" max="4108" width="5.5546875" style="2" customWidth="1"/>
    <col min="4109" max="4109" width="4.5546875" style="2" customWidth="1"/>
    <col min="4110" max="4110" width="5.44140625" style="2" customWidth="1"/>
    <col min="4111" max="4111" width="8.6640625" style="2" customWidth="1"/>
    <col min="4112" max="4112" width="5" style="2" customWidth="1"/>
    <col min="4113" max="4113" width="9.33203125" style="2" customWidth="1"/>
    <col min="4114" max="4114" width="4.88671875" style="2" customWidth="1"/>
    <col min="4115" max="4115" width="9.6640625" style="2" customWidth="1"/>
    <col min="4116" max="4116" width="4.5546875" style="2" customWidth="1"/>
    <col min="4117" max="4117" width="9.109375" style="2"/>
    <col min="4118" max="4118" width="5" style="2" customWidth="1"/>
    <col min="4119" max="4119" width="7" style="2" customWidth="1"/>
    <col min="4120" max="4120" width="4.6640625" style="2" customWidth="1"/>
    <col min="4121" max="4121" width="4.88671875" style="2" customWidth="1"/>
    <col min="4122" max="4122" width="5.109375" style="2" customWidth="1"/>
    <col min="4123" max="4123" width="5" style="2" customWidth="1"/>
    <col min="4124" max="4124" width="5.109375" style="2" customWidth="1"/>
    <col min="4125" max="4125" width="9.109375" style="2"/>
    <col min="4126" max="4126" width="4.44140625" style="2" customWidth="1"/>
    <col min="4127" max="4127" width="11.6640625" style="2" customWidth="1"/>
    <col min="4128" max="4352" width="9.109375" style="2"/>
    <col min="4353" max="4353" width="5.88671875" style="2" customWidth="1"/>
    <col min="4354" max="4354" width="31.6640625" style="2" customWidth="1"/>
    <col min="4355" max="4355" width="10.109375" style="2" customWidth="1"/>
    <col min="4356" max="4356" width="5.6640625" style="2" customWidth="1"/>
    <col min="4357" max="4357" width="4.5546875" style="2" customWidth="1"/>
    <col min="4358" max="4358" width="5.44140625" style="2" customWidth="1"/>
    <col min="4359" max="4359" width="4.33203125" style="2" customWidth="1"/>
    <col min="4360" max="4360" width="5" style="2" customWidth="1"/>
    <col min="4361" max="4361" width="4.6640625" style="2" customWidth="1"/>
    <col min="4362" max="4362" width="5.33203125" style="2" customWidth="1"/>
    <col min="4363" max="4363" width="4.5546875" style="2" customWidth="1"/>
    <col min="4364" max="4364" width="5.5546875" style="2" customWidth="1"/>
    <col min="4365" max="4365" width="4.5546875" style="2" customWidth="1"/>
    <col min="4366" max="4366" width="5.44140625" style="2" customWidth="1"/>
    <col min="4367" max="4367" width="8.6640625" style="2" customWidth="1"/>
    <col min="4368" max="4368" width="5" style="2" customWidth="1"/>
    <col min="4369" max="4369" width="9.33203125" style="2" customWidth="1"/>
    <col min="4370" max="4370" width="4.88671875" style="2" customWidth="1"/>
    <col min="4371" max="4371" width="9.6640625" style="2" customWidth="1"/>
    <col min="4372" max="4372" width="4.5546875" style="2" customWidth="1"/>
    <col min="4373" max="4373" width="9.109375" style="2"/>
    <col min="4374" max="4374" width="5" style="2" customWidth="1"/>
    <col min="4375" max="4375" width="7" style="2" customWidth="1"/>
    <col min="4376" max="4376" width="4.6640625" style="2" customWidth="1"/>
    <col min="4377" max="4377" width="4.88671875" style="2" customWidth="1"/>
    <col min="4378" max="4378" width="5.109375" style="2" customWidth="1"/>
    <col min="4379" max="4379" width="5" style="2" customWidth="1"/>
    <col min="4380" max="4380" width="5.109375" style="2" customWidth="1"/>
    <col min="4381" max="4381" width="9.109375" style="2"/>
    <col min="4382" max="4382" width="4.44140625" style="2" customWidth="1"/>
    <col min="4383" max="4383" width="11.6640625" style="2" customWidth="1"/>
    <col min="4384" max="4608" width="9.109375" style="2"/>
    <col min="4609" max="4609" width="5.88671875" style="2" customWidth="1"/>
    <col min="4610" max="4610" width="31.6640625" style="2" customWidth="1"/>
    <col min="4611" max="4611" width="10.109375" style="2" customWidth="1"/>
    <col min="4612" max="4612" width="5.6640625" style="2" customWidth="1"/>
    <col min="4613" max="4613" width="4.5546875" style="2" customWidth="1"/>
    <col min="4614" max="4614" width="5.44140625" style="2" customWidth="1"/>
    <col min="4615" max="4615" width="4.33203125" style="2" customWidth="1"/>
    <col min="4616" max="4616" width="5" style="2" customWidth="1"/>
    <col min="4617" max="4617" width="4.6640625" style="2" customWidth="1"/>
    <col min="4618" max="4618" width="5.33203125" style="2" customWidth="1"/>
    <col min="4619" max="4619" width="4.5546875" style="2" customWidth="1"/>
    <col min="4620" max="4620" width="5.5546875" style="2" customWidth="1"/>
    <col min="4621" max="4621" width="4.5546875" style="2" customWidth="1"/>
    <col min="4622" max="4622" width="5.44140625" style="2" customWidth="1"/>
    <col min="4623" max="4623" width="8.6640625" style="2" customWidth="1"/>
    <col min="4624" max="4624" width="5" style="2" customWidth="1"/>
    <col min="4625" max="4625" width="9.33203125" style="2" customWidth="1"/>
    <col min="4626" max="4626" width="4.88671875" style="2" customWidth="1"/>
    <col min="4627" max="4627" width="9.6640625" style="2" customWidth="1"/>
    <col min="4628" max="4628" width="4.5546875" style="2" customWidth="1"/>
    <col min="4629" max="4629" width="9.109375" style="2"/>
    <col min="4630" max="4630" width="5" style="2" customWidth="1"/>
    <col min="4631" max="4631" width="7" style="2" customWidth="1"/>
    <col min="4632" max="4632" width="4.6640625" style="2" customWidth="1"/>
    <col min="4633" max="4633" width="4.88671875" style="2" customWidth="1"/>
    <col min="4634" max="4634" width="5.109375" style="2" customWidth="1"/>
    <col min="4635" max="4635" width="5" style="2" customWidth="1"/>
    <col min="4636" max="4636" width="5.109375" style="2" customWidth="1"/>
    <col min="4637" max="4637" width="9.109375" style="2"/>
    <col min="4638" max="4638" width="4.44140625" style="2" customWidth="1"/>
    <col min="4639" max="4639" width="11.6640625" style="2" customWidth="1"/>
    <col min="4640" max="4864" width="9.109375" style="2"/>
    <col min="4865" max="4865" width="5.88671875" style="2" customWidth="1"/>
    <col min="4866" max="4866" width="31.6640625" style="2" customWidth="1"/>
    <col min="4867" max="4867" width="10.109375" style="2" customWidth="1"/>
    <col min="4868" max="4868" width="5.6640625" style="2" customWidth="1"/>
    <col min="4869" max="4869" width="4.5546875" style="2" customWidth="1"/>
    <col min="4870" max="4870" width="5.44140625" style="2" customWidth="1"/>
    <col min="4871" max="4871" width="4.33203125" style="2" customWidth="1"/>
    <col min="4872" max="4872" width="5" style="2" customWidth="1"/>
    <col min="4873" max="4873" width="4.6640625" style="2" customWidth="1"/>
    <col min="4874" max="4874" width="5.33203125" style="2" customWidth="1"/>
    <col min="4875" max="4875" width="4.5546875" style="2" customWidth="1"/>
    <col min="4876" max="4876" width="5.5546875" style="2" customWidth="1"/>
    <col min="4877" max="4877" width="4.5546875" style="2" customWidth="1"/>
    <col min="4878" max="4878" width="5.44140625" style="2" customWidth="1"/>
    <col min="4879" max="4879" width="8.6640625" style="2" customWidth="1"/>
    <col min="4880" max="4880" width="5" style="2" customWidth="1"/>
    <col min="4881" max="4881" width="9.33203125" style="2" customWidth="1"/>
    <col min="4882" max="4882" width="4.88671875" style="2" customWidth="1"/>
    <col min="4883" max="4883" width="9.6640625" style="2" customWidth="1"/>
    <col min="4884" max="4884" width="4.5546875" style="2" customWidth="1"/>
    <col min="4885" max="4885" width="9.109375" style="2"/>
    <col min="4886" max="4886" width="5" style="2" customWidth="1"/>
    <col min="4887" max="4887" width="7" style="2" customWidth="1"/>
    <col min="4888" max="4888" width="4.6640625" style="2" customWidth="1"/>
    <col min="4889" max="4889" width="4.88671875" style="2" customWidth="1"/>
    <col min="4890" max="4890" width="5.109375" style="2" customWidth="1"/>
    <col min="4891" max="4891" width="5" style="2" customWidth="1"/>
    <col min="4892" max="4892" width="5.109375" style="2" customWidth="1"/>
    <col min="4893" max="4893" width="9.109375" style="2"/>
    <col min="4894" max="4894" width="4.44140625" style="2" customWidth="1"/>
    <col min="4895" max="4895" width="11.6640625" style="2" customWidth="1"/>
    <col min="4896" max="5120" width="9.109375" style="2"/>
    <col min="5121" max="5121" width="5.88671875" style="2" customWidth="1"/>
    <col min="5122" max="5122" width="31.6640625" style="2" customWidth="1"/>
    <col min="5123" max="5123" width="10.109375" style="2" customWidth="1"/>
    <col min="5124" max="5124" width="5.6640625" style="2" customWidth="1"/>
    <col min="5125" max="5125" width="4.5546875" style="2" customWidth="1"/>
    <col min="5126" max="5126" width="5.44140625" style="2" customWidth="1"/>
    <col min="5127" max="5127" width="4.33203125" style="2" customWidth="1"/>
    <col min="5128" max="5128" width="5" style="2" customWidth="1"/>
    <col min="5129" max="5129" width="4.6640625" style="2" customWidth="1"/>
    <col min="5130" max="5130" width="5.33203125" style="2" customWidth="1"/>
    <col min="5131" max="5131" width="4.5546875" style="2" customWidth="1"/>
    <col min="5132" max="5132" width="5.5546875" style="2" customWidth="1"/>
    <col min="5133" max="5133" width="4.5546875" style="2" customWidth="1"/>
    <col min="5134" max="5134" width="5.44140625" style="2" customWidth="1"/>
    <col min="5135" max="5135" width="8.6640625" style="2" customWidth="1"/>
    <col min="5136" max="5136" width="5" style="2" customWidth="1"/>
    <col min="5137" max="5137" width="9.33203125" style="2" customWidth="1"/>
    <col min="5138" max="5138" width="4.88671875" style="2" customWidth="1"/>
    <col min="5139" max="5139" width="9.6640625" style="2" customWidth="1"/>
    <col min="5140" max="5140" width="4.5546875" style="2" customWidth="1"/>
    <col min="5141" max="5141" width="9.109375" style="2"/>
    <col min="5142" max="5142" width="5" style="2" customWidth="1"/>
    <col min="5143" max="5143" width="7" style="2" customWidth="1"/>
    <col min="5144" max="5144" width="4.6640625" style="2" customWidth="1"/>
    <col min="5145" max="5145" width="4.88671875" style="2" customWidth="1"/>
    <col min="5146" max="5146" width="5.109375" style="2" customWidth="1"/>
    <col min="5147" max="5147" width="5" style="2" customWidth="1"/>
    <col min="5148" max="5148" width="5.109375" style="2" customWidth="1"/>
    <col min="5149" max="5149" width="9.109375" style="2"/>
    <col min="5150" max="5150" width="4.44140625" style="2" customWidth="1"/>
    <col min="5151" max="5151" width="11.6640625" style="2" customWidth="1"/>
    <col min="5152" max="5376" width="9.109375" style="2"/>
    <col min="5377" max="5377" width="5.88671875" style="2" customWidth="1"/>
    <col min="5378" max="5378" width="31.6640625" style="2" customWidth="1"/>
    <col min="5379" max="5379" width="10.109375" style="2" customWidth="1"/>
    <col min="5380" max="5380" width="5.6640625" style="2" customWidth="1"/>
    <col min="5381" max="5381" width="4.5546875" style="2" customWidth="1"/>
    <col min="5382" max="5382" width="5.44140625" style="2" customWidth="1"/>
    <col min="5383" max="5383" width="4.33203125" style="2" customWidth="1"/>
    <col min="5384" max="5384" width="5" style="2" customWidth="1"/>
    <col min="5385" max="5385" width="4.6640625" style="2" customWidth="1"/>
    <col min="5386" max="5386" width="5.33203125" style="2" customWidth="1"/>
    <col min="5387" max="5387" width="4.5546875" style="2" customWidth="1"/>
    <col min="5388" max="5388" width="5.5546875" style="2" customWidth="1"/>
    <col min="5389" max="5389" width="4.5546875" style="2" customWidth="1"/>
    <col min="5390" max="5390" width="5.44140625" style="2" customWidth="1"/>
    <col min="5391" max="5391" width="8.6640625" style="2" customWidth="1"/>
    <col min="5392" max="5392" width="5" style="2" customWidth="1"/>
    <col min="5393" max="5393" width="9.33203125" style="2" customWidth="1"/>
    <col min="5394" max="5394" width="4.88671875" style="2" customWidth="1"/>
    <col min="5395" max="5395" width="9.6640625" style="2" customWidth="1"/>
    <col min="5396" max="5396" width="4.5546875" style="2" customWidth="1"/>
    <col min="5397" max="5397" width="9.109375" style="2"/>
    <col min="5398" max="5398" width="5" style="2" customWidth="1"/>
    <col min="5399" max="5399" width="7" style="2" customWidth="1"/>
    <col min="5400" max="5400" width="4.6640625" style="2" customWidth="1"/>
    <col min="5401" max="5401" width="4.88671875" style="2" customWidth="1"/>
    <col min="5402" max="5402" width="5.109375" style="2" customWidth="1"/>
    <col min="5403" max="5403" width="5" style="2" customWidth="1"/>
    <col min="5404" max="5404" width="5.109375" style="2" customWidth="1"/>
    <col min="5405" max="5405" width="9.109375" style="2"/>
    <col min="5406" max="5406" width="4.44140625" style="2" customWidth="1"/>
    <col min="5407" max="5407" width="11.6640625" style="2" customWidth="1"/>
    <col min="5408" max="5632" width="9.109375" style="2"/>
    <col min="5633" max="5633" width="5.88671875" style="2" customWidth="1"/>
    <col min="5634" max="5634" width="31.6640625" style="2" customWidth="1"/>
    <col min="5635" max="5635" width="10.109375" style="2" customWidth="1"/>
    <col min="5636" max="5636" width="5.6640625" style="2" customWidth="1"/>
    <col min="5637" max="5637" width="4.5546875" style="2" customWidth="1"/>
    <col min="5638" max="5638" width="5.44140625" style="2" customWidth="1"/>
    <col min="5639" max="5639" width="4.33203125" style="2" customWidth="1"/>
    <col min="5640" max="5640" width="5" style="2" customWidth="1"/>
    <col min="5641" max="5641" width="4.6640625" style="2" customWidth="1"/>
    <col min="5642" max="5642" width="5.33203125" style="2" customWidth="1"/>
    <col min="5643" max="5643" width="4.5546875" style="2" customWidth="1"/>
    <col min="5644" max="5644" width="5.5546875" style="2" customWidth="1"/>
    <col min="5645" max="5645" width="4.5546875" style="2" customWidth="1"/>
    <col min="5646" max="5646" width="5.44140625" style="2" customWidth="1"/>
    <col min="5647" max="5647" width="8.6640625" style="2" customWidth="1"/>
    <col min="5648" max="5648" width="5" style="2" customWidth="1"/>
    <col min="5649" max="5649" width="9.33203125" style="2" customWidth="1"/>
    <col min="5650" max="5650" width="4.88671875" style="2" customWidth="1"/>
    <col min="5651" max="5651" width="9.6640625" style="2" customWidth="1"/>
    <col min="5652" max="5652" width="4.5546875" style="2" customWidth="1"/>
    <col min="5653" max="5653" width="9.109375" style="2"/>
    <col min="5654" max="5654" width="5" style="2" customWidth="1"/>
    <col min="5655" max="5655" width="7" style="2" customWidth="1"/>
    <col min="5656" max="5656" width="4.6640625" style="2" customWidth="1"/>
    <col min="5657" max="5657" width="4.88671875" style="2" customWidth="1"/>
    <col min="5658" max="5658" width="5.109375" style="2" customWidth="1"/>
    <col min="5659" max="5659" width="5" style="2" customWidth="1"/>
    <col min="5660" max="5660" width="5.109375" style="2" customWidth="1"/>
    <col min="5661" max="5661" width="9.109375" style="2"/>
    <col min="5662" max="5662" width="4.44140625" style="2" customWidth="1"/>
    <col min="5663" max="5663" width="11.6640625" style="2" customWidth="1"/>
    <col min="5664" max="5888" width="9.109375" style="2"/>
    <col min="5889" max="5889" width="5.88671875" style="2" customWidth="1"/>
    <col min="5890" max="5890" width="31.6640625" style="2" customWidth="1"/>
    <col min="5891" max="5891" width="10.109375" style="2" customWidth="1"/>
    <col min="5892" max="5892" width="5.6640625" style="2" customWidth="1"/>
    <col min="5893" max="5893" width="4.5546875" style="2" customWidth="1"/>
    <col min="5894" max="5894" width="5.44140625" style="2" customWidth="1"/>
    <col min="5895" max="5895" width="4.33203125" style="2" customWidth="1"/>
    <col min="5896" max="5896" width="5" style="2" customWidth="1"/>
    <col min="5897" max="5897" width="4.6640625" style="2" customWidth="1"/>
    <col min="5898" max="5898" width="5.33203125" style="2" customWidth="1"/>
    <col min="5899" max="5899" width="4.5546875" style="2" customWidth="1"/>
    <col min="5900" max="5900" width="5.5546875" style="2" customWidth="1"/>
    <col min="5901" max="5901" width="4.5546875" style="2" customWidth="1"/>
    <col min="5902" max="5902" width="5.44140625" style="2" customWidth="1"/>
    <col min="5903" max="5903" width="8.6640625" style="2" customWidth="1"/>
    <col min="5904" max="5904" width="5" style="2" customWidth="1"/>
    <col min="5905" max="5905" width="9.33203125" style="2" customWidth="1"/>
    <col min="5906" max="5906" width="4.88671875" style="2" customWidth="1"/>
    <col min="5907" max="5907" width="9.6640625" style="2" customWidth="1"/>
    <col min="5908" max="5908" width="4.5546875" style="2" customWidth="1"/>
    <col min="5909" max="5909" width="9.109375" style="2"/>
    <col min="5910" max="5910" width="5" style="2" customWidth="1"/>
    <col min="5911" max="5911" width="7" style="2" customWidth="1"/>
    <col min="5912" max="5912" width="4.6640625" style="2" customWidth="1"/>
    <col min="5913" max="5913" width="4.88671875" style="2" customWidth="1"/>
    <col min="5914" max="5914" width="5.109375" style="2" customWidth="1"/>
    <col min="5915" max="5915" width="5" style="2" customWidth="1"/>
    <col min="5916" max="5916" width="5.109375" style="2" customWidth="1"/>
    <col min="5917" max="5917" width="9.109375" style="2"/>
    <col min="5918" max="5918" width="4.44140625" style="2" customWidth="1"/>
    <col min="5919" max="5919" width="11.6640625" style="2" customWidth="1"/>
    <col min="5920" max="6144" width="9.109375" style="2"/>
    <col min="6145" max="6145" width="5.88671875" style="2" customWidth="1"/>
    <col min="6146" max="6146" width="31.6640625" style="2" customWidth="1"/>
    <col min="6147" max="6147" width="10.109375" style="2" customWidth="1"/>
    <col min="6148" max="6148" width="5.6640625" style="2" customWidth="1"/>
    <col min="6149" max="6149" width="4.5546875" style="2" customWidth="1"/>
    <col min="6150" max="6150" width="5.44140625" style="2" customWidth="1"/>
    <col min="6151" max="6151" width="4.33203125" style="2" customWidth="1"/>
    <col min="6152" max="6152" width="5" style="2" customWidth="1"/>
    <col min="6153" max="6153" width="4.6640625" style="2" customWidth="1"/>
    <col min="6154" max="6154" width="5.33203125" style="2" customWidth="1"/>
    <col min="6155" max="6155" width="4.5546875" style="2" customWidth="1"/>
    <col min="6156" max="6156" width="5.5546875" style="2" customWidth="1"/>
    <col min="6157" max="6157" width="4.5546875" style="2" customWidth="1"/>
    <col min="6158" max="6158" width="5.44140625" style="2" customWidth="1"/>
    <col min="6159" max="6159" width="8.6640625" style="2" customWidth="1"/>
    <col min="6160" max="6160" width="5" style="2" customWidth="1"/>
    <col min="6161" max="6161" width="9.33203125" style="2" customWidth="1"/>
    <col min="6162" max="6162" width="4.88671875" style="2" customWidth="1"/>
    <col min="6163" max="6163" width="9.6640625" style="2" customWidth="1"/>
    <col min="6164" max="6164" width="4.5546875" style="2" customWidth="1"/>
    <col min="6165" max="6165" width="9.109375" style="2"/>
    <col min="6166" max="6166" width="5" style="2" customWidth="1"/>
    <col min="6167" max="6167" width="7" style="2" customWidth="1"/>
    <col min="6168" max="6168" width="4.6640625" style="2" customWidth="1"/>
    <col min="6169" max="6169" width="4.88671875" style="2" customWidth="1"/>
    <col min="6170" max="6170" width="5.109375" style="2" customWidth="1"/>
    <col min="6171" max="6171" width="5" style="2" customWidth="1"/>
    <col min="6172" max="6172" width="5.109375" style="2" customWidth="1"/>
    <col min="6173" max="6173" width="9.109375" style="2"/>
    <col min="6174" max="6174" width="4.44140625" style="2" customWidth="1"/>
    <col min="6175" max="6175" width="11.6640625" style="2" customWidth="1"/>
    <col min="6176" max="6400" width="9.109375" style="2"/>
    <col min="6401" max="6401" width="5.88671875" style="2" customWidth="1"/>
    <col min="6402" max="6402" width="31.6640625" style="2" customWidth="1"/>
    <col min="6403" max="6403" width="10.109375" style="2" customWidth="1"/>
    <col min="6404" max="6404" width="5.6640625" style="2" customWidth="1"/>
    <col min="6405" max="6405" width="4.5546875" style="2" customWidth="1"/>
    <col min="6406" max="6406" width="5.44140625" style="2" customWidth="1"/>
    <col min="6407" max="6407" width="4.33203125" style="2" customWidth="1"/>
    <col min="6408" max="6408" width="5" style="2" customWidth="1"/>
    <col min="6409" max="6409" width="4.6640625" style="2" customWidth="1"/>
    <col min="6410" max="6410" width="5.33203125" style="2" customWidth="1"/>
    <col min="6411" max="6411" width="4.5546875" style="2" customWidth="1"/>
    <col min="6412" max="6412" width="5.5546875" style="2" customWidth="1"/>
    <col min="6413" max="6413" width="4.5546875" style="2" customWidth="1"/>
    <col min="6414" max="6414" width="5.44140625" style="2" customWidth="1"/>
    <col min="6415" max="6415" width="8.6640625" style="2" customWidth="1"/>
    <col min="6416" max="6416" width="5" style="2" customWidth="1"/>
    <col min="6417" max="6417" width="9.33203125" style="2" customWidth="1"/>
    <col min="6418" max="6418" width="4.88671875" style="2" customWidth="1"/>
    <col min="6419" max="6419" width="9.6640625" style="2" customWidth="1"/>
    <col min="6420" max="6420" width="4.5546875" style="2" customWidth="1"/>
    <col min="6421" max="6421" width="9.109375" style="2"/>
    <col min="6422" max="6422" width="5" style="2" customWidth="1"/>
    <col min="6423" max="6423" width="7" style="2" customWidth="1"/>
    <col min="6424" max="6424" width="4.6640625" style="2" customWidth="1"/>
    <col min="6425" max="6425" width="4.88671875" style="2" customWidth="1"/>
    <col min="6426" max="6426" width="5.109375" style="2" customWidth="1"/>
    <col min="6427" max="6427" width="5" style="2" customWidth="1"/>
    <col min="6428" max="6428" width="5.109375" style="2" customWidth="1"/>
    <col min="6429" max="6429" width="9.109375" style="2"/>
    <col min="6430" max="6430" width="4.44140625" style="2" customWidth="1"/>
    <col min="6431" max="6431" width="11.6640625" style="2" customWidth="1"/>
    <col min="6432" max="6656" width="9.109375" style="2"/>
    <col min="6657" max="6657" width="5.88671875" style="2" customWidth="1"/>
    <col min="6658" max="6658" width="31.6640625" style="2" customWidth="1"/>
    <col min="6659" max="6659" width="10.109375" style="2" customWidth="1"/>
    <col min="6660" max="6660" width="5.6640625" style="2" customWidth="1"/>
    <col min="6661" max="6661" width="4.5546875" style="2" customWidth="1"/>
    <col min="6662" max="6662" width="5.44140625" style="2" customWidth="1"/>
    <col min="6663" max="6663" width="4.33203125" style="2" customWidth="1"/>
    <col min="6664" max="6664" width="5" style="2" customWidth="1"/>
    <col min="6665" max="6665" width="4.6640625" style="2" customWidth="1"/>
    <col min="6666" max="6666" width="5.33203125" style="2" customWidth="1"/>
    <col min="6667" max="6667" width="4.5546875" style="2" customWidth="1"/>
    <col min="6668" max="6668" width="5.5546875" style="2" customWidth="1"/>
    <col min="6669" max="6669" width="4.5546875" style="2" customWidth="1"/>
    <col min="6670" max="6670" width="5.44140625" style="2" customWidth="1"/>
    <col min="6671" max="6671" width="8.6640625" style="2" customWidth="1"/>
    <col min="6672" max="6672" width="5" style="2" customWidth="1"/>
    <col min="6673" max="6673" width="9.33203125" style="2" customWidth="1"/>
    <col min="6674" max="6674" width="4.88671875" style="2" customWidth="1"/>
    <col min="6675" max="6675" width="9.6640625" style="2" customWidth="1"/>
    <col min="6676" max="6676" width="4.5546875" style="2" customWidth="1"/>
    <col min="6677" max="6677" width="9.109375" style="2"/>
    <col min="6678" max="6678" width="5" style="2" customWidth="1"/>
    <col min="6679" max="6679" width="7" style="2" customWidth="1"/>
    <col min="6680" max="6680" width="4.6640625" style="2" customWidth="1"/>
    <col min="6681" max="6681" width="4.88671875" style="2" customWidth="1"/>
    <col min="6682" max="6682" width="5.109375" style="2" customWidth="1"/>
    <col min="6683" max="6683" width="5" style="2" customWidth="1"/>
    <col min="6684" max="6684" width="5.109375" style="2" customWidth="1"/>
    <col min="6685" max="6685" width="9.109375" style="2"/>
    <col min="6686" max="6686" width="4.44140625" style="2" customWidth="1"/>
    <col min="6687" max="6687" width="11.6640625" style="2" customWidth="1"/>
    <col min="6688" max="6912" width="9.109375" style="2"/>
    <col min="6913" max="6913" width="5.88671875" style="2" customWidth="1"/>
    <col min="6914" max="6914" width="31.6640625" style="2" customWidth="1"/>
    <col min="6915" max="6915" width="10.109375" style="2" customWidth="1"/>
    <col min="6916" max="6916" width="5.6640625" style="2" customWidth="1"/>
    <col min="6917" max="6917" width="4.5546875" style="2" customWidth="1"/>
    <col min="6918" max="6918" width="5.44140625" style="2" customWidth="1"/>
    <col min="6919" max="6919" width="4.33203125" style="2" customWidth="1"/>
    <col min="6920" max="6920" width="5" style="2" customWidth="1"/>
    <col min="6921" max="6921" width="4.6640625" style="2" customWidth="1"/>
    <col min="6922" max="6922" width="5.33203125" style="2" customWidth="1"/>
    <col min="6923" max="6923" width="4.5546875" style="2" customWidth="1"/>
    <col min="6924" max="6924" width="5.5546875" style="2" customWidth="1"/>
    <col min="6925" max="6925" width="4.5546875" style="2" customWidth="1"/>
    <col min="6926" max="6926" width="5.44140625" style="2" customWidth="1"/>
    <col min="6927" max="6927" width="8.6640625" style="2" customWidth="1"/>
    <col min="6928" max="6928" width="5" style="2" customWidth="1"/>
    <col min="6929" max="6929" width="9.33203125" style="2" customWidth="1"/>
    <col min="6930" max="6930" width="4.88671875" style="2" customWidth="1"/>
    <col min="6931" max="6931" width="9.6640625" style="2" customWidth="1"/>
    <col min="6932" max="6932" width="4.5546875" style="2" customWidth="1"/>
    <col min="6933" max="6933" width="9.109375" style="2"/>
    <col min="6934" max="6934" width="5" style="2" customWidth="1"/>
    <col min="6935" max="6935" width="7" style="2" customWidth="1"/>
    <col min="6936" max="6936" width="4.6640625" style="2" customWidth="1"/>
    <col min="6937" max="6937" width="4.88671875" style="2" customWidth="1"/>
    <col min="6938" max="6938" width="5.109375" style="2" customWidth="1"/>
    <col min="6939" max="6939" width="5" style="2" customWidth="1"/>
    <col min="6940" max="6940" width="5.109375" style="2" customWidth="1"/>
    <col min="6941" max="6941" width="9.109375" style="2"/>
    <col min="6942" max="6942" width="4.44140625" style="2" customWidth="1"/>
    <col min="6943" max="6943" width="11.6640625" style="2" customWidth="1"/>
    <col min="6944" max="7168" width="9.109375" style="2"/>
    <col min="7169" max="7169" width="5.88671875" style="2" customWidth="1"/>
    <col min="7170" max="7170" width="31.6640625" style="2" customWidth="1"/>
    <col min="7171" max="7171" width="10.109375" style="2" customWidth="1"/>
    <col min="7172" max="7172" width="5.6640625" style="2" customWidth="1"/>
    <col min="7173" max="7173" width="4.5546875" style="2" customWidth="1"/>
    <col min="7174" max="7174" width="5.44140625" style="2" customWidth="1"/>
    <col min="7175" max="7175" width="4.33203125" style="2" customWidth="1"/>
    <col min="7176" max="7176" width="5" style="2" customWidth="1"/>
    <col min="7177" max="7177" width="4.6640625" style="2" customWidth="1"/>
    <col min="7178" max="7178" width="5.33203125" style="2" customWidth="1"/>
    <col min="7179" max="7179" width="4.5546875" style="2" customWidth="1"/>
    <col min="7180" max="7180" width="5.5546875" style="2" customWidth="1"/>
    <col min="7181" max="7181" width="4.5546875" style="2" customWidth="1"/>
    <col min="7182" max="7182" width="5.44140625" style="2" customWidth="1"/>
    <col min="7183" max="7183" width="8.6640625" style="2" customWidth="1"/>
    <col min="7184" max="7184" width="5" style="2" customWidth="1"/>
    <col min="7185" max="7185" width="9.33203125" style="2" customWidth="1"/>
    <col min="7186" max="7186" width="4.88671875" style="2" customWidth="1"/>
    <col min="7187" max="7187" width="9.6640625" style="2" customWidth="1"/>
    <col min="7188" max="7188" width="4.5546875" style="2" customWidth="1"/>
    <col min="7189" max="7189" width="9.109375" style="2"/>
    <col min="7190" max="7190" width="5" style="2" customWidth="1"/>
    <col min="7191" max="7191" width="7" style="2" customWidth="1"/>
    <col min="7192" max="7192" width="4.6640625" style="2" customWidth="1"/>
    <col min="7193" max="7193" width="4.88671875" style="2" customWidth="1"/>
    <col min="7194" max="7194" width="5.109375" style="2" customWidth="1"/>
    <col min="7195" max="7195" width="5" style="2" customWidth="1"/>
    <col min="7196" max="7196" width="5.109375" style="2" customWidth="1"/>
    <col min="7197" max="7197" width="9.109375" style="2"/>
    <col min="7198" max="7198" width="4.44140625" style="2" customWidth="1"/>
    <col min="7199" max="7199" width="11.6640625" style="2" customWidth="1"/>
    <col min="7200" max="7424" width="9.109375" style="2"/>
    <col min="7425" max="7425" width="5.88671875" style="2" customWidth="1"/>
    <col min="7426" max="7426" width="31.6640625" style="2" customWidth="1"/>
    <col min="7427" max="7427" width="10.109375" style="2" customWidth="1"/>
    <col min="7428" max="7428" width="5.6640625" style="2" customWidth="1"/>
    <col min="7429" max="7429" width="4.5546875" style="2" customWidth="1"/>
    <col min="7430" max="7430" width="5.44140625" style="2" customWidth="1"/>
    <col min="7431" max="7431" width="4.33203125" style="2" customWidth="1"/>
    <col min="7432" max="7432" width="5" style="2" customWidth="1"/>
    <col min="7433" max="7433" width="4.6640625" style="2" customWidth="1"/>
    <col min="7434" max="7434" width="5.33203125" style="2" customWidth="1"/>
    <col min="7435" max="7435" width="4.5546875" style="2" customWidth="1"/>
    <col min="7436" max="7436" width="5.5546875" style="2" customWidth="1"/>
    <col min="7437" max="7437" width="4.5546875" style="2" customWidth="1"/>
    <col min="7438" max="7438" width="5.44140625" style="2" customWidth="1"/>
    <col min="7439" max="7439" width="8.6640625" style="2" customWidth="1"/>
    <col min="7440" max="7440" width="5" style="2" customWidth="1"/>
    <col min="7441" max="7441" width="9.33203125" style="2" customWidth="1"/>
    <col min="7442" max="7442" width="4.88671875" style="2" customWidth="1"/>
    <col min="7443" max="7443" width="9.6640625" style="2" customWidth="1"/>
    <col min="7444" max="7444" width="4.5546875" style="2" customWidth="1"/>
    <col min="7445" max="7445" width="9.109375" style="2"/>
    <col min="7446" max="7446" width="5" style="2" customWidth="1"/>
    <col min="7447" max="7447" width="7" style="2" customWidth="1"/>
    <col min="7448" max="7448" width="4.6640625" style="2" customWidth="1"/>
    <col min="7449" max="7449" width="4.88671875" style="2" customWidth="1"/>
    <col min="7450" max="7450" width="5.109375" style="2" customWidth="1"/>
    <col min="7451" max="7451" width="5" style="2" customWidth="1"/>
    <col min="7452" max="7452" width="5.109375" style="2" customWidth="1"/>
    <col min="7453" max="7453" width="9.109375" style="2"/>
    <col min="7454" max="7454" width="4.44140625" style="2" customWidth="1"/>
    <col min="7455" max="7455" width="11.6640625" style="2" customWidth="1"/>
    <col min="7456" max="7680" width="9.109375" style="2"/>
    <col min="7681" max="7681" width="5.88671875" style="2" customWidth="1"/>
    <col min="7682" max="7682" width="31.6640625" style="2" customWidth="1"/>
    <col min="7683" max="7683" width="10.109375" style="2" customWidth="1"/>
    <col min="7684" max="7684" width="5.6640625" style="2" customWidth="1"/>
    <col min="7685" max="7685" width="4.5546875" style="2" customWidth="1"/>
    <col min="7686" max="7686" width="5.44140625" style="2" customWidth="1"/>
    <col min="7687" max="7687" width="4.33203125" style="2" customWidth="1"/>
    <col min="7688" max="7688" width="5" style="2" customWidth="1"/>
    <col min="7689" max="7689" width="4.6640625" style="2" customWidth="1"/>
    <col min="7690" max="7690" width="5.33203125" style="2" customWidth="1"/>
    <col min="7691" max="7691" width="4.5546875" style="2" customWidth="1"/>
    <col min="7692" max="7692" width="5.5546875" style="2" customWidth="1"/>
    <col min="7693" max="7693" width="4.5546875" style="2" customWidth="1"/>
    <col min="7694" max="7694" width="5.44140625" style="2" customWidth="1"/>
    <col min="7695" max="7695" width="8.6640625" style="2" customWidth="1"/>
    <col min="7696" max="7696" width="5" style="2" customWidth="1"/>
    <col min="7697" max="7697" width="9.33203125" style="2" customWidth="1"/>
    <col min="7698" max="7698" width="4.88671875" style="2" customWidth="1"/>
    <col min="7699" max="7699" width="9.6640625" style="2" customWidth="1"/>
    <col min="7700" max="7700" width="4.5546875" style="2" customWidth="1"/>
    <col min="7701" max="7701" width="9.109375" style="2"/>
    <col min="7702" max="7702" width="5" style="2" customWidth="1"/>
    <col min="7703" max="7703" width="7" style="2" customWidth="1"/>
    <col min="7704" max="7704" width="4.6640625" style="2" customWidth="1"/>
    <col min="7705" max="7705" width="4.88671875" style="2" customWidth="1"/>
    <col min="7706" max="7706" width="5.109375" style="2" customWidth="1"/>
    <col min="7707" max="7707" width="5" style="2" customWidth="1"/>
    <col min="7708" max="7708" width="5.109375" style="2" customWidth="1"/>
    <col min="7709" max="7709" width="9.109375" style="2"/>
    <col min="7710" max="7710" width="4.44140625" style="2" customWidth="1"/>
    <col min="7711" max="7711" width="11.6640625" style="2" customWidth="1"/>
    <col min="7712" max="7936" width="9.109375" style="2"/>
    <col min="7937" max="7937" width="5.88671875" style="2" customWidth="1"/>
    <col min="7938" max="7938" width="31.6640625" style="2" customWidth="1"/>
    <col min="7939" max="7939" width="10.109375" style="2" customWidth="1"/>
    <col min="7940" max="7940" width="5.6640625" style="2" customWidth="1"/>
    <col min="7941" max="7941" width="4.5546875" style="2" customWidth="1"/>
    <col min="7942" max="7942" width="5.44140625" style="2" customWidth="1"/>
    <col min="7943" max="7943" width="4.33203125" style="2" customWidth="1"/>
    <col min="7944" max="7944" width="5" style="2" customWidth="1"/>
    <col min="7945" max="7945" width="4.6640625" style="2" customWidth="1"/>
    <col min="7946" max="7946" width="5.33203125" style="2" customWidth="1"/>
    <col min="7947" max="7947" width="4.5546875" style="2" customWidth="1"/>
    <col min="7948" max="7948" width="5.5546875" style="2" customWidth="1"/>
    <col min="7949" max="7949" width="4.5546875" style="2" customWidth="1"/>
    <col min="7950" max="7950" width="5.44140625" style="2" customWidth="1"/>
    <col min="7951" max="7951" width="8.6640625" style="2" customWidth="1"/>
    <col min="7952" max="7952" width="5" style="2" customWidth="1"/>
    <col min="7953" max="7953" width="9.33203125" style="2" customWidth="1"/>
    <col min="7954" max="7954" width="4.88671875" style="2" customWidth="1"/>
    <col min="7955" max="7955" width="9.6640625" style="2" customWidth="1"/>
    <col min="7956" max="7956" width="4.5546875" style="2" customWidth="1"/>
    <col min="7957" max="7957" width="9.109375" style="2"/>
    <col min="7958" max="7958" width="5" style="2" customWidth="1"/>
    <col min="7959" max="7959" width="7" style="2" customWidth="1"/>
    <col min="7960" max="7960" width="4.6640625" style="2" customWidth="1"/>
    <col min="7961" max="7961" width="4.88671875" style="2" customWidth="1"/>
    <col min="7962" max="7962" width="5.109375" style="2" customWidth="1"/>
    <col min="7963" max="7963" width="5" style="2" customWidth="1"/>
    <col min="7964" max="7964" width="5.109375" style="2" customWidth="1"/>
    <col min="7965" max="7965" width="9.109375" style="2"/>
    <col min="7966" max="7966" width="4.44140625" style="2" customWidth="1"/>
    <col min="7967" max="7967" width="11.6640625" style="2" customWidth="1"/>
    <col min="7968" max="8192" width="9.109375" style="2"/>
    <col min="8193" max="8193" width="5.88671875" style="2" customWidth="1"/>
    <col min="8194" max="8194" width="31.6640625" style="2" customWidth="1"/>
    <col min="8195" max="8195" width="10.109375" style="2" customWidth="1"/>
    <col min="8196" max="8196" width="5.6640625" style="2" customWidth="1"/>
    <col min="8197" max="8197" width="4.5546875" style="2" customWidth="1"/>
    <col min="8198" max="8198" width="5.44140625" style="2" customWidth="1"/>
    <col min="8199" max="8199" width="4.33203125" style="2" customWidth="1"/>
    <col min="8200" max="8200" width="5" style="2" customWidth="1"/>
    <col min="8201" max="8201" width="4.6640625" style="2" customWidth="1"/>
    <col min="8202" max="8202" width="5.33203125" style="2" customWidth="1"/>
    <col min="8203" max="8203" width="4.5546875" style="2" customWidth="1"/>
    <col min="8204" max="8204" width="5.5546875" style="2" customWidth="1"/>
    <col min="8205" max="8205" width="4.5546875" style="2" customWidth="1"/>
    <col min="8206" max="8206" width="5.44140625" style="2" customWidth="1"/>
    <col min="8207" max="8207" width="8.6640625" style="2" customWidth="1"/>
    <col min="8208" max="8208" width="5" style="2" customWidth="1"/>
    <col min="8209" max="8209" width="9.33203125" style="2" customWidth="1"/>
    <col min="8210" max="8210" width="4.88671875" style="2" customWidth="1"/>
    <col min="8211" max="8211" width="9.6640625" style="2" customWidth="1"/>
    <col min="8212" max="8212" width="4.5546875" style="2" customWidth="1"/>
    <col min="8213" max="8213" width="9.109375" style="2"/>
    <col min="8214" max="8214" width="5" style="2" customWidth="1"/>
    <col min="8215" max="8215" width="7" style="2" customWidth="1"/>
    <col min="8216" max="8216" width="4.6640625" style="2" customWidth="1"/>
    <col min="8217" max="8217" width="4.88671875" style="2" customWidth="1"/>
    <col min="8218" max="8218" width="5.109375" style="2" customWidth="1"/>
    <col min="8219" max="8219" width="5" style="2" customWidth="1"/>
    <col min="8220" max="8220" width="5.109375" style="2" customWidth="1"/>
    <col min="8221" max="8221" width="9.109375" style="2"/>
    <col min="8222" max="8222" width="4.44140625" style="2" customWidth="1"/>
    <col min="8223" max="8223" width="11.6640625" style="2" customWidth="1"/>
    <col min="8224" max="8448" width="9.109375" style="2"/>
    <col min="8449" max="8449" width="5.88671875" style="2" customWidth="1"/>
    <col min="8450" max="8450" width="31.6640625" style="2" customWidth="1"/>
    <col min="8451" max="8451" width="10.109375" style="2" customWidth="1"/>
    <col min="8452" max="8452" width="5.6640625" style="2" customWidth="1"/>
    <col min="8453" max="8453" width="4.5546875" style="2" customWidth="1"/>
    <col min="8454" max="8454" width="5.44140625" style="2" customWidth="1"/>
    <col min="8455" max="8455" width="4.33203125" style="2" customWidth="1"/>
    <col min="8456" max="8456" width="5" style="2" customWidth="1"/>
    <col min="8457" max="8457" width="4.6640625" style="2" customWidth="1"/>
    <col min="8458" max="8458" width="5.33203125" style="2" customWidth="1"/>
    <col min="8459" max="8459" width="4.5546875" style="2" customWidth="1"/>
    <col min="8460" max="8460" width="5.5546875" style="2" customWidth="1"/>
    <col min="8461" max="8461" width="4.5546875" style="2" customWidth="1"/>
    <col min="8462" max="8462" width="5.44140625" style="2" customWidth="1"/>
    <col min="8463" max="8463" width="8.6640625" style="2" customWidth="1"/>
    <col min="8464" max="8464" width="5" style="2" customWidth="1"/>
    <col min="8465" max="8465" width="9.33203125" style="2" customWidth="1"/>
    <col min="8466" max="8466" width="4.88671875" style="2" customWidth="1"/>
    <col min="8467" max="8467" width="9.6640625" style="2" customWidth="1"/>
    <col min="8468" max="8468" width="4.5546875" style="2" customWidth="1"/>
    <col min="8469" max="8469" width="9.109375" style="2"/>
    <col min="8470" max="8470" width="5" style="2" customWidth="1"/>
    <col min="8471" max="8471" width="7" style="2" customWidth="1"/>
    <col min="8472" max="8472" width="4.6640625" style="2" customWidth="1"/>
    <col min="8473" max="8473" width="4.88671875" style="2" customWidth="1"/>
    <col min="8474" max="8474" width="5.109375" style="2" customWidth="1"/>
    <col min="8475" max="8475" width="5" style="2" customWidth="1"/>
    <col min="8476" max="8476" width="5.109375" style="2" customWidth="1"/>
    <col min="8477" max="8477" width="9.109375" style="2"/>
    <col min="8478" max="8478" width="4.44140625" style="2" customWidth="1"/>
    <col min="8479" max="8479" width="11.6640625" style="2" customWidth="1"/>
    <col min="8480" max="8704" width="9.109375" style="2"/>
    <col min="8705" max="8705" width="5.88671875" style="2" customWidth="1"/>
    <col min="8706" max="8706" width="31.6640625" style="2" customWidth="1"/>
    <col min="8707" max="8707" width="10.109375" style="2" customWidth="1"/>
    <col min="8708" max="8708" width="5.6640625" style="2" customWidth="1"/>
    <col min="8709" max="8709" width="4.5546875" style="2" customWidth="1"/>
    <col min="8710" max="8710" width="5.44140625" style="2" customWidth="1"/>
    <col min="8711" max="8711" width="4.33203125" style="2" customWidth="1"/>
    <col min="8712" max="8712" width="5" style="2" customWidth="1"/>
    <col min="8713" max="8713" width="4.6640625" style="2" customWidth="1"/>
    <col min="8714" max="8714" width="5.33203125" style="2" customWidth="1"/>
    <col min="8715" max="8715" width="4.5546875" style="2" customWidth="1"/>
    <col min="8716" max="8716" width="5.5546875" style="2" customWidth="1"/>
    <col min="8717" max="8717" width="4.5546875" style="2" customWidth="1"/>
    <col min="8718" max="8718" width="5.44140625" style="2" customWidth="1"/>
    <col min="8719" max="8719" width="8.6640625" style="2" customWidth="1"/>
    <col min="8720" max="8720" width="5" style="2" customWidth="1"/>
    <col min="8721" max="8721" width="9.33203125" style="2" customWidth="1"/>
    <col min="8722" max="8722" width="4.88671875" style="2" customWidth="1"/>
    <col min="8723" max="8723" width="9.6640625" style="2" customWidth="1"/>
    <col min="8724" max="8724" width="4.5546875" style="2" customWidth="1"/>
    <col min="8725" max="8725" width="9.109375" style="2"/>
    <col min="8726" max="8726" width="5" style="2" customWidth="1"/>
    <col min="8727" max="8727" width="7" style="2" customWidth="1"/>
    <col min="8728" max="8728" width="4.6640625" style="2" customWidth="1"/>
    <col min="8729" max="8729" width="4.88671875" style="2" customWidth="1"/>
    <col min="8730" max="8730" width="5.109375" style="2" customWidth="1"/>
    <col min="8731" max="8731" width="5" style="2" customWidth="1"/>
    <col min="8732" max="8732" width="5.109375" style="2" customWidth="1"/>
    <col min="8733" max="8733" width="9.109375" style="2"/>
    <col min="8734" max="8734" width="4.44140625" style="2" customWidth="1"/>
    <col min="8735" max="8735" width="11.6640625" style="2" customWidth="1"/>
    <col min="8736" max="8960" width="9.109375" style="2"/>
    <col min="8961" max="8961" width="5.88671875" style="2" customWidth="1"/>
    <col min="8962" max="8962" width="31.6640625" style="2" customWidth="1"/>
    <col min="8963" max="8963" width="10.109375" style="2" customWidth="1"/>
    <col min="8964" max="8964" width="5.6640625" style="2" customWidth="1"/>
    <col min="8965" max="8965" width="4.5546875" style="2" customWidth="1"/>
    <col min="8966" max="8966" width="5.44140625" style="2" customWidth="1"/>
    <col min="8967" max="8967" width="4.33203125" style="2" customWidth="1"/>
    <col min="8968" max="8968" width="5" style="2" customWidth="1"/>
    <col min="8969" max="8969" width="4.6640625" style="2" customWidth="1"/>
    <col min="8970" max="8970" width="5.33203125" style="2" customWidth="1"/>
    <col min="8971" max="8971" width="4.5546875" style="2" customWidth="1"/>
    <col min="8972" max="8972" width="5.5546875" style="2" customWidth="1"/>
    <col min="8973" max="8973" width="4.5546875" style="2" customWidth="1"/>
    <col min="8974" max="8974" width="5.44140625" style="2" customWidth="1"/>
    <col min="8975" max="8975" width="8.6640625" style="2" customWidth="1"/>
    <col min="8976" max="8976" width="5" style="2" customWidth="1"/>
    <col min="8977" max="8977" width="9.33203125" style="2" customWidth="1"/>
    <col min="8978" max="8978" width="4.88671875" style="2" customWidth="1"/>
    <col min="8979" max="8979" width="9.6640625" style="2" customWidth="1"/>
    <col min="8980" max="8980" width="4.5546875" style="2" customWidth="1"/>
    <col min="8981" max="8981" width="9.109375" style="2"/>
    <col min="8982" max="8982" width="5" style="2" customWidth="1"/>
    <col min="8983" max="8983" width="7" style="2" customWidth="1"/>
    <col min="8984" max="8984" width="4.6640625" style="2" customWidth="1"/>
    <col min="8985" max="8985" width="4.88671875" style="2" customWidth="1"/>
    <col min="8986" max="8986" width="5.109375" style="2" customWidth="1"/>
    <col min="8987" max="8987" width="5" style="2" customWidth="1"/>
    <col min="8988" max="8988" width="5.109375" style="2" customWidth="1"/>
    <col min="8989" max="8989" width="9.109375" style="2"/>
    <col min="8990" max="8990" width="4.44140625" style="2" customWidth="1"/>
    <col min="8991" max="8991" width="11.6640625" style="2" customWidth="1"/>
    <col min="8992" max="9216" width="9.109375" style="2"/>
    <col min="9217" max="9217" width="5.88671875" style="2" customWidth="1"/>
    <col min="9218" max="9218" width="31.6640625" style="2" customWidth="1"/>
    <col min="9219" max="9219" width="10.109375" style="2" customWidth="1"/>
    <col min="9220" max="9220" width="5.6640625" style="2" customWidth="1"/>
    <col min="9221" max="9221" width="4.5546875" style="2" customWidth="1"/>
    <col min="9222" max="9222" width="5.44140625" style="2" customWidth="1"/>
    <col min="9223" max="9223" width="4.33203125" style="2" customWidth="1"/>
    <col min="9224" max="9224" width="5" style="2" customWidth="1"/>
    <col min="9225" max="9225" width="4.6640625" style="2" customWidth="1"/>
    <col min="9226" max="9226" width="5.33203125" style="2" customWidth="1"/>
    <col min="9227" max="9227" width="4.5546875" style="2" customWidth="1"/>
    <col min="9228" max="9228" width="5.5546875" style="2" customWidth="1"/>
    <col min="9229" max="9229" width="4.5546875" style="2" customWidth="1"/>
    <col min="9230" max="9230" width="5.44140625" style="2" customWidth="1"/>
    <col min="9231" max="9231" width="8.6640625" style="2" customWidth="1"/>
    <col min="9232" max="9232" width="5" style="2" customWidth="1"/>
    <col min="9233" max="9233" width="9.33203125" style="2" customWidth="1"/>
    <col min="9234" max="9234" width="4.88671875" style="2" customWidth="1"/>
    <col min="9235" max="9235" width="9.6640625" style="2" customWidth="1"/>
    <col min="9236" max="9236" width="4.5546875" style="2" customWidth="1"/>
    <col min="9237" max="9237" width="9.109375" style="2"/>
    <col min="9238" max="9238" width="5" style="2" customWidth="1"/>
    <col min="9239" max="9239" width="7" style="2" customWidth="1"/>
    <col min="9240" max="9240" width="4.6640625" style="2" customWidth="1"/>
    <col min="9241" max="9241" width="4.88671875" style="2" customWidth="1"/>
    <col min="9242" max="9242" width="5.109375" style="2" customWidth="1"/>
    <col min="9243" max="9243" width="5" style="2" customWidth="1"/>
    <col min="9244" max="9244" width="5.109375" style="2" customWidth="1"/>
    <col min="9245" max="9245" width="9.109375" style="2"/>
    <col min="9246" max="9246" width="4.44140625" style="2" customWidth="1"/>
    <col min="9247" max="9247" width="11.6640625" style="2" customWidth="1"/>
    <col min="9248" max="9472" width="9.109375" style="2"/>
    <col min="9473" max="9473" width="5.88671875" style="2" customWidth="1"/>
    <col min="9474" max="9474" width="31.6640625" style="2" customWidth="1"/>
    <col min="9475" max="9475" width="10.109375" style="2" customWidth="1"/>
    <col min="9476" max="9476" width="5.6640625" style="2" customWidth="1"/>
    <col min="9477" max="9477" width="4.5546875" style="2" customWidth="1"/>
    <col min="9478" max="9478" width="5.44140625" style="2" customWidth="1"/>
    <col min="9479" max="9479" width="4.33203125" style="2" customWidth="1"/>
    <col min="9480" max="9480" width="5" style="2" customWidth="1"/>
    <col min="9481" max="9481" width="4.6640625" style="2" customWidth="1"/>
    <col min="9482" max="9482" width="5.33203125" style="2" customWidth="1"/>
    <col min="9483" max="9483" width="4.5546875" style="2" customWidth="1"/>
    <col min="9484" max="9484" width="5.5546875" style="2" customWidth="1"/>
    <col min="9485" max="9485" width="4.5546875" style="2" customWidth="1"/>
    <col min="9486" max="9486" width="5.44140625" style="2" customWidth="1"/>
    <col min="9487" max="9487" width="8.6640625" style="2" customWidth="1"/>
    <col min="9488" max="9488" width="5" style="2" customWidth="1"/>
    <col min="9489" max="9489" width="9.33203125" style="2" customWidth="1"/>
    <col min="9490" max="9490" width="4.88671875" style="2" customWidth="1"/>
    <col min="9491" max="9491" width="9.6640625" style="2" customWidth="1"/>
    <col min="9492" max="9492" width="4.5546875" style="2" customWidth="1"/>
    <col min="9493" max="9493" width="9.109375" style="2"/>
    <col min="9494" max="9494" width="5" style="2" customWidth="1"/>
    <col min="9495" max="9495" width="7" style="2" customWidth="1"/>
    <col min="9496" max="9496" width="4.6640625" style="2" customWidth="1"/>
    <col min="9497" max="9497" width="4.88671875" style="2" customWidth="1"/>
    <col min="9498" max="9498" width="5.109375" style="2" customWidth="1"/>
    <col min="9499" max="9499" width="5" style="2" customWidth="1"/>
    <col min="9500" max="9500" width="5.109375" style="2" customWidth="1"/>
    <col min="9501" max="9501" width="9.109375" style="2"/>
    <col min="9502" max="9502" width="4.44140625" style="2" customWidth="1"/>
    <col min="9503" max="9503" width="11.6640625" style="2" customWidth="1"/>
    <col min="9504" max="9728" width="9.109375" style="2"/>
    <col min="9729" max="9729" width="5.88671875" style="2" customWidth="1"/>
    <col min="9730" max="9730" width="31.6640625" style="2" customWidth="1"/>
    <col min="9731" max="9731" width="10.109375" style="2" customWidth="1"/>
    <col min="9732" max="9732" width="5.6640625" style="2" customWidth="1"/>
    <col min="9733" max="9733" width="4.5546875" style="2" customWidth="1"/>
    <col min="9734" max="9734" width="5.44140625" style="2" customWidth="1"/>
    <col min="9735" max="9735" width="4.33203125" style="2" customWidth="1"/>
    <col min="9736" max="9736" width="5" style="2" customWidth="1"/>
    <col min="9737" max="9737" width="4.6640625" style="2" customWidth="1"/>
    <col min="9738" max="9738" width="5.33203125" style="2" customWidth="1"/>
    <col min="9739" max="9739" width="4.5546875" style="2" customWidth="1"/>
    <col min="9740" max="9740" width="5.5546875" style="2" customWidth="1"/>
    <col min="9741" max="9741" width="4.5546875" style="2" customWidth="1"/>
    <col min="9742" max="9742" width="5.44140625" style="2" customWidth="1"/>
    <col min="9743" max="9743" width="8.6640625" style="2" customWidth="1"/>
    <col min="9744" max="9744" width="5" style="2" customWidth="1"/>
    <col min="9745" max="9745" width="9.33203125" style="2" customWidth="1"/>
    <col min="9746" max="9746" width="4.88671875" style="2" customWidth="1"/>
    <col min="9747" max="9747" width="9.6640625" style="2" customWidth="1"/>
    <col min="9748" max="9748" width="4.5546875" style="2" customWidth="1"/>
    <col min="9749" max="9749" width="9.109375" style="2"/>
    <col min="9750" max="9750" width="5" style="2" customWidth="1"/>
    <col min="9751" max="9751" width="7" style="2" customWidth="1"/>
    <col min="9752" max="9752" width="4.6640625" style="2" customWidth="1"/>
    <col min="9753" max="9753" width="4.88671875" style="2" customWidth="1"/>
    <col min="9754" max="9754" width="5.109375" style="2" customWidth="1"/>
    <col min="9755" max="9755" width="5" style="2" customWidth="1"/>
    <col min="9756" max="9756" width="5.109375" style="2" customWidth="1"/>
    <col min="9757" max="9757" width="9.109375" style="2"/>
    <col min="9758" max="9758" width="4.44140625" style="2" customWidth="1"/>
    <col min="9759" max="9759" width="11.6640625" style="2" customWidth="1"/>
    <col min="9760" max="9984" width="9.109375" style="2"/>
    <col min="9985" max="9985" width="5.88671875" style="2" customWidth="1"/>
    <col min="9986" max="9986" width="31.6640625" style="2" customWidth="1"/>
    <col min="9987" max="9987" width="10.109375" style="2" customWidth="1"/>
    <col min="9988" max="9988" width="5.6640625" style="2" customWidth="1"/>
    <col min="9989" max="9989" width="4.5546875" style="2" customWidth="1"/>
    <col min="9990" max="9990" width="5.44140625" style="2" customWidth="1"/>
    <col min="9991" max="9991" width="4.33203125" style="2" customWidth="1"/>
    <col min="9992" max="9992" width="5" style="2" customWidth="1"/>
    <col min="9993" max="9993" width="4.6640625" style="2" customWidth="1"/>
    <col min="9994" max="9994" width="5.33203125" style="2" customWidth="1"/>
    <col min="9995" max="9995" width="4.5546875" style="2" customWidth="1"/>
    <col min="9996" max="9996" width="5.5546875" style="2" customWidth="1"/>
    <col min="9997" max="9997" width="4.5546875" style="2" customWidth="1"/>
    <col min="9998" max="9998" width="5.44140625" style="2" customWidth="1"/>
    <col min="9999" max="9999" width="8.6640625" style="2" customWidth="1"/>
    <col min="10000" max="10000" width="5" style="2" customWidth="1"/>
    <col min="10001" max="10001" width="9.33203125" style="2" customWidth="1"/>
    <col min="10002" max="10002" width="4.88671875" style="2" customWidth="1"/>
    <col min="10003" max="10003" width="9.6640625" style="2" customWidth="1"/>
    <col min="10004" max="10004" width="4.5546875" style="2" customWidth="1"/>
    <col min="10005" max="10005" width="9.109375" style="2"/>
    <col min="10006" max="10006" width="5" style="2" customWidth="1"/>
    <col min="10007" max="10007" width="7" style="2" customWidth="1"/>
    <col min="10008" max="10008" width="4.6640625" style="2" customWidth="1"/>
    <col min="10009" max="10009" width="4.88671875" style="2" customWidth="1"/>
    <col min="10010" max="10010" width="5.109375" style="2" customWidth="1"/>
    <col min="10011" max="10011" width="5" style="2" customWidth="1"/>
    <col min="10012" max="10012" width="5.109375" style="2" customWidth="1"/>
    <col min="10013" max="10013" width="9.109375" style="2"/>
    <col min="10014" max="10014" width="4.44140625" style="2" customWidth="1"/>
    <col min="10015" max="10015" width="11.6640625" style="2" customWidth="1"/>
    <col min="10016" max="10240" width="9.109375" style="2"/>
    <col min="10241" max="10241" width="5.88671875" style="2" customWidth="1"/>
    <col min="10242" max="10242" width="31.6640625" style="2" customWidth="1"/>
    <col min="10243" max="10243" width="10.109375" style="2" customWidth="1"/>
    <col min="10244" max="10244" width="5.6640625" style="2" customWidth="1"/>
    <col min="10245" max="10245" width="4.5546875" style="2" customWidth="1"/>
    <col min="10246" max="10246" width="5.44140625" style="2" customWidth="1"/>
    <col min="10247" max="10247" width="4.33203125" style="2" customWidth="1"/>
    <col min="10248" max="10248" width="5" style="2" customWidth="1"/>
    <col min="10249" max="10249" width="4.6640625" style="2" customWidth="1"/>
    <col min="10250" max="10250" width="5.33203125" style="2" customWidth="1"/>
    <col min="10251" max="10251" width="4.5546875" style="2" customWidth="1"/>
    <col min="10252" max="10252" width="5.5546875" style="2" customWidth="1"/>
    <col min="10253" max="10253" width="4.5546875" style="2" customWidth="1"/>
    <col min="10254" max="10254" width="5.44140625" style="2" customWidth="1"/>
    <col min="10255" max="10255" width="8.6640625" style="2" customWidth="1"/>
    <col min="10256" max="10256" width="5" style="2" customWidth="1"/>
    <col min="10257" max="10257" width="9.33203125" style="2" customWidth="1"/>
    <col min="10258" max="10258" width="4.88671875" style="2" customWidth="1"/>
    <col min="10259" max="10259" width="9.6640625" style="2" customWidth="1"/>
    <col min="10260" max="10260" width="4.5546875" style="2" customWidth="1"/>
    <col min="10261" max="10261" width="9.109375" style="2"/>
    <col min="10262" max="10262" width="5" style="2" customWidth="1"/>
    <col min="10263" max="10263" width="7" style="2" customWidth="1"/>
    <col min="10264" max="10264" width="4.6640625" style="2" customWidth="1"/>
    <col min="10265" max="10265" width="4.88671875" style="2" customWidth="1"/>
    <col min="10266" max="10266" width="5.109375" style="2" customWidth="1"/>
    <col min="10267" max="10267" width="5" style="2" customWidth="1"/>
    <col min="10268" max="10268" width="5.109375" style="2" customWidth="1"/>
    <col min="10269" max="10269" width="9.109375" style="2"/>
    <col min="10270" max="10270" width="4.44140625" style="2" customWidth="1"/>
    <col min="10271" max="10271" width="11.6640625" style="2" customWidth="1"/>
    <col min="10272" max="10496" width="9.109375" style="2"/>
    <col min="10497" max="10497" width="5.88671875" style="2" customWidth="1"/>
    <col min="10498" max="10498" width="31.6640625" style="2" customWidth="1"/>
    <col min="10499" max="10499" width="10.109375" style="2" customWidth="1"/>
    <col min="10500" max="10500" width="5.6640625" style="2" customWidth="1"/>
    <col min="10501" max="10501" width="4.5546875" style="2" customWidth="1"/>
    <col min="10502" max="10502" width="5.44140625" style="2" customWidth="1"/>
    <col min="10503" max="10503" width="4.33203125" style="2" customWidth="1"/>
    <col min="10504" max="10504" width="5" style="2" customWidth="1"/>
    <col min="10505" max="10505" width="4.6640625" style="2" customWidth="1"/>
    <col min="10506" max="10506" width="5.33203125" style="2" customWidth="1"/>
    <col min="10507" max="10507" width="4.5546875" style="2" customWidth="1"/>
    <col min="10508" max="10508" width="5.5546875" style="2" customWidth="1"/>
    <col min="10509" max="10509" width="4.5546875" style="2" customWidth="1"/>
    <col min="10510" max="10510" width="5.44140625" style="2" customWidth="1"/>
    <col min="10511" max="10511" width="8.6640625" style="2" customWidth="1"/>
    <col min="10512" max="10512" width="5" style="2" customWidth="1"/>
    <col min="10513" max="10513" width="9.33203125" style="2" customWidth="1"/>
    <col min="10514" max="10514" width="4.88671875" style="2" customWidth="1"/>
    <col min="10515" max="10515" width="9.6640625" style="2" customWidth="1"/>
    <col min="10516" max="10516" width="4.5546875" style="2" customWidth="1"/>
    <col min="10517" max="10517" width="9.109375" style="2"/>
    <col min="10518" max="10518" width="5" style="2" customWidth="1"/>
    <col min="10519" max="10519" width="7" style="2" customWidth="1"/>
    <col min="10520" max="10520" width="4.6640625" style="2" customWidth="1"/>
    <col min="10521" max="10521" width="4.88671875" style="2" customWidth="1"/>
    <col min="10522" max="10522" width="5.109375" style="2" customWidth="1"/>
    <col min="10523" max="10523" width="5" style="2" customWidth="1"/>
    <col min="10524" max="10524" width="5.109375" style="2" customWidth="1"/>
    <col min="10525" max="10525" width="9.109375" style="2"/>
    <col min="10526" max="10526" width="4.44140625" style="2" customWidth="1"/>
    <col min="10527" max="10527" width="11.6640625" style="2" customWidth="1"/>
    <col min="10528" max="10752" width="9.109375" style="2"/>
    <col min="10753" max="10753" width="5.88671875" style="2" customWidth="1"/>
    <col min="10754" max="10754" width="31.6640625" style="2" customWidth="1"/>
    <col min="10755" max="10755" width="10.109375" style="2" customWidth="1"/>
    <col min="10756" max="10756" width="5.6640625" style="2" customWidth="1"/>
    <col min="10757" max="10757" width="4.5546875" style="2" customWidth="1"/>
    <col min="10758" max="10758" width="5.44140625" style="2" customWidth="1"/>
    <col min="10759" max="10759" width="4.33203125" style="2" customWidth="1"/>
    <col min="10760" max="10760" width="5" style="2" customWidth="1"/>
    <col min="10761" max="10761" width="4.6640625" style="2" customWidth="1"/>
    <col min="10762" max="10762" width="5.33203125" style="2" customWidth="1"/>
    <col min="10763" max="10763" width="4.5546875" style="2" customWidth="1"/>
    <col min="10764" max="10764" width="5.5546875" style="2" customWidth="1"/>
    <col min="10765" max="10765" width="4.5546875" style="2" customWidth="1"/>
    <col min="10766" max="10766" width="5.44140625" style="2" customWidth="1"/>
    <col min="10767" max="10767" width="8.6640625" style="2" customWidth="1"/>
    <col min="10768" max="10768" width="5" style="2" customWidth="1"/>
    <col min="10769" max="10769" width="9.33203125" style="2" customWidth="1"/>
    <col min="10770" max="10770" width="4.88671875" style="2" customWidth="1"/>
    <col min="10771" max="10771" width="9.6640625" style="2" customWidth="1"/>
    <col min="10772" max="10772" width="4.5546875" style="2" customWidth="1"/>
    <col min="10773" max="10773" width="9.109375" style="2"/>
    <col min="10774" max="10774" width="5" style="2" customWidth="1"/>
    <col min="10775" max="10775" width="7" style="2" customWidth="1"/>
    <col min="10776" max="10776" width="4.6640625" style="2" customWidth="1"/>
    <col min="10777" max="10777" width="4.88671875" style="2" customWidth="1"/>
    <col min="10778" max="10778" width="5.109375" style="2" customWidth="1"/>
    <col min="10779" max="10779" width="5" style="2" customWidth="1"/>
    <col min="10780" max="10780" width="5.109375" style="2" customWidth="1"/>
    <col min="10781" max="10781" width="9.109375" style="2"/>
    <col min="10782" max="10782" width="4.44140625" style="2" customWidth="1"/>
    <col min="10783" max="10783" width="11.6640625" style="2" customWidth="1"/>
    <col min="10784" max="11008" width="9.109375" style="2"/>
    <col min="11009" max="11009" width="5.88671875" style="2" customWidth="1"/>
    <col min="11010" max="11010" width="31.6640625" style="2" customWidth="1"/>
    <col min="11011" max="11011" width="10.109375" style="2" customWidth="1"/>
    <col min="11012" max="11012" width="5.6640625" style="2" customWidth="1"/>
    <col min="11013" max="11013" width="4.5546875" style="2" customWidth="1"/>
    <col min="11014" max="11014" width="5.44140625" style="2" customWidth="1"/>
    <col min="11015" max="11015" width="4.33203125" style="2" customWidth="1"/>
    <col min="11016" max="11016" width="5" style="2" customWidth="1"/>
    <col min="11017" max="11017" width="4.6640625" style="2" customWidth="1"/>
    <col min="11018" max="11018" width="5.33203125" style="2" customWidth="1"/>
    <col min="11019" max="11019" width="4.5546875" style="2" customWidth="1"/>
    <col min="11020" max="11020" width="5.5546875" style="2" customWidth="1"/>
    <col min="11021" max="11021" width="4.5546875" style="2" customWidth="1"/>
    <col min="11022" max="11022" width="5.44140625" style="2" customWidth="1"/>
    <col min="11023" max="11023" width="8.6640625" style="2" customWidth="1"/>
    <col min="11024" max="11024" width="5" style="2" customWidth="1"/>
    <col min="11025" max="11025" width="9.33203125" style="2" customWidth="1"/>
    <col min="11026" max="11026" width="4.88671875" style="2" customWidth="1"/>
    <col min="11027" max="11027" width="9.6640625" style="2" customWidth="1"/>
    <col min="11028" max="11028" width="4.5546875" style="2" customWidth="1"/>
    <col min="11029" max="11029" width="9.109375" style="2"/>
    <col min="11030" max="11030" width="5" style="2" customWidth="1"/>
    <col min="11031" max="11031" width="7" style="2" customWidth="1"/>
    <col min="11032" max="11032" width="4.6640625" style="2" customWidth="1"/>
    <col min="11033" max="11033" width="4.88671875" style="2" customWidth="1"/>
    <col min="11034" max="11034" width="5.109375" style="2" customWidth="1"/>
    <col min="11035" max="11035" width="5" style="2" customWidth="1"/>
    <col min="11036" max="11036" width="5.109375" style="2" customWidth="1"/>
    <col min="11037" max="11037" width="9.109375" style="2"/>
    <col min="11038" max="11038" width="4.44140625" style="2" customWidth="1"/>
    <col min="11039" max="11039" width="11.6640625" style="2" customWidth="1"/>
    <col min="11040" max="11264" width="9.109375" style="2"/>
    <col min="11265" max="11265" width="5.88671875" style="2" customWidth="1"/>
    <col min="11266" max="11266" width="31.6640625" style="2" customWidth="1"/>
    <col min="11267" max="11267" width="10.109375" style="2" customWidth="1"/>
    <col min="11268" max="11268" width="5.6640625" style="2" customWidth="1"/>
    <col min="11269" max="11269" width="4.5546875" style="2" customWidth="1"/>
    <col min="11270" max="11270" width="5.44140625" style="2" customWidth="1"/>
    <col min="11271" max="11271" width="4.33203125" style="2" customWidth="1"/>
    <col min="11272" max="11272" width="5" style="2" customWidth="1"/>
    <col min="11273" max="11273" width="4.6640625" style="2" customWidth="1"/>
    <col min="11274" max="11274" width="5.33203125" style="2" customWidth="1"/>
    <col min="11275" max="11275" width="4.5546875" style="2" customWidth="1"/>
    <col min="11276" max="11276" width="5.5546875" style="2" customWidth="1"/>
    <col min="11277" max="11277" width="4.5546875" style="2" customWidth="1"/>
    <col min="11278" max="11278" width="5.44140625" style="2" customWidth="1"/>
    <col min="11279" max="11279" width="8.6640625" style="2" customWidth="1"/>
    <col min="11280" max="11280" width="5" style="2" customWidth="1"/>
    <col min="11281" max="11281" width="9.33203125" style="2" customWidth="1"/>
    <col min="11282" max="11282" width="4.88671875" style="2" customWidth="1"/>
    <col min="11283" max="11283" width="9.6640625" style="2" customWidth="1"/>
    <col min="11284" max="11284" width="4.5546875" style="2" customWidth="1"/>
    <col min="11285" max="11285" width="9.109375" style="2"/>
    <col min="11286" max="11286" width="5" style="2" customWidth="1"/>
    <col min="11287" max="11287" width="7" style="2" customWidth="1"/>
    <col min="11288" max="11288" width="4.6640625" style="2" customWidth="1"/>
    <col min="11289" max="11289" width="4.88671875" style="2" customWidth="1"/>
    <col min="11290" max="11290" width="5.109375" style="2" customWidth="1"/>
    <col min="11291" max="11291" width="5" style="2" customWidth="1"/>
    <col min="11292" max="11292" width="5.109375" style="2" customWidth="1"/>
    <col min="11293" max="11293" width="9.109375" style="2"/>
    <col min="11294" max="11294" width="4.44140625" style="2" customWidth="1"/>
    <col min="11295" max="11295" width="11.6640625" style="2" customWidth="1"/>
    <col min="11296" max="11520" width="9.109375" style="2"/>
    <col min="11521" max="11521" width="5.88671875" style="2" customWidth="1"/>
    <col min="11522" max="11522" width="31.6640625" style="2" customWidth="1"/>
    <col min="11523" max="11523" width="10.109375" style="2" customWidth="1"/>
    <col min="11524" max="11524" width="5.6640625" style="2" customWidth="1"/>
    <col min="11525" max="11525" width="4.5546875" style="2" customWidth="1"/>
    <col min="11526" max="11526" width="5.44140625" style="2" customWidth="1"/>
    <col min="11527" max="11527" width="4.33203125" style="2" customWidth="1"/>
    <col min="11528" max="11528" width="5" style="2" customWidth="1"/>
    <col min="11529" max="11529" width="4.6640625" style="2" customWidth="1"/>
    <col min="11530" max="11530" width="5.33203125" style="2" customWidth="1"/>
    <col min="11531" max="11531" width="4.5546875" style="2" customWidth="1"/>
    <col min="11532" max="11532" width="5.5546875" style="2" customWidth="1"/>
    <col min="11533" max="11533" width="4.5546875" style="2" customWidth="1"/>
    <col min="11534" max="11534" width="5.44140625" style="2" customWidth="1"/>
    <col min="11535" max="11535" width="8.6640625" style="2" customWidth="1"/>
    <col min="11536" max="11536" width="5" style="2" customWidth="1"/>
    <col min="11537" max="11537" width="9.33203125" style="2" customWidth="1"/>
    <col min="11538" max="11538" width="4.88671875" style="2" customWidth="1"/>
    <col min="11539" max="11539" width="9.6640625" style="2" customWidth="1"/>
    <col min="11540" max="11540" width="4.5546875" style="2" customWidth="1"/>
    <col min="11541" max="11541" width="9.109375" style="2"/>
    <col min="11542" max="11542" width="5" style="2" customWidth="1"/>
    <col min="11543" max="11543" width="7" style="2" customWidth="1"/>
    <col min="11544" max="11544" width="4.6640625" style="2" customWidth="1"/>
    <col min="11545" max="11545" width="4.88671875" style="2" customWidth="1"/>
    <col min="11546" max="11546" width="5.109375" style="2" customWidth="1"/>
    <col min="11547" max="11547" width="5" style="2" customWidth="1"/>
    <col min="11548" max="11548" width="5.109375" style="2" customWidth="1"/>
    <col min="11549" max="11549" width="9.109375" style="2"/>
    <col min="11550" max="11550" width="4.44140625" style="2" customWidth="1"/>
    <col min="11551" max="11551" width="11.6640625" style="2" customWidth="1"/>
    <col min="11552" max="11776" width="9.109375" style="2"/>
    <col min="11777" max="11777" width="5.88671875" style="2" customWidth="1"/>
    <col min="11778" max="11778" width="31.6640625" style="2" customWidth="1"/>
    <col min="11779" max="11779" width="10.109375" style="2" customWidth="1"/>
    <col min="11780" max="11780" width="5.6640625" style="2" customWidth="1"/>
    <col min="11781" max="11781" width="4.5546875" style="2" customWidth="1"/>
    <col min="11782" max="11782" width="5.44140625" style="2" customWidth="1"/>
    <col min="11783" max="11783" width="4.33203125" style="2" customWidth="1"/>
    <col min="11784" max="11784" width="5" style="2" customWidth="1"/>
    <col min="11785" max="11785" width="4.6640625" style="2" customWidth="1"/>
    <col min="11786" max="11786" width="5.33203125" style="2" customWidth="1"/>
    <col min="11787" max="11787" width="4.5546875" style="2" customWidth="1"/>
    <col min="11788" max="11788" width="5.5546875" style="2" customWidth="1"/>
    <col min="11789" max="11789" width="4.5546875" style="2" customWidth="1"/>
    <col min="11790" max="11790" width="5.44140625" style="2" customWidth="1"/>
    <col min="11791" max="11791" width="8.6640625" style="2" customWidth="1"/>
    <col min="11792" max="11792" width="5" style="2" customWidth="1"/>
    <col min="11793" max="11793" width="9.33203125" style="2" customWidth="1"/>
    <col min="11794" max="11794" width="4.88671875" style="2" customWidth="1"/>
    <col min="11795" max="11795" width="9.6640625" style="2" customWidth="1"/>
    <col min="11796" max="11796" width="4.5546875" style="2" customWidth="1"/>
    <col min="11797" max="11797" width="9.109375" style="2"/>
    <col min="11798" max="11798" width="5" style="2" customWidth="1"/>
    <col min="11799" max="11799" width="7" style="2" customWidth="1"/>
    <col min="11800" max="11800" width="4.6640625" style="2" customWidth="1"/>
    <col min="11801" max="11801" width="4.88671875" style="2" customWidth="1"/>
    <col min="11802" max="11802" width="5.109375" style="2" customWidth="1"/>
    <col min="11803" max="11803" width="5" style="2" customWidth="1"/>
    <col min="11804" max="11804" width="5.109375" style="2" customWidth="1"/>
    <col min="11805" max="11805" width="9.109375" style="2"/>
    <col min="11806" max="11806" width="4.44140625" style="2" customWidth="1"/>
    <col min="11807" max="11807" width="11.6640625" style="2" customWidth="1"/>
    <col min="11808" max="12032" width="9.109375" style="2"/>
    <col min="12033" max="12033" width="5.88671875" style="2" customWidth="1"/>
    <col min="12034" max="12034" width="31.6640625" style="2" customWidth="1"/>
    <col min="12035" max="12035" width="10.109375" style="2" customWidth="1"/>
    <col min="12036" max="12036" width="5.6640625" style="2" customWidth="1"/>
    <col min="12037" max="12037" width="4.5546875" style="2" customWidth="1"/>
    <col min="12038" max="12038" width="5.44140625" style="2" customWidth="1"/>
    <col min="12039" max="12039" width="4.33203125" style="2" customWidth="1"/>
    <col min="12040" max="12040" width="5" style="2" customWidth="1"/>
    <col min="12041" max="12041" width="4.6640625" style="2" customWidth="1"/>
    <col min="12042" max="12042" width="5.33203125" style="2" customWidth="1"/>
    <col min="12043" max="12043" width="4.5546875" style="2" customWidth="1"/>
    <col min="12044" max="12044" width="5.5546875" style="2" customWidth="1"/>
    <col min="12045" max="12045" width="4.5546875" style="2" customWidth="1"/>
    <col min="12046" max="12046" width="5.44140625" style="2" customWidth="1"/>
    <col min="12047" max="12047" width="8.6640625" style="2" customWidth="1"/>
    <col min="12048" max="12048" width="5" style="2" customWidth="1"/>
    <col min="12049" max="12049" width="9.33203125" style="2" customWidth="1"/>
    <col min="12050" max="12050" width="4.88671875" style="2" customWidth="1"/>
    <col min="12051" max="12051" width="9.6640625" style="2" customWidth="1"/>
    <col min="12052" max="12052" width="4.5546875" style="2" customWidth="1"/>
    <col min="12053" max="12053" width="9.109375" style="2"/>
    <col min="12054" max="12054" width="5" style="2" customWidth="1"/>
    <col min="12055" max="12055" width="7" style="2" customWidth="1"/>
    <col min="12056" max="12056" width="4.6640625" style="2" customWidth="1"/>
    <col min="12057" max="12057" width="4.88671875" style="2" customWidth="1"/>
    <col min="12058" max="12058" width="5.109375" style="2" customWidth="1"/>
    <col min="12059" max="12059" width="5" style="2" customWidth="1"/>
    <col min="12060" max="12060" width="5.109375" style="2" customWidth="1"/>
    <col min="12061" max="12061" width="9.109375" style="2"/>
    <col min="12062" max="12062" width="4.44140625" style="2" customWidth="1"/>
    <col min="12063" max="12063" width="11.6640625" style="2" customWidth="1"/>
    <col min="12064" max="12288" width="9.109375" style="2"/>
    <col min="12289" max="12289" width="5.88671875" style="2" customWidth="1"/>
    <col min="12290" max="12290" width="31.6640625" style="2" customWidth="1"/>
    <col min="12291" max="12291" width="10.109375" style="2" customWidth="1"/>
    <col min="12292" max="12292" width="5.6640625" style="2" customWidth="1"/>
    <col min="12293" max="12293" width="4.5546875" style="2" customWidth="1"/>
    <col min="12294" max="12294" width="5.44140625" style="2" customWidth="1"/>
    <col min="12295" max="12295" width="4.33203125" style="2" customWidth="1"/>
    <col min="12296" max="12296" width="5" style="2" customWidth="1"/>
    <col min="12297" max="12297" width="4.6640625" style="2" customWidth="1"/>
    <col min="12298" max="12298" width="5.33203125" style="2" customWidth="1"/>
    <col min="12299" max="12299" width="4.5546875" style="2" customWidth="1"/>
    <col min="12300" max="12300" width="5.5546875" style="2" customWidth="1"/>
    <col min="12301" max="12301" width="4.5546875" style="2" customWidth="1"/>
    <col min="12302" max="12302" width="5.44140625" style="2" customWidth="1"/>
    <col min="12303" max="12303" width="8.6640625" style="2" customWidth="1"/>
    <col min="12304" max="12304" width="5" style="2" customWidth="1"/>
    <col min="12305" max="12305" width="9.33203125" style="2" customWidth="1"/>
    <col min="12306" max="12306" width="4.88671875" style="2" customWidth="1"/>
    <col min="12307" max="12307" width="9.6640625" style="2" customWidth="1"/>
    <col min="12308" max="12308" width="4.5546875" style="2" customWidth="1"/>
    <col min="12309" max="12309" width="9.109375" style="2"/>
    <col min="12310" max="12310" width="5" style="2" customWidth="1"/>
    <col min="12311" max="12311" width="7" style="2" customWidth="1"/>
    <col min="12312" max="12312" width="4.6640625" style="2" customWidth="1"/>
    <col min="12313" max="12313" width="4.88671875" style="2" customWidth="1"/>
    <col min="12314" max="12314" width="5.109375" style="2" customWidth="1"/>
    <col min="12315" max="12315" width="5" style="2" customWidth="1"/>
    <col min="12316" max="12316" width="5.109375" style="2" customWidth="1"/>
    <col min="12317" max="12317" width="9.109375" style="2"/>
    <col min="12318" max="12318" width="4.44140625" style="2" customWidth="1"/>
    <col min="12319" max="12319" width="11.6640625" style="2" customWidth="1"/>
    <col min="12320" max="12544" width="9.109375" style="2"/>
    <col min="12545" max="12545" width="5.88671875" style="2" customWidth="1"/>
    <col min="12546" max="12546" width="31.6640625" style="2" customWidth="1"/>
    <col min="12547" max="12547" width="10.109375" style="2" customWidth="1"/>
    <col min="12548" max="12548" width="5.6640625" style="2" customWidth="1"/>
    <col min="12549" max="12549" width="4.5546875" style="2" customWidth="1"/>
    <col min="12550" max="12550" width="5.44140625" style="2" customWidth="1"/>
    <col min="12551" max="12551" width="4.33203125" style="2" customWidth="1"/>
    <col min="12552" max="12552" width="5" style="2" customWidth="1"/>
    <col min="12553" max="12553" width="4.6640625" style="2" customWidth="1"/>
    <col min="12554" max="12554" width="5.33203125" style="2" customWidth="1"/>
    <col min="12555" max="12555" width="4.5546875" style="2" customWidth="1"/>
    <col min="12556" max="12556" width="5.5546875" style="2" customWidth="1"/>
    <col min="12557" max="12557" width="4.5546875" style="2" customWidth="1"/>
    <col min="12558" max="12558" width="5.44140625" style="2" customWidth="1"/>
    <col min="12559" max="12559" width="8.6640625" style="2" customWidth="1"/>
    <col min="12560" max="12560" width="5" style="2" customWidth="1"/>
    <col min="12561" max="12561" width="9.33203125" style="2" customWidth="1"/>
    <col min="12562" max="12562" width="4.88671875" style="2" customWidth="1"/>
    <col min="12563" max="12563" width="9.6640625" style="2" customWidth="1"/>
    <col min="12564" max="12564" width="4.5546875" style="2" customWidth="1"/>
    <col min="12565" max="12565" width="9.109375" style="2"/>
    <col min="12566" max="12566" width="5" style="2" customWidth="1"/>
    <col min="12567" max="12567" width="7" style="2" customWidth="1"/>
    <col min="12568" max="12568" width="4.6640625" style="2" customWidth="1"/>
    <col min="12569" max="12569" width="4.88671875" style="2" customWidth="1"/>
    <col min="12570" max="12570" width="5.109375" style="2" customWidth="1"/>
    <col min="12571" max="12571" width="5" style="2" customWidth="1"/>
    <col min="12572" max="12572" width="5.109375" style="2" customWidth="1"/>
    <col min="12573" max="12573" width="9.109375" style="2"/>
    <col min="12574" max="12574" width="4.44140625" style="2" customWidth="1"/>
    <col min="12575" max="12575" width="11.6640625" style="2" customWidth="1"/>
    <col min="12576" max="12800" width="9.109375" style="2"/>
    <col min="12801" max="12801" width="5.88671875" style="2" customWidth="1"/>
    <col min="12802" max="12802" width="31.6640625" style="2" customWidth="1"/>
    <col min="12803" max="12803" width="10.109375" style="2" customWidth="1"/>
    <col min="12804" max="12804" width="5.6640625" style="2" customWidth="1"/>
    <col min="12805" max="12805" width="4.5546875" style="2" customWidth="1"/>
    <col min="12806" max="12806" width="5.44140625" style="2" customWidth="1"/>
    <col min="12807" max="12807" width="4.33203125" style="2" customWidth="1"/>
    <col min="12808" max="12808" width="5" style="2" customWidth="1"/>
    <col min="12809" max="12809" width="4.6640625" style="2" customWidth="1"/>
    <col min="12810" max="12810" width="5.33203125" style="2" customWidth="1"/>
    <col min="12811" max="12811" width="4.5546875" style="2" customWidth="1"/>
    <col min="12812" max="12812" width="5.5546875" style="2" customWidth="1"/>
    <col min="12813" max="12813" width="4.5546875" style="2" customWidth="1"/>
    <col min="12814" max="12814" width="5.44140625" style="2" customWidth="1"/>
    <col min="12815" max="12815" width="8.6640625" style="2" customWidth="1"/>
    <col min="12816" max="12816" width="5" style="2" customWidth="1"/>
    <col min="12817" max="12817" width="9.33203125" style="2" customWidth="1"/>
    <col min="12818" max="12818" width="4.88671875" style="2" customWidth="1"/>
    <col min="12819" max="12819" width="9.6640625" style="2" customWidth="1"/>
    <col min="12820" max="12820" width="4.5546875" style="2" customWidth="1"/>
    <col min="12821" max="12821" width="9.109375" style="2"/>
    <col min="12822" max="12822" width="5" style="2" customWidth="1"/>
    <col min="12823" max="12823" width="7" style="2" customWidth="1"/>
    <col min="12824" max="12824" width="4.6640625" style="2" customWidth="1"/>
    <col min="12825" max="12825" width="4.88671875" style="2" customWidth="1"/>
    <col min="12826" max="12826" width="5.109375" style="2" customWidth="1"/>
    <col min="12827" max="12827" width="5" style="2" customWidth="1"/>
    <col min="12828" max="12828" width="5.109375" style="2" customWidth="1"/>
    <col min="12829" max="12829" width="9.109375" style="2"/>
    <col min="12830" max="12830" width="4.44140625" style="2" customWidth="1"/>
    <col min="12831" max="12831" width="11.6640625" style="2" customWidth="1"/>
    <col min="12832" max="13056" width="9.109375" style="2"/>
    <col min="13057" max="13057" width="5.88671875" style="2" customWidth="1"/>
    <col min="13058" max="13058" width="31.6640625" style="2" customWidth="1"/>
    <col min="13059" max="13059" width="10.109375" style="2" customWidth="1"/>
    <col min="13060" max="13060" width="5.6640625" style="2" customWidth="1"/>
    <col min="13061" max="13061" width="4.5546875" style="2" customWidth="1"/>
    <col min="13062" max="13062" width="5.44140625" style="2" customWidth="1"/>
    <col min="13063" max="13063" width="4.33203125" style="2" customWidth="1"/>
    <col min="13064" max="13064" width="5" style="2" customWidth="1"/>
    <col min="13065" max="13065" width="4.6640625" style="2" customWidth="1"/>
    <col min="13066" max="13066" width="5.33203125" style="2" customWidth="1"/>
    <col min="13067" max="13067" width="4.5546875" style="2" customWidth="1"/>
    <col min="13068" max="13068" width="5.5546875" style="2" customWidth="1"/>
    <col min="13069" max="13069" width="4.5546875" style="2" customWidth="1"/>
    <col min="13070" max="13070" width="5.44140625" style="2" customWidth="1"/>
    <col min="13071" max="13071" width="8.6640625" style="2" customWidth="1"/>
    <col min="13072" max="13072" width="5" style="2" customWidth="1"/>
    <col min="13073" max="13073" width="9.33203125" style="2" customWidth="1"/>
    <col min="13074" max="13074" width="4.88671875" style="2" customWidth="1"/>
    <col min="13075" max="13075" width="9.6640625" style="2" customWidth="1"/>
    <col min="13076" max="13076" width="4.5546875" style="2" customWidth="1"/>
    <col min="13077" max="13077" width="9.109375" style="2"/>
    <col min="13078" max="13078" width="5" style="2" customWidth="1"/>
    <col min="13079" max="13079" width="7" style="2" customWidth="1"/>
    <col min="13080" max="13080" width="4.6640625" style="2" customWidth="1"/>
    <col min="13081" max="13081" width="4.88671875" style="2" customWidth="1"/>
    <col min="13082" max="13082" width="5.109375" style="2" customWidth="1"/>
    <col min="13083" max="13083" width="5" style="2" customWidth="1"/>
    <col min="13084" max="13084" width="5.109375" style="2" customWidth="1"/>
    <col min="13085" max="13085" width="9.109375" style="2"/>
    <col min="13086" max="13086" width="4.44140625" style="2" customWidth="1"/>
    <col min="13087" max="13087" width="11.6640625" style="2" customWidth="1"/>
    <col min="13088" max="13312" width="9.109375" style="2"/>
    <col min="13313" max="13313" width="5.88671875" style="2" customWidth="1"/>
    <col min="13314" max="13314" width="31.6640625" style="2" customWidth="1"/>
    <col min="13315" max="13315" width="10.109375" style="2" customWidth="1"/>
    <col min="13316" max="13316" width="5.6640625" style="2" customWidth="1"/>
    <col min="13317" max="13317" width="4.5546875" style="2" customWidth="1"/>
    <col min="13318" max="13318" width="5.44140625" style="2" customWidth="1"/>
    <col min="13319" max="13319" width="4.33203125" style="2" customWidth="1"/>
    <col min="13320" max="13320" width="5" style="2" customWidth="1"/>
    <col min="13321" max="13321" width="4.6640625" style="2" customWidth="1"/>
    <col min="13322" max="13322" width="5.33203125" style="2" customWidth="1"/>
    <col min="13323" max="13323" width="4.5546875" style="2" customWidth="1"/>
    <col min="13324" max="13324" width="5.5546875" style="2" customWidth="1"/>
    <col min="13325" max="13325" width="4.5546875" style="2" customWidth="1"/>
    <col min="13326" max="13326" width="5.44140625" style="2" customWidth="1"/>
    <col min="13327" max="13327" width="8.6640625" style="2" customWidth="1"/>
    <col min="13328" max="13328" width="5" style="2" customWidth="1"/>
    <col min="13329" max="13329" width="9.33203125" style="2" customWidth="1"/>
    <col min="13330" max="13330" width="4.88671875" style="2" customWidth="1"/>
    <col min="13331" max="13331" width="9.6640625" style="2" customWidth="1"/>
    <col min="13332" max="13332" width="4.5546875" style="2" customWidth="1"/>
    <col min="13333" max="13333" width="9.109375" style="2"/>
    <col min="13334" max="13334" width="5" style="2" customWidth="1"/>
    <col min="13335" max="13335" width="7" style="2" customWidth="1"/>
    <col min="13336" max="13336" width="4.6640625" style="2" customWidth="1"/>
    <col min="13337" max="13337" width="4.88671875" style="2" customWidth="1"/>
    <col min="13338" max="13338" width="5.109375" style="2" customWidth="1"/>
    <col min="13339" max="13339" width="5" style="2" customWidth="1"/>
    <col min="13340" max="13340" width="5.109375" style="2" customWidth="1"/>
    <col min="13341" max="13341" width="9.109375" style="2"/>
    <col min="13342" max="13342" width="4.44140625" style="2" customWidth="1"/>
    <col min="13343" max="13343" width="11.6640625" style="2" customWidth="1"/>
    <col min="13344" max="13568" width="9.109375" style="2"/>
    <col min="13569" max="13569" width="5.88671875" style="2" customWidth="1"/>
    <col min="13570" max="13570" width="31.6640625" style="2" customWidth="1"/>
    <col min="13571" max="13571" width="10.109375" style="2" customWidth="1"/>
    <col min="13572" max="13572" width="5.6640625" style="2" customWidth="1"/>
    <col min="13573" max="13573" width="4.5546875" style="2" customWidth="1"/>
    <col min="13574" max="13574" width="5.44140625" style="2" customWidth="1"/>
    <col min="13575" max="13575" width="4.33203125" style="2" customWidth="1"/>
    <col min="13576" max="13576" width="5" style="2" customWidth="1"/>
    <col min="13577" max="13577" width="4.6640625" style="2" customWidth="1"/>
    <col min="13578" max="13578" width="5.33203125" style="2" customWidth="1"/>
    <col min="13579" max="13579" width="4.5546875" style="2" customWidth="1"/>
    <col min="13580" max="13580" width="5.5546875" style="2" customWidth="1"/>
    <col min="13581" max="13581" width="4.5546875" style="2" customWidth="1"/>
    <col min="13582" max="13582" width="5.44140625" style="2" customWidth="1"/>
    <col min="13583" max="13583" width="8.6640625" style="2" customWidth="1"/>
    <col min="13584" max="13584" width="5" style="2" customWidth="1"/>
    <col min="13585" max="13585" width="9.33203125" style="2" customWidth="1"/>
    <col min="13586" max="13586" width="4.88671875" style="2" customWidth="1"/>
    <col min="13587" max="13587" width="9.6640625" style="2" customWidth="1"/>
    <col min="13588" max="13588" width="4.5546875" style="2" customWidth="1"/>
    <col min="13589" max="13589" width="9.109375" style="2"/>
    <col min="13590" max="13590" width="5" style="2" customWidth="1"/>
    <col min="13591" max="13591" width="7" style="2" customWidth="1"/>
    <col min="13592" max="13592" width="4.6640625" style="2" customWidth="1"/>
    <col min="13593" max="13593" width="4.88671875" style="2" customWidth="1"/>
    <col min="13594" max="13594" width="5.109375" style="2" customWidth="1"/>
    <col min="13595" max="13595" width="5" style="2" customWidth="1"/>
    <col min="13596" max="13596" width="5.109375" style="2" customWidth="1"/>
    <col min="13597" max="13597" width="9.109375" style="2"/>
    <col min="13598" max="13598" width="4.44140625" style="2" customWidth="1"/>
    <col min="13599" max="13599" width="11.6640625" style="2" customWidth="1"/>
    <col min="13600" max="13824" width="9.109375" style="2"/>
    <col min="13825" max="13825" width="5.88671875" style="2" customWidth="1"/>
    <col min="13826" max="13826" width="31.6640625" style="2" customWidth="1"/>
    <col min="13827" max="13827" width="10.109375" style="2" customWidth="1"/>
    <col min="13828" max="13828" width="5.6640625" style="2" customWidth="1"/>
    <col min="13829" max="13829" width="4.5546875" style="2" customWidth="1"/>
    <col min="13830" max="13830" width="5.44140625" style="2" customWidth="1"/>
    <col min="13831" max="13831" width="4.33203125" style="2" customWidth="1"/>
    <col min="13832" max="13832" width="5" style="2" customWidth="1"/>
    <col min="13833" max="13833" width="4.6640625" style="2" customWidth="1"/>
    <col min="13834" max="13834" width="5.33203125" style="2" customWidth="1"/>
    <col min="13835" max="13835" width="4.5546875" style="2" customWidth="1"/>
    <col min="13836" max="13836" width="5.5546875" style="2" customWidth="1"/>
    <col min="13837" max="13837" width="4.5546875" style="2" customWidth="1"/>
    <col min="13838" max="13838" width="5.44140625" style="2" customWidth="1"/>
    <col min="13839" max="13839" width="8.6640625" style="2" customWidth="1"/>
    <col min="13840" max="13840" width="5" style="2" customWidth="1"/>
    <col min="13841" max="13841" width="9.33203125" style="2" customWidth="1"/>
    <col min="13842" max="13842" width="4.88671875" style="2" customWidth="1"/>
    <col min="13843" max="13843" width="9.6640625" style="2" customWidth="1"/>
    <col min="13844" max="13844" width="4.5546875" style="2" customWidth="1"/>
    <col min="13845" max="13845" width="9.109375" style="2"/>
    <col min="13846" max="13846" width="5" style="2" customWidth="1"/>
    <col min="13847" max="13847" width="7" style="2" customWidth="1"/>
    <col min="13848" max="13848" width="4.6640625" style="2" customWidth="1"/>
    <col min="13849" max="13849" width="4.88671875" style="2" customWidth="1"/>
    <col min="13850" max="13850" width="5.109375" style="2" customWidth="1"/>
    <col min="13851" max="13851" width="5" style="2" customWidth="1"/>
    <col min="13852" max="13852" width="5.109375" style="2" customWidth="1"/>
    <col min="13853" max="13853" width="9.109375" style="2"/>
    <col min="13854" max="13854" width="4.44140625" style="2" customWidth="1"/>
    <col min="13855" max="13855" width="11.6640625" style="2" customWidth="1"/>
    <col min="13856" max="14080" width="9.109375" style="2"/>
    <col min="14081" max="14081" width="5.88671875" style="2" customWidth="1"/>
    <col min="14082" max="14082" width="31.6640625" style="2" customWidth="1"/>
    <col min="14083" max="14083" width="10.109375" style="2" customWidth="1"/>
    <col min="14084" max="14084" width="5.6640625" style="2" customWidth="1"/>
    <col min="14085" max="14085" width="4.5546875" style="2" customWidth="1"/>
    <col min="14086" max="14086" width="5.44140625" style="2" customWidth="1"/>
    <col min="14087" max="14087" width="4.33203125" style="2" customWidth="1"/>
    <col min="14088" max="14088" width="5" style="2" customWidth="1"/>
    <col min="14089" max="14089" width="4.6640625" style="2" customWidth="1"/>
    <col min="14090" max="14090" width="5.33203125" style="2" customWidth="1"/>
    <col min="14091" max="14091" width="4.5546875" style="2" customWidth="1"/>
    <col min="14092" max="14092" width="5.5546875" style="2" customWidth="1"/>
    <col min="14093" max="14093" width="4.5546875" style="2" customWidth="1"/>
    <col min="14094" max="14094" width="5.44140625" style="2" customWidth="1"/>
    <col min="14095" max="14095" width="8.6640625" style="2" customWidth="1"/>
    <col min="14096" max="14096" width="5" style="2" customWidth="1"/>
    <col min="14097" max="14097" width="9.33203125" style="2" customWidth="1"/>
    <col min="14098" max="14098" width="4.88671875" style="2" customWidth="1"/>
    <col min="14099" max="14099" width="9.6640625" style="2" customWidth="1"/>
    <col min="14100" max="14100" width="4.5546875" style="2" customWidth="1"/>
    <col min="14101" max="14101" width="9.109375" style="2"/>
    <col min="14102" max="14102" width="5" style="2" customWidth="1"/>
    <col min="14103" max="14103" width="7" style="2" customWidth="1"/>
    <col min="14104" max="14104" width="4.6640625" style="2" customWidth="1"/>
    <col min="14105" max="14105" width="4.88671875" style="2" customWidth="1"/>
    <col min="14106" max="14106" width="5.109375" style="2" customWidth="1"/>
    <col min="14107" max="14107" width="5" style="2" customWidth="1"/>
    <col min="14108" max="14108" width="5.109375" style="2" customWidth="1"/>
    <col min="14109" max="14109" width="9.109375" style="2"/>
    <col min="14110" max="14110" width="4.44140625" style="2" customWidth="1"/>
    <col min="14111" max="14111" width="11.6640625" style="2" customWidth="1"/>
    <col min="14112" max="14336" width="9.109375" style="2"/>
    <col min="14337" max="14337" width="5.88671875" style="2" customWidth="1"/>
    <col min="14338" max="14338" width="31.6640625" style="2" customWidth="1"/>
    <col min="14339" max="14339" width="10.109375" style="2" customWidth="1"/>
    <col min="14340" max="14340" width="5.6640625" style="2" customWidth="1"/>
    <col min="14341" max="14341" width="4.5546875" style="2" customWidth="1"/>
    <col min="14342" max="14342" width="5.44140625" style="2" customWidth="1"/>
    <col min="14343" max="14343" width="4.33203125" style="2" customWidth="1"/>
    <col min="14344" max="14344" width="5" style="2" customWidth="1"/>
    <col min="14345" max="14345" width="4.6640625" style="2" customWidth="1"/>
    <col min="14346" max="14346" width="5.33203125" style="2" customWidth="1"/>
    <col min="14347" max="14347" width="4.5546875" style="2" customWidth="1"/>
    <col min="14348" max="14348" width="5.5546875" style="2" customWidth="1"/>
    <col min="14349" max="14349" width="4.5546875" style="2" customWidth="1"/>
    <col min="14350" max="14350" width="5.44140625" style="2" customWidth="1"/>
    <col min="14351" max="14351" width="8.6640625" style="2" customWidth="1"/>
    <col min="14352" max="14352" width="5" style="2" customWidth="1"/>
    <col min="14353" max="14353" width="9.33203125" style="2" customWidth="1"/>
    <col min="14354" max="14354" width="4.88671875" style="2" customWidth="1"/>
    <col min="14355" max="14355" width="9.6640625" style="2" customWidth="1"/>
    <col min="14356" max="14356" width="4.5546875" style="2" customWidth="1"/>
    <col min="14357" max="14357" width="9.109375" style="2"/>
    <col min="14358" max="14358" width="5" style="2" customWidth="1"/>
    <col min="14359" max="14359" width="7" style="2" customWidth="1"/>
    <col min="14360" max="14360" width="4.6640625" style="2" customWidth="1"/>
    <col min="14361" max="14361" width="4.88671875" style="2" customWidth="1"/>
    <col min="14362" max="14362" width="5.109375" style="2" customWidth="1"/>
    <col min="14363" max="14363" width="5" style="2" customWidth="1"/>
    <col min="14364" max="14364" width="5.109375" style="2" customWidth="1"/>
    <col min="14365" max="14365" width="9.109375" style="2"/>
    <col min="14366" max="14366" width="4.44140625" style="2" customWidth="1"/>
    <col min="14367" max="14367" width="11.6640625" style="2" customWidth="1"/>
    <col min="14368" max="14592" width="9.109375" style="2"/>
    <col min="14593" max="14593" width="5.88671875" style="2" customWidth="1"/>
    <col min="14594" max="14594" width="31.6640625" style="2" customWidth="1"/>
    <col min="14595" max="14595" width="10.109375" style="2" customWidth="1"/>
    <col min="14596" max="14596" width="5.6640625" style="2" customWidth="1"/>
    <col min="14597" max="14597" width="4.5546875" style="2" customWidth="1"/>
    <col min="14598" max="14598" width="5.44140625" style="2" customWidth="1"/>
    <col min="14599" max="14599" width="4.33203125" style="2" customWidth="1"/>
    <col min="14600" max="14600" width="5" style="2" customWidth="1"/>
    <col min="14601" max="14601" width="4.6640625" style="2" customWidth="1"/>
    <col min="14602" max="14602" width="5.33203125" style="2" customWidth="1"/>
    <col min="14603" max="14603" width="4.5546875" style="2" customWidth="1"/>
    <col min="14604" max="14604" width="5.5546875" style="2" customWidth="1"/>
    <col min="14605" max="14605" width="4.5546875" style="2" customWidth="1"/>
    <col min="14606" max="14606" width="5.44140625" style="2" customWidth="1"/>
    <col min="14607" max="14607" width="8.6640625" style="2" customWidth="1"/>
    <col min="14608" max="14608" width="5" style="2" customWidth="1"/>
    <col min="14609" max="14609" width="9.33203125" style="2" customWidth="1"/>
    <col min="14610" max="14610" width="4.88671875" style="2" customWidth="1"/>
    <col min="14611" max="14611" width="9.6640625" style="2" customWidth="1"/>
    <col min="14612" max="14612" width="4.5546875" style="2" customWidth="1"/>
    <col min="14613" max="14613" width="9.109375" style="2"/>
    <col min="14614" max="14614" width="5" style="2" customWidth="1"/>
    <col min="14615" max="14615" width="7" style="2" customWidth="1"/>
    <col min="14616" max="14616" width="4.6640625" style="2" customWidth="1"/>
    <col min="14617" max="14617" width="4.88671875" style="2" customWidth="1"/>
    <col min="14618" max="14618" width="5.109375" style="2" customWidth="1"/>
    <col min="14619" max="14619" width="5" style="2" customWidth="1"/>
    <col min="14620" max="14620" width="5.109375" style="2" customWidth="1"/>
    <col min="14621" max="14621" width="9.109375" style="2"/>
    <col min="14622" max="14622" width="4.44140625" style="2" customWidth="1"/>
    <col min="14623" max="14623" width="11.6640625" style="2" customWidth="1"/>
    <col min="14624" max="14848" width="9.109375" style="2"/>
    <col min="14849" max="14849" width="5.88671875" style="2" customWidth="1"/>
    <col min="14850" max="14850" width="31.6640625" style="2" customWidth="1"/>
    <col min="14851" max="14851" width="10.109375" style="2" customWidth="1"/>
    <col min="14852" max="14852" width="5.6640625" style="2" customWidth="1"/>
    <col min="14853" max="14853" width="4.5546875" style="2" customWidth="1"/>
    <col min="14854" max="14854" width="5.44140625" style="2" customWidth="1"/>
    <col min="14855" max="14855" width="4.33203125" style="2" customWidth="1"/>
    <col min="14856" max="14856" width="5" style="2" customWidth="1"/>
    <col min="14857" max="14857" width="4.6640625" style="2" customWidth="1"/>
    <col min="14858" max="14858" width="5.33203125" style="2" customWidth="1"/>
    <col min="14859" max="14859" width="4.5546875" style="2" customWidth="1"/>
    <col min="14860" max="14860" width="5.5546875" style="2" customWidth="1"/>
    <col min="14861" max="14861" width="4.5546875" style="2" customWidth="1"/>
    <col min="14862" max="14862" width="5.44140625" style="2" customWidth="1"/>
    <col min="14863" max="14863" width="8.6640625" style="2" customWidth="1"/>
    <col min="14864" max="14864" width="5" style="2" customWidth="1"/>
    <col min="14865" max="14865" width="9.33203125" style="2" customWidth="1"/>
    <col min="14866" max="14866" width="4.88671875" style="2" customWidth="1"/>
    <col min="14867" max="14867" width="9.6640625" style="2" customWidth="1"/>
    <col min="14868" max="14868" width="4.5546875" style="2" customWidth="1"/>
    <col min="14869" max="14869" width="9.109375" style="2"/>
    <col min="14870" max="14870" width="5" style="2" customWidth="1"/>
    <col min="14871" max="14871" width="7" style="2" customWidth="1"/>
    <col min="14872" max="14872" width="4.6640625" style="2" customWidth="1"/>
    <col min="14873" max="14873" width="4.88671875" style="2" customWidth="1"/>
    <col min="14874" max="14874" width="5.109375" style="2" customWidth="1"/>
    <col min="14875" max="14875" width="5" style="2" customWidth="1"/>
    <col min="14876" max="14876" width="5.109375" style="2" customWidth="1"/>
    <col min="14877" max="14877" width="9.109375" style="2"/>
    <col min="14878" max="14878" width="4.44140625" style="2" customWidth="1"/>
    <col min="14879" max="14879" width="11.6640625" style="2" customWidth="1"/>
    <col min="14880" max="15104" width="9.109375" style="2"/>
    <col min="15105" max="15105" width="5.88671875" style="2" customWidth="1"/>
    <col min="15106" max="15106" width="31.6640625" style="2" customWidth="1"/>
    <col min="15107" max="15107" width="10.109375" style="2" customWidth="1"/>
    <col min="15108" max="15108" width="5.6640625" style="2" customWidth="1"/>
    <col min="15109" max="15109" width="4.5546875" style="2" customWidth="1"/>
    <col min="15110" max="15110" width="5.44140625" style="2" customWidth="1"/>
    <col min="15111" max="15111" width="4.33203125" style="2" customWidth="1"/>
    <col min="15112" max="15112" width="5" style="2" customWidth="1"/>
    <col min="15113" max="15113" width="4.6640625" style="2" customWidth="1"/>
    <col min="15114" max="15114" width="5.33203125" style="2" customWidth="1"/>
    <col min="15115" max="15115" width="4.5546875" style="2" customWidth="1"/>
    <col min="15116" max="15116" width="5.5546875" style="2" customWidth="1"/>
    <col min="15117" max="15117" width="4.5546875" style="2" customWidth="1"/>
    <col min="15118" max="15118" width="5.44140625" style="2" customWidth="1"/>
    <col min="15119" max="15119" width="8.6640625" style="2" customWidth="1"/>
    <col min="15120" max="15120" width="5" style="2" customWidth="1"/>
    <col min="15121" max="15121" width="9.33203125" style="2" customWidth="1"/>
    <col min="15122" max="15122" width="4.88671875" style="2" customWidth="1"/>
    <col min="15123" max="15123" width="9.6640625" style="2" customWidth="1"/>
    <col min="15124" max="15124" width="4.5546875" style="2" customWidth="1"/>
    <col min="15125" max="15125" width="9.109375" style="2"/>
    <col min="15126" max="15126" width="5" style="2" customWidth="1"/>
    <col min="15127" max="15127" width="7" style="2" customWidth="1"/>
    <col min="15128" max="15128" width="4.6640625" style="2" customWidth="1"/>
    <col min="15129" max="15129" width="4.88671875" style="2" customWidth="1"/>
    <col min="15130" max="15130" width="5.109375" style="2" customWidth="1"/>
    <col min="15131" max="15131" width="5" style="2" customWidth="1"/>
    <col min="15132" max="15132" width="5.109375" style="2" customWidth="1"/>
    <col min="15133" max="15133" width="9.109375" style="2"/>
    <col min="15134" max="15134" width="4.44140625" style="2" customWidth="1"/>
    <col min="15135" max="15135" width="11.6640625" style="2" customWidth="1"/>
    <col min="15136" max="15360" width="9.109375" style="2"/>
    <col min="15361" max="15361" width="5.88671875" style="2" customWidth="1"/>
    <col min="15362" max="15362" width="31.6640625" style="2" customWidth="1"/>
    <col min="15363" max="15363" width="10.109375" style="2" customWidth="1"/>
    <col min="15364" max="15364" width="5.6640625" style="2" customWidth="1"/>
    <col min="15365" max="15365" width="4.5546875" style="2" customWidth="1"/>
    <col min="15366" max="15366" width="5.44140625" style="2" customWidth="1"/>
    <col min="15367" max="15367" width="4.33203125" style="2" customWidth="1"/>
    <col min="15368" max="15368" width="5" style="2" customWidth="1"/>
    <col min="15369" max="15369" width="4.6640625" style="2" customWidth="1"/>
    <col min="15370" max="15370" width="5.33203125" style="2" customWidth="1"/>
    <col min="15371" max="15371" width="4.5546875" style="2" customWidth="1"/>
    <col min="15372" max="15372" width="5.5546875" style="2" customWidth="1"/>
    <col min="15373" max="15373" width="4.5546875" style="2" customWidth="1"/>
    <col min="15374" max="15374" width="5.44140625" style="2" customWidth="1"/>
    <col min="15375" max="15375" width="8.6640625" style="2" customWidth="1"/>
    <col min="15376" max="15376" width="5" style="2" customWidth="1"/>
    <col min="15377" max="15377" width="9.33203125" style="2" customWidth="1"/>
    <col min="15378" max="15378" width="4.88671875" style="2" customWidth="1"/>
    <col min="15379" max="15379" width="9.6640625" style="2" customWidth="1"/>
    <col min="15380" max="15380" width="4.5546875" style="2" customWidth="1"/>
    <col min="15381" max="15381" width="9.109375" style="2"/>
    <col min="15382" max="15382" width="5" style="2" customWidth="1"/>
    <col min="15383" max="15383" width="7" style="2" customWidth="1"/>
    <col min="15384" max="15384" width="4.6640625" style="2" customWidth="1"/>
    <col min="15385" max="15385" width="4.88671875" style="2" customWidth="1"/>
    <col min="15386" max="15386" width="5.109375" style="2" customWidth="1"/>
    <col min="15387" max="15387" width="5" style="2" customWidth="1"/>
    <col min="15388" max="15388" width="5.109375" style="2" customWidth="1"/>
    <col min="15389" max="15389" width="9.109375" style="2"/>
    <col min="15390" max="15390" width="4.44140625" style="2" customWidth="1"/>
    <col min="15391" max="15391" width="11.6640625" style="2" customWidth="1"/>
    <col min="15392" max="15616" width="9.109375" style="2"/>
    <col min="15617" max="15617" width="5.88671875" style="2" customWidth="1"/>
    <col min="15618" max="15618" width="31.6640625" style="2" customWidth="1"/>
    <col min="15619" max="15619" width="10.109375" style="2" customWidth="1"/>
    <col min="15620" max="15620" width="5.6640625" style="2" customWidth="1"/>
    <col min="15621" max="15621" width="4.5546875" style="2" customWidth="1"/>
    <col min="15622" max="15622" width="5.44140625" style="2" customWidth="1"/>
    <col min="15623" max="15623" width="4.33203125" style="2" customWidth="1"/>
    <col min="15624" max="15624" width="5" style="2" customWidth="1"/>
    <col min="15625" max="15625" width="4.6640625" style="2" customWidth="1"/>
    <col min="15626" max="15626" width="5.33203125" style="2" customWidth="1"/>
    <col min="15627" max="15627" width="4.5546875" style="2" customWidth="1"/>
    <col min="15628" max="15628" width="5.5546875" style="2" customWidth="1"/>
    <col min="15629" max="15629" width="4.5546875" style="2" customWidth="1"/>
    <col min="15630" max="15630" width="5.44140625" style="2" customWidth="1"/>
    <col min="15631" max="15631" width="8.6640625" style="2" customWidth="1"/>
    <col min="15632" max="15632" width="5" style="2" customWidth="1"/>
    <col min="15633" max="15633" width="9.33203125" style="2" customWidth="1"/>
    <col min="15634" max="15634" width="4.88671875" style="2" customWidth="1"/>
    <col min="15635" max="15635" width="9.6640625" style="2" customWidth="1"/>
    <col min="15636" max="15636" width="4.5546875" style="2" customWidth="1"/>
    <col min="15637" max="15637" width="9.109375" style="2"/>
    <col min="15638" max="15638" width="5" style="2" customWidth="1"/>
    <col min="15639" max="15639" width="7" style="2" customWidth="1"/>
    <col min="15640" max="15640" width="4.6640625" style="2" customWidth="1"/>
    <col min="15641" max="15641" width="4.88671875" style="2" customWidth="1"/>
    <col min="15642" max="15642" width="5.109375" style="2" customWidth="1"/>
    <col min="15643" max="15643" width="5" style="2" customWidth="1"/>
    <col min="15644" max="15644" width="5.109375" style="2" customWidth="1"/>
    <col min="15645" max="15645" width="9.109375" style="2"/>
    <col min="15646" max="15646" width="4.44140625" style="2" customWidth="1"/>
    <col min="15647" max="15647" width="11.6640625" style="2" customWidth="1"/>
    <col min="15648" max="15872" width="9.109375" style="2"/>
    <col min="15873" max="15873" width="5.88671875" style="2" customWidth="1"/>
    <col min="15874" max="15874" width="31.6640625" style="2" customWidth="1"/>
    <col min="15875" max="15875" width="10.109375" style="2" customWidth="1"/>
    <col min="15876" max="15876" width="5.6640625" style="2" customWidth="1"/>
    <col min="15877" max="15877" width="4.5546875" style="2" customWidth="1"/>
    <col min="15878" max="15878" width="5.44140625" style="2" customWidth="1"/>
    <col min="15879" max="15879" width="4.33203125" style="2" customWidth="1"/>
    <col min="15880" max="15880" width="5" style="2" customWidth="1"/>
    <col min="15881" max="15881" width="4.6640625" style="2" customWidth="1"/>
    <col min="15882" max="15882" width="5.33203125" style="2" customWidth="1"/>
    <col min="15883" max="15883" width="4.5546875" style="2" customWidth="1"/>
    <col min="15884" max="15884" width="5.5546875" style="2" customWidth="1"/>
    <col min="15885" max="15885" width="4.5546875" style="2" customWidth="1"/>
    <col min="15886" max="15886" width="5.44140625" style="2" customWidth="1"/>
    <col min="15887" max="15887" width="8.6640625" style="2" customWidth="1"/>
    <col min="15888" max="15888" width="5" style="2" customWidth="1"/>
    <col min="15889" max="15889" width="9.33203125" style="2" customWidth="1"/>
    <col min="15890" max="15890" width="4.88671875" style="2" customWidth="1"/>
    <col min="15891" max="15891" width="9.6640625" style="2" customWidth="1"/>
    <col min="15892" max="15892" width="4.5546875" style="2" customWidth="1"/>
    <col min="15893" max="15893" width="9.109375" style="2"/>
    <col min="15894" max="15894" width="5" style="2" customWidth="1"/>
    <col min="15895" max="15895" width="7" style="2" customWidth="1"/>
    <col min="15896" max="15896" width="4.6640625" style="2" customWidth="1"/>
    <col min="15897" max="15897" width="4.88671875" style="2" customWidth="1"/>
    <col min="15898" max="15898" width="5.109375" style="2" customWidth="1"/>
    <col min="15899" max="15899" width="5" style="2" customWidth="1"/>
    <col min="15900" max="15900" width="5.109375" style="2" customWidth="1"/>
    <col min="15901" max="15901" width="9.109375" style="2"/>
    <col min="15902" max="15902" width="4.44140625" style="2" customWidth="1"/>
    <col min="15903" max="15903" width="11.6640625" style="2" customWidth="1"/>
    <col min="15904" max="16128" width="9.109375" style="2"/>
    <col min="16129" max="16129" width="5.88671875" style="2" customWidth="1"/>
    <col min="16130" max="16130" width="31.6640625" style="2" customWidth="1"/>
    <col min="16131" max="16131" width="10.109375" style="2" customWidth="1"/>
    <col min="16132" max="16132" width="5.6640625" style="2" customWidth="1"/>
    <col min="16133" max="16133" width="4.5546875" style="2" customWidth="1"/>
    <col min="16134" max="16134" width="5.44140625" style="2" customWidth="1"/>
    <col min="16135" max="16135" width="4.33203125" style="2" customWidth="1"/>
    <col min="16136" max="16136" width="5" style="2" customWidth="1"/>
    <col min="16137" max="16137" width="4.6640625" style="2" customWidth="1"/>
    <col min="16138" max="16138" width="5.33203125" style="2" customWidth="1"/>
    <col min="16139" max="16139" width="4.5546875" style="2" customWidth="1"/>
    <col min="16140" max="16140" width="5.5546875" style="2" customWidth="1"/>
    <col min="16141" max="16141" width="4.5546875" style="2" customWidth="1"/>
    <col min="16142" max="16142" width="5.44140625" style="2" customWidth="1"/>
    <col min="16143" max="16143" width="8.6640625" style="2" customWidth="1"/>
    <col min="16144" max="16144" width="5" style="2" customWidth="1"/>
    <col min="16145" max="16145" width="9.33203125" style="2" customWidth="1"/>
    <col min="16146" max="16146" width="4.88671875" style="2" customWidth="1"/>
    <col min="16147" max="16147" width="9.6640625" style="2" customWidth="1"/>
    <col min="16148" max="16148" width="4.5546875" style="2" customWidth="1"/>
    <col min="16149" max="16149" width="9.109375" style="2"/>
    <col min="16150" max="16150" width="5" style="2" customWidth="1"/>
    <col min="16151" max="16151" width="7" style="2" customWidth="1"/>
    <col min="16152" max="16152" width="4.6640625" style="2" customWidth="1"/>
    <col min="16153" max="16153" width="4.88671875" style="2" customWidth="1"/>
    <col min="16154" max="16154" width="5.109375" style="2" customWidth="1"/>
    <col min="16155" max="16155" width="5" style="2" customWidth="1"/>
    <col min="16156" max="16156" width="5.109375" style="2" customWidth="1"/>
    <col min="16157" max="16157" width="9.109375" style="2"/>
    <col min="16158" max="16158" width="4.44140625" style="2" customWidth="1"/>
    <col min="16159" max="16159" width="11.6640625" style="2" customWidth="1"/>
    <col min="16160" max="16384" width="9.109375" style="2"/>
  </cols>
  <sheetData>
    <row r="1" spans="1:31" ht="16.5" customHeight="1" x14ac:dyDescent="0.3">
      <c r="A1" s="260" t="s">
        <v>510</v>
      </c>
      <c r="B1" s="260"/>
      <c r="C1" s="260"/>
      <c r="D1" s="260"/>
      <c r="E1" s="260"/>
      <c r="F1" s="260"/>
      <c r="G1" s="260"/>
      <c r="H1" s="260"/>
      <c r="I1" s="260"/>
      <c r="J1" s="260"/>
      <c r="K1" s="260"/>
      <c r="L1" s="260"/>
      <c r="M1" s="260"/>
      <c r="N1" s="260"/>
      <c r="O1" s="260"/>
      <c r="P1" s="260"/>
      <c r="Q1" s="260"/>
      <c r="R1" s="260"/>
      <c r="S1" s="260"/>
      <c r="T1" s="260"/>
      <c r="U1" s="260"/>
      <c r="V1" s="260"/>
      <c r="W1" s="260"/>
      <c r="X1" s="260"/>
      <c r="Y1" s="260"/>
      <c r="Z1" s="260"/>
      <c r="AA1" s="260"/>
      <c r="AB1" s="260"/>
      <c r="AC1" s="260"/>
      <c r="AD1" s="260"/>
      <c r="AE1" s="260"/>
    </row>
    <row r="2" spans="1:31" ht="15.6" x14ac:dyDescent="0.3">
      <c r="A2" s="260" t="s">
        <v>276</v>
      </c>
      <c r="B2" s="260"/>
      <c r="C2" s="260"/>
      <c r="D2" s="260"/>
      <c r="E2" s="260"/>
      <c r="F2" s="260"/>
      <c r="G2" s="260"/>
      <c r="H2" s="260"/>
      <c r="I2" s="260"/>
      <c r="J2" s="260"/>
      <c r="K2" s="260"/>
      <c r="L2" s="260"/>
      <c r="M2" s="260"/>
      <c r="N2" s="260"/>
      <c r="O2" s="260"/>
      <c r="P2" s="260"/>
      <c r="Q2" s="260"/>
      <c r="R2" s="260"/>
      <c r="S2" s="260"/>
      <c r="T2" s="260"/>
      <c r="U2" s="260"/>
      <c r="V2" s="260"/>
      <c r="W2" s="260"/>
      <c r="X2" s="260"/>
      <c r="Y2" s="260"/>
      <c r="Z2" s="260"/>
      <c r="AA2" s="260"/>
      <c r="AB2" s="260"/>
      <c r="AC2" s="260"/>
      <c r="AD2" s="260"/>
      <c r="AE2" s="260"/>
    </row>
    <row r="3" spans="1:31" ht="15.6" x14ac:dyDescent="0.3">
      <c r="A3" s="419" t="s">
        <v>511</v>
      </c>
      <c r="B3" s="290"/>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row>
    <row r="4" spans="1:31" ht="16.5" customHeight="1" x14ac:dyDescent="0.3">
      <c r="A4" s="107"/>
      <c r="B4" s="107"/>
    </row>
    <row r="5" spans="1:31" ht="31.5" customHeight="1" x14ac:dyDescent="0.3">
      <c r="A5" s="284" t="s">
        <v>141</v>
      </c>
      <c r="B5" s="284"/>
      <c r="C5" s="285" t="s">
        <v>5</v>
      </c>
      <c r="D5" s="285"/>
      <c r="E5" s="285"/>
      <c r="F5" s="285"/>
      <c r="G5" s="285"/>
      <c r="H5" s="285"/>
      <c r="I5" s="285"/>
      <c r="J5" s="285"/>
      <c r="K5" s="285"/>
      <c r="L5" s="285"/>
      <c r="M5" s="285"/>
      <c r="N5" s="285"/>
      <c r="O5" s="285"/>
      <c r="P5" s="285"/>
      <c r="Q5" s="285"/>
      <c r="R5" s="285"/>
      <c r="S5" s="285"/>
      <c r="T5" s="285"/>
      <c r="U5" s="285"/>
      <c r="V5" s="285"/>
      <c r="W5" s="285"/>
      <c r="X5" s="285"/>
      <c r="Y5" s="285"/>
      <c r="Z5" s="285"/>
      <c r="AA5" s="285"/>
      <c r="AB5" s="285"/>
      <c r="AC5" s="285"/>
      <c r="AD5" s="285"/>
      <c r="AE5" s="285"/>
    </row>
    <row r="6" spans="1:31" ht="15.6" x14ac:dyDescent="0.3">
      <c r="A6" s="284" t="s">
        <v>142</v>
      </c>
      <c r="B6" s="284"/>
      <c r="C6" s="285" t="s">
        <v>7</v>
      </c>
      <c r="D6" s="285"/>
      <c r="E6" s="285"/>
      <c r="F6" s="285"/>
      <c r="G6" s="285"/>
      <c r="H6" s="285"/>
      <c r="I6" s="285"/>
      <c r="J6" s="285"/>
      <c r="K6" s="285"/>
      <c r="L6" s="285"/>
      <c r="M6" s="285"/>
      <c r="N6" s="285"/>
      <c r="O6" s="285"/>
      <c r="P6" s="285"/>
      <c r="Q6" s="285"/>
      <c r="R6" s="285"/>
      <c r="S6" s="285"/>
      <c r="T6" s="285"/>
      <c r="U6" s="285"/>
      <c r="V6" s="285"/>
      <c r="W6" s="285"/>
      <c r="X6" s="285"/>
      <c r="Y6" s="285"/>
      <c r="Z6" s="285"/>
      <c r="AA6" s="285"/>
      <c r="AB6" s="285"/>
      <c r="AC6" s="285"/>
      <c r="AD6" s="285"/>
      <c r="AE6" s="285"/>
    </row>
    <row r="7" spans="1:31" ht="15.6" x14ac:dyDescent="0.3">
      <c r="A7" s="284" t="s">
        <v>8</v>
      </c>
      <c r="B7" s="284"/>
      <c r="C7" s="285" t="s">
        <v>277</v>
      </c>
      <c r="D7" s="285"/>
      <c r="E7" s="285"/>
      <c r="F7" s="285"/>
      <c r="G7" s="285"/>
      <c r="H7" s="285"/>
      <c r="I7" s="285"/>
      <c r="J7" s="285"/>
      <c r="K7" s="285"/>
      <c r="L7" s="285"/>
      <c r="M7" s="285"/>
      <c r="N7" s="285"/>
      <c r="O7" s="285"/>
      <c r="P7" s="285"/>
      <c r="Q7" s="285"/>
      <c r="R7" s="285"/>
      <c r="S7" s="285"/>
      <c r="T7" s="285"/>
      <c r="U7" s="285"/>
      <c r="V7" s="285"/>
      <c r="W7" s="285"/>
      <c r="X7" s="285"/>
      <c r="Y7" s="285"/>
      <c r="Z7" s="285"/>
      <c r="AA7" s="285"/>
      <c r="AB7" s="285"/>
      <c r="AC7" s="285"/>
      <c r="AD7" s="285"/>
      <c r="AE7" s="285"/>
    </row>
    <row r="8" spans="1:31" ht="60" customHeight="1" x14ac:dyDescent="0.3">
      <c r="A8" s="284" t="s">
        <v>9</v>
      </c>
      <c r="B8" s="284"/>
      <c r="C8" s="285" t="s">
        <v>278</v>
      </c>
      <c r="D8" s="285"/>
      <c r="E8" s="285"/>
      <c r="F8" s="285"/>
      <c r="G8" s="285"/>
      <c r="H8" s="285"/>
      <c r="I8" s="285"/>
      <c r="J8" s="285"/>
      <c r="K8" s="285"/>
      <c r="L8" s="285"/>
      <c r="M8" s="285"/>
      <c r="N8" s="285"/>
      <c r="O8" s="285"/>
      <c r="P8" s="285"/>
      <c r="Q8" s="285"/>
      <c r="R8" s="285"/>
      <c r="S8" s="285"/>
      <c r="T8" s="285"/>
      <c r="U8" s="285"/>
      <c r="V8" s="285"/>
      <c r="W8" s="285"/>
      <c r="X8" s="285"/>
      <c r="Y8" s="285"/>
      <c r="Z8" s="285"/>
      <c r="AA8" s="285"/>
      <c r="AB8" s="285"/>
      <c r="AC8" s="285"/>
      <c r="AD8" s="285"/>
      <c r="AE8" s="285"/>
    </row>
    <row r="9" spans="1:31" ht="40.5" customHeight="1" x14ac:dyDescent="0.3">
      <c r="A9" s="284" t="s">
        <v>145</v>
      </c>
      <c r="B9" s="284"/>
      <c r="C9" s="285" t="s">
        <v>279</v>
      </c>
      <c r="D9" s="285"/>
      <c r="E9" s="285"/>
      <c r="F9" s="285"/>
      <c r="G9" s="285"/>
      <c r="H9" s="285"/>
      <c r="I9" s="285"/>
      <c r="J9" s="285"/>
      <c r="K9" s="285"/>
      <c r="L9" s="285"/>
      <c r="M9" s="285"/>
      <c r="N9" s="285"/>
      <c r="O9" s="285"/>
      <c r="P9" s="285"/>
      <c r="Q9" s="285"/>
      <c r="R9" s="285"/>
      <c r="S9" s="285"/>
      <c r="T9" s="285"/>
      <c r="U9" s="285"/>
      <c r="V9" s="285"/>
      <c r="W9" s="285"/>
      <c r="X9" s="285"/>
      <c r="Y9" s="285"/>
      <c r="Z9" s="285"/>
      <c r="AA9" s="285"/>
      <c r="AB9" s="285"/>
      <c r="AC9" s="285"/>
      <c r="AD9" s="285"/>
      <c r="AE9" s="285"/>
    </row>
    <row r="10" spans="1:31" ht="19.5" customHeight="1" x14ac:dyDescent="0.3">
      <c r="A10" s="284" t="s">
        <v>146</v>
      </c>
      <c r="B10" s="284"/>
      <c r="C10" s="285" t="s">
        <v>547</v>
      </c>
      <c r="D10" s="285"/>
      <c r="E10" s="285"/>
      <c r="F10" s="285"/>
      <c r="G10" s="285"/>
      <c r="H10" s="285"/>
      <c r="I10" s="285"/>
      <c r="J10" s="285"/>
      <c r="K10" s="285"/>
      <c r="L10" s="285"/>
      <c r="M10" s="285"/>
      <c r="N10" s="285"/>
      <c r="O10" s="285"/>
      <c r="P10" s="285"/>
      <c r="Q10" s="285"/>
      <c r="R10" s="285"/>
      <c r="S10" s="285"/>
      <c r="T10" s="285"/>
      <c r="U10" s="285"/>
      <c r="V10" s="285"/>
      <c r="W10" s="285"/>
      <c r="X10" s="285"/>
      <c r="Y10" s="285"/>
      <c r="Z10" s="285"/>
      <c r="AA10" s="285"/>
      <c r="AB10" s="285"/>
      <c r="AC10" s="285"/>
      <c r="AD10" s="285"/>
      <c r="AE10" s="285"/>
    </row>
    <row r="11" spans="1:31" ht="42" customHeight="1" x14ac:dyDescent="0.3">
      <c r="A11" s="284"/>
      <c r="B11" s="284"/>
      <c r="C11" s="299" t="s">
        <v>810</v>
      </c>
      <c r="D11" s="299"/>
      <c r="E11" s="299"/>
      <c r="F11" s="299"/>
      <c r="G11" s="299"/>
      <c r="H11" s="299"/>
      <c r="I11" s="299"/>
      <c r="J11" s="299"/>
      <c r="K11" s="299"/>
      <c r="L11" s="299"/>
      <c r="M11" s="299"/>
      <c r="N11" s="299"/>
      <c r="O11" s="299"/>
      <c r="P11" s="299"/>
      <c r="Q11" s="299"/>
      <c r="R11" s="299"/>
      <c r="S11" s="299"/>
      <c r="T11" s="299"/>
      <c r="U11" s="299"/>
      <c r="V11" s="299"/>
      <c r="W11" s="299"/>
      <c r="X11" s="299"/>
      <c r="Y11" s="299"/>
      <c r="Z11" s="299"/>
      <c r="AA11" s="299"/>
      <c r="AB11" s="299"/>
      <c r="AC11" s="299"/>
      <c r="AD11" s="299"/>
      <c r="AE11" s="299"/>
    </row>
    <row r="12" spans="1:31" ht="15.75" customHeight="1" x14ac:dyDescent="0.3">
      <c r="A12" s="284" t="s">
        <v>147</v>
      </c>
      <c r="B12" s="284"/>
      <c r="C12" s="284" t="s">
        <v>21</v>
      </c>
      <c r="D12" s="284" t="s">
        <v>22</v>
      </c>
      <c r="E12" s="284"/>
      <c r="F12" s="284"/>
      <c r="G12" s="284"/>
      <c r="H12" s="284" t="s">
        <v>23</v>
      </c>
      <c r="I12" s="284"/>
      <c r="J12" s="284"/>
      <c r="K12" s="284"/>
      <c r="L12" s="284" t="s">
        <v>24</v>
      </c>
      <c r="M12" s="284"/>
      <c r="N12" s="284"/>
      <c r="O12" s="284"/>
      <c r="P12" s="284" t="s">
        <v>25</v>
      </c>
      <c r="Q12" s="284"/>
      <c r="R12" s="284"/>
      <c r="S12" s="284"/>
      <c r="T12" s="284" t="s">
        <v>26</v>
      </c>
      <c r="U12" s="284"/>
      <c r="V12" s="284"/>
      <c r="W12" s="284"/>
      <c r="X12" s="284" t="s">
        <v>41</v>
      </c>
      <c r="Y12" s="284"/>
      <c r="Z12" s="284"/>
      <c r="AA12" s="284"/>
      <c r="AB12" s="284" t="s">
        <v>28</v>
      </c>
      <c r="AC12" s="284"/>
      <c r="AD12" s="284"/>
      <c r="AE12" s="284"/>
    </row>
    <row r="13" spans="1:31" ht="107.25" customHeight="1" x14ac:dyDescent="0.3">
      <c r="A13" s="284"/>
      <c r="B13" s="284"/>
      <c r="C13" s="284"/>
      <c r="D13" s="489" t="s">
        <v>29</v>
      </c>
      <c r="E13" s="489"/>
      <c r="F13" s="489" t="s">
        <v>30</v>
      </c>
      <c r="G13" s="489"/>
      <c r="H13" s="489" t="s">
        <v>29</v>
      </c>
      <c r="I13" s="489"/>
      <c r="J13" s="489" t="s">
        <v>30</v>
      </c>
      <c r="K13" s="489"/>
      <c r="L13" s="489" t="s">
        <v>29</v>
      </c>
      <c r="M13" s="489"/>
      <c r="N13" s="489" t="s">
        <v>30</v>
      </c>
      <c r="O13" s="489"/>
      <c r="P13" s="489" t="s">
        <v>29</v>
      </c>
      <c r="Q13" s="489"/>
      <c r="R13" s="489" t="s">
        <v>30</v>
      </c>
      <c r="S13" s="489"/>
      <c r="T13" s="489" t="s">
        <v>29</v>
      </c>
      <c r="U13" s="489"/>
      <c r="V13" s="489" t="s">
        <v>30</v>
      </c>
      <c r="W13" s="489"/>
      <c r="X13" s="489" t="s">
        <v>29</v>
      </c>
      <c r="Y13" s="489"/>
      <c r="Z13" s="489" t="s">
        <v>30</v>
      </c>
      <c r="AA13" s="489"/>
      <c r="AB13" s="489" t="s">
        <v>29</v>
      </c>
      <c r="AC13" s="489"/>
      <c r="AD13" s="489" t="s">
        <v>30</v>
      </c>
      <c r="AE13" s="489"/>
    </row>
    <row r="14" spans="1:31" ht="15.6" x14ac:dyDescent="0.3">
      <c r="A14" s="286" t="s">
        <v>279</v>
      </c>
      <c r="B14" s="286"/>
      <c r="C14" s="286"/>
      <c r="D14" s="286"/>
      <c r="E14" s="286"/>
      <c r="F14" s="286"/>
      <c r="G14" s="286"/>
      <c r="H14" s="286"/>
      <c r="I14" s="286"/>
      <c r="J14" s="286"/>
      <c r="K14" s="286"/>
      <c r="L14" s="286"/>
      <c r="M14" s="286"/>
      <c r="N14" s="286"/>
      <c r="O14" s="286"/>
      <c r="P14" s="286"/>
      <c r="Q14" s="286"/>
      <c r="R14" s="286"/>
      <c r="S14" s="286"/>
      <c r="T14" s="286"/>
      <c r="U14" s="286"/>
      <c r="V14" s="286"/>
      <c r="W14" s="286"/>
      <c r="X14" s="286"/>
      <c r="Y14" s="286"/>
      <c r="Z14" s="286"/>
      <c r="AA14" s="286"/>
      <c r="AB14" s="286"/>
      <c r="AC14" s="286"/>
      <c r="AD14" s="286"/>
      <c r="AE14" s="286"/>
    </row>
    <row r="15" spans="1:31" ht="138" customHeight="1" x14ac:dyDescent="0.3">
      <c r="A15" s="299" t="str">
        <f>'Пр.1 к пп.3'!C10</f>
        <v>Доля детей в возрасте от 7 до 17 лет включительно, принявших участие в программах каникулярного отдыха в общей численности детей данного возраста, %**</v>
      </c>
      <c r="B15" s="299"/>
      <c r="C15" s="62">
        <f>'Пр.1 к пп.3'!F10</f>
        <v>13</v>
      </c>
      <c r="D15" s="488" t="str">
        <f>'Пр.1 к пп.3'!G10</f>
        <v>не менее 40</v>
      </c>
      <c r="E15" s="488"/>
      <c r="F15" s="488">
        <f>'Пр.1 к пп.3'!H10</f>
        <v>0</v>
      </c>
      <c r="G15" s="488"/>
      <c r="H15" s="488" t="str">
        <f>'Пр.1 к пп.3'!I10</f>
        <v>не менее 40</v>
      </c>
      <c r="I15" s="488"/>
      <c r="J15" s="488">
        <f>'Пр.1 к пп.3'!J10</f>
        <v>0</v>
      </c>
      <c r="K15" s="488"/>
      <c r="L15" s="488" t="str">
        <f>'Пр.1 к пп.3'!K10</f>
        <v>не менее 40</v>
      </c>
      <c r="M15" s="488"/>
      <c r="N15" s="488">
        <f>'Пр.1 к пп.3'!L10</f>
        <v>0</v>
      </c>
      <c r="O15" s="488"/>
      <c r="P15" s="488" t="str">
        <f>'Пр.1 к пп.3'!M10</f>
        <v>не менее 40</v>
      </c>
      <c r="Q15" s="488"/>
      <c r="R15" s="488">
        <f>'Пр.1 к пп.3'!N10</f>
        <v>0</v>
      </c>
      <c r="S15" s="488"/>
      <c r="T15" s="488" t="str">
        <f>'Пр.1 к пп.3'!O10</f>
        <v>не менее 40</v>
      </c>
      <c r="U15" s="488"/>
      <c r="V15" s="488">
        <f>'Пр.1 к пп.3'!P10</f>
        <v>0</v>
      </c>
      <c r="W15" s="488"/>
      <c r="X15" s="488" t="str">
        <f>'Пр.1 к пп.3'!Q10</f>
        <v>не менее 40</v>
      </c>
      <c r="Y15" s="488"/>
      <c r="Z15" s="488">
        <f>'Пр.1 к пп.3'!R10</f>
        <v>0</v>
      </c>
      <c r="AA15" s="488"/>
      <c r="AB15" s="488" t="str">
        <f>'Пр.1 к пп.3'!S10</f>
        <v>не менее 40</v>
      </c>
      <c r="AC15" s="488"/>
      <c r="AD15" s="488">
        <f>'Пр.1 к пп.3'!T10</f>
        <v>0</v>
      </c>
      <c r="AE15" s="488"/>
    </row>
    <row r="16" spans="1:31" ht="138" customHeight="1" x14ac:dyDescent="0.3">
      <c r="A16" s="299" t="str">
        <f>'Пр.1 к пп.3'!C11</f>
        <v>Доля детей-сирот и детей, оставшихся без попечения родителей, отдохнувших в детских лагерях всех типов, от общего количества детей-сирот и детей, оставшихся без попечения родителей, обучающихся в муниципальных общеобразовательных учреждениях, %</v>
      </c>
      <c r="B16" s="299"/>
      <c r="C16" s="62">
        <f>'Пр.1 к пп.3'!F11</f>
        <v>30</v>
      </c>
      <c r="D16" s="488" t="str">
        <f>'Пр.1 к пп.3'!G11</f>
        <v>не менее 40</v>
      </c>
      <c r="E16" s="488"/>
      <c r="F16" s="488">
        <f>'Пр.1 к пп.3'!H11</f>
        <v>0</v>
      </c>
      <c r="G16" s="488"/>
      <c r="H16" s="488" t="str">
        <f>'Пр.1 к пп.3'!I11</f>
        <v>не менее 50</v>
      </c>
      <c r="I16" s="488"/>
      <c r="J16" s="488">
        <f>'Пр.1 к пп.3'!J11</f>
        <v>0</v>
      </c>
      <c r="K16" s="488"/>
      <c r="L16" s="488" t="str">
        <f>'Пр.1 к пп.3'!K11</f>
        <v>не менее 50</v>
      </c>
      <c r="M16" s="488"/>
      <c r="N16" s="488">
        <f>'Пр.1 к пп.3'!L11</f>
        <v>0</v>
      </c>
      <c r="O16" s="488"/>
      <c r="P16" s="488" t="str">
        <f>'Пр.1 к пп.3'!M11</f>
        <v>не менее 55</v>
      </c>
      <c r="Q16" s="488"/>
      <c r="R16" s="488">
        <f>'Пр.1 к пп.3'!N11</f>
        <v>0</v>
      </c>
      <c r="S16" s="488"/>
      <c r="T16" s="488" t="str">
        <f>'Пр.1 к пп.3'!O11</f>
        <v>не менее 60</v>
      </c>
      <c r="U16" s="488"/>
      <c r="V16" s="488">
        <f>'Пр.1 к пп.3'!P11</f>
        <v>0</v>
      </c>
      <c r="W16" s="488"/>
      <c r="X16" s="488" t="str">
        <f>'Пр.1 к пп.3'!Q11</f>
        <v>не менее 65</v>
      </c>
      <c r="Y16" s="488"/>
      <c r="Z16" s="488">
        <f>'Пр.1 к пп.3'!R11</f>
        <v>0</v>
      </c>
      <c r="AA16" s="488"/>
      <c r="AB16" s="488" t="str">
        <f>'Пр.1 к пп.3'!S11</f>
        <v>не менее 70</v>
      </c>
      <c r="AC16" s="488"/>
      <c r="AD16" s="488">
        <f>'Пр.1 к пп.3'!T11</f>
        <v>0</v>
      </c>
      <c r="AE16" s="488"/>
    </row>
    <row r="17" spans="1:31" ht="15.75" customHeight="1" x14ac:dyDescent="0.3">
      <c r="A17" s="321" t="s">
        <v>148</v>
      </c>
      <c r="B17" s="329"/>
      <c r="C17" s="284" t="s">
        <v>21</v>
      </c>
      <c r="D17" s="284" t="s">
        <v>22</v>
      </c>
      <c r="E17" s="284"/>
      <c r="F17" s="284"/>
      <c r="G17" s="284"/>
      <c r="H17" s="284" t="s">
        <v>23</v>
      </c>
      <c r="I17" s="284"/>
      <c r="J17" s="284"/>
      <c r="K17" s="284"/>
      <c r="L17" s="284" t="s">
        <v>24</v>
      </c>
      <c r="M17" s="284"/>
      <c r="N17" s="284"/>
      <c r="O17" s="284"/>
      <c r="P17" s="284" t="s">
        <v>25</v>
      </c>
      <c r="Q17" s="284"/>
      <c r="R17" s="284"/>
      <c r="S17" s="284"/>
      <c r="T17" s="284" t="s">
        <v>26</v>
      </c>
      <c r="U17" s="284"/>
      <c r="V17" s="284"/>
      <c r="W17" s="284"/>
      <c r="X17" s="284" t="s">
        <v>41</v>
      </c>
      <c r="Y17" s="284"/>
      <c r="Z17" s="284"/>
      <c r="AA17" s="284"/>
      <c r="AB17" s="284" t="s">
        <v>28</v>
      </c>
      <c r="AC17" s="284"/>
      <c r="AD17" s="284"/>
      <c r="AE17" s="284"/>
    </row>
    <row r="18" spans="1:31" ht="108" customHeight="1" x14ac:dyDescent="0.3">
      <c r="A18" s="332"/>
      <c r="B18" s="333"/>
      <c r="C18" s="284"/>
      <c r="D18" s="489" t="s">
        <v>29</v>
      </c>
      <c r="E18" s="489"/>
      <c r="F18" s="489" t="s">
        <v>30</v>
      </c>
      <c r="G18" s="489"/>
      <c r="H18" s="489" t="s">
        <v>29</v>
      </c>
      <c r="I18" s="489"/>
      <c r="J18" s="489" t="s">
        <v>30</v>
      </c>
      <c r="K18" s="489"/>
      <c r="L18" s="489" t="s">
        <v>29</v>
      </c>
      <c r="M18" s="489"/>
      <c r="N18" s="489" t="s">
        <v>30</v>
      </c>
      <c r="O18" s="489"/>
      <c r="P18" s="489" t="s">
        <v>29</v>
      </c>
      <c r="Q18" s="489"/>
      <c r="R18" s="489" t="s">
        <v>30</v>
      </c>
      <c r="S18" s="489"/>
      <c r="T18" s="489" t="s">
        <v>29</v>
      </c>
      <c r="U18" s="489"/>
      <c r="V18" s="489" t="s">
        <v>30</v>
      </c>
      <c r="W18" s="489"/>
      <c r="X18" s="489" t="s">
        <v>29</v>
      </c>
      <c r="Y18" s="489"/>
      <c r="Z18" s="489" t="s">
        <v>30</v>
      </c>
      <c r="AA18" s="489"/>
      <c r="AB18" s="489" t="s">
        <v>29</v>
      </c>
      <c r="AC18" s="489"/>
      <c r="AD18" s="489" t="s">
        <v>30</v>
      </c>
      <c r="AE18" s="489"/>
    </row>
    <row r="19" spans="1:31" ht="15.6" x14ac:dyDescent="0.3">
      <c r="A19" s="281" t="s">
        <v>420</v>
      </c>
      <c r="B19" s="282"/>
      <c r="C19" s="282"/>
      <c r="D19" s="282"/>
      <c r="E19" s="282"/>
      <c r="F19" s="282"/>
      <c r="G19" s="282"/>
      <c r="H19" s="282"/>
      <c r="I19" s="282"/>
      <c r="J19" s="282"/>
      <c r="K19" s="282"/>
      <c r="L19" s="282"/>
      <c r="M19" s="282"/>
      <c r="N19" s="282"/>
      <c r="O19" s="282"/>
      <c r="P19" s="282"/>
      <c r="Q19" s="282"/>
      <c r="R19" s="282"/>
      <c r="S19" s="282"/>
      <c r="T19" s="282"/>
      <c r="U19" s="282"/>
      <c r="V19" s="282"/>
      <c r="W19" s="282"/>
      <c r="X19" s="282"/>
      <c r="Y19" s="282"/>
      <c r="Z19" s="282"/>
      <c r="AA19" s="282"/>
      <c r="AB19" s="282"/>
      <c r="AC19" s="282"/>
      <c r="AD19" s="282"/>
      <c r="AE19" s="282"/>
    </row>
    <row r="20" spans="1:31" ht="52.5" customHeight="1" x14ac:dyDescent="0.3">
      <c r="A20" s="304" t="str">
        <f>'Пр.1 к пп.3'!C12</f>
        <v xml:space="preserve">Число мест, открытых в лагерях с дневным пребыванием детей и лагерях труда и отдыха, шт. </v>
      </c>
      <c r="B20" s="305"/>
      <c r="C20" s="64">
        <f>'Пр.1 к пп.3'!F12</f>
        <v>14800</v>
      </c>
      <c r="D20" s="417">
        <f>'Пр.1 к пп.3'!G12</f>
        <v>15000</v>
      </c>
      <c r="E20" s="418"/>
      <c r="F20" s="417">
        <f>'Пр.1 к пп.3'!H12</f>
        <v>0</v>
      </c>
      <c r="G20" s="418"/>
      <c r="H20" s="417">
        <f>'Пр.1 к пп.3'!I12</f>
        <v>15200</v>
      </c>
      <c r="I20" s="418"/>
      <c r="J20" s="417">
        <f>'Пр.1 к пп.3'!J12</f>
        <v>0</v>
      </c>
      <c r="K20" s="418"/>
      <c r="L20" s="417">
        <f>'Пр.1 к пп.3'!K12</f>
        <v>15400</v>
      </c>
      <c r="M20" s="418"/>
      <c r="N20" s="417">
        <f>'Пр.1 к пп.3'!L12</f>
        <v>0</v>
      </c>
      <c r="O20" s="418"/>
      <c r="P20" s="417">
        <f>'Пр.1 к пп.3'!M12</f>
        <v>15600</v>
      </c>
      <c r="Q20" s="418"/>
      <c r="R20" s="417">
        <f>'Пр.1 к пп.3'!N12</f>
        <v>0</v>
      </c>
      <c r="S20" s="418"/>
      <c r="T20" s="417">
        <f>'Пр.1 к пп.3'!O12</f>
        <v>15800</v>
      </c>
      <c r="U20" s="418"/>
      <c r="V20" s="417">
        <f>'Пр.1 к пп.3'!P12</f>
        <v>0</v>
      </c>
      <c r="W20" s="418"/>
      <c r="X20" s="417">
        <f>'Пр.1 к пп.3'!Q12</f>
        <v>16000</v>
      </c>
      <c r="Y20" s="418"/>
      <c r="Z20" s="417">
        <f>'Пр.1 к пп.3'!R12</f>
        <v>0</v>
      </c>
      <c r="AA20" s="418"/>
      <c r="AB20" s="417">
        <f>'Пр.1 к пп.3'!S12</f>
        <v>16000</v>
      </c>
      <c r="AC20" s="418"/>
      <c r="AD20" s="417">
        <f>'Пр.1 к пп.3'!T12</f>
        <v>0</v>
      </c>
      <c r="AE20" s="418"/>
    </row>
    <row r="21" spans="1:31" ht="69.75" customHeight="1" x14ac:dyDescent="0.3">
      <c r="A21" s="304" t="str">
        <f>'Пр.1 к пп.3'!C13</f>
        <v xml:space="preserve">Число мест, открытых в стационарных загородных лагерях, шт. </v>
      </c>
      <c r="B21" s="305"/>
      <c r="C21" s="64">
        <f>'Пр.1 к пп.3'!F13</f>
        <v>7000</v>
      </c>
      <c r="D21" s="417">
        <f>'Пр.1 к пп.3'!G13</f>
        <v>7000</v>
      </c>
      <c r="E21" s="418"/>
      <c r="F21" s="417">
        <f>'Пр.1 к пп.3'!H13</f>
        <v>0</v>
      </c>
      <c r="G21" s="418"/>
      <c r="H21" s="417">
        <f>'Пр.1 к пп.3'!I13</f>
        <v>7000</v>
      </c>
      <c r="I21" s="418"/>
      <c r="J21" s="417">
        <f>'Пр.1 к пп.3'!J13</f>
        <v>0</v>
      </c>
      <c r="K21" s="418"/>
      <c r="L21" s="417">
        <f>'Пр.1 к пп.3'!K13</f>
        <v>7000</v>
      </c>
      <c r="M21" s="418"/>
      <c r="N21" s="417">
        <f>'Пр.1 к пп.3'!L13</f>
        <v>0</v>
      </c>
      <c r="O21" s="418"/>
      <c r="P21" s="417">
        <f>'Пр.1 к пп.3'!M13</f>
        <v>7000</v>
      </c>
      <c r="Q21" s="418"/>
      <c r="R21" s="417">
        <f>'Пр.1 к пп.3'!N13</f>
        <v>0</v>
      </c>
      <c r="S21" s="418"/>
      <c r="T21" s="417">
        <f>'Пр.1 к пп.3'!O13</f>
        <v>7000</v>
      </c>
      <c r="U21" s="418"/>
      <c r="V21" s="417">
        <f>'Пр.1 к пп.3'!P13</f>
        <v>0</v>
      </c>
      <c r="W21" s="418"/>
      <c r="X21" s="417">
        <f>'Пр.1 к пп.3'!Q13</f>
        <v>7000</v>
      </c>
      <c r="Y21" s="418"/>
      <c r="Z21" s="417">
        <f>'Пр.1 к пп.3'!R13</f>
        <v>0</v>
      </c>
      <c r="AA21" s="418"/>
      <c r="AB21" s="417">
        <f>'Пр.1 к пп.3'!S13</f>
        <v>7000</v>
      </c>
      <c r="AC21" s="418"/>
      <c r="AD21" s="417">
        <f>'Пр.1 к пп.3'!T13</f>
        <v>0</v>
      </c>
      <c r="AE21" s="418"/>
    </row>
    <row r="22" spans="1:31" ht="54" customHeight="1" x14ac:dyDescent="0.3">
      <c r="A22" s="304" t="str">
        <f>'Пр.1 к пп.3'!C14</f>
        <v xml:space="preserve">Число мест, открытых в палаточных лагерях, шт. </v>
      </c>
      <c r="B22" s="305"/>
      <c r="C22" s="64">
        <f>'Пр.1 к пп.3'!F14</f>
        <v>1500</v>
      </c>
      <c r="D22" s="417">
        <f>'Пр.1 к пп.3'!G14</f>
        <v>1500</v>
      </c>
      <c r="E22" s="418"/>
      <c r="F22" s="417">
        <f>'Пр.1 к пп.3'!H14</f>
        <v>0</v>
      </c>
      <c r="G22" s="418"/>
      <c r="H22" s="417">
        <f>'Пр.1 к пп.3'!I14</f>
        <v>1500</v>
      </c>
      <c r="I22" s="418"/>
      <c r="J22" s="417">
        <f>'Пр.1 к пп.3'!J14</f>
        <v>0</v>
      </c>
      <c r="K22" s="418"/>
      <c r="L22" s="417">
        <f>'Пр.1 к пп.3'!K14</f>
        <v>1500</v>
      </c>
      <c r="M22" s="418"/>
      <c r="N22" s="417">
        <f>'Пр.1 к пп.3'!L14</f>
        <v>0</v>
      </c>
      <c r="O22" s="418"/>
      <c r="P22" s="417">
        <f>'Пр.1 к пп.3'!M14</f>
        <v>1500</v>
      </c>
      <c r="Q22" s="418"/>
      <c r="R22" s="417">
        <f>'Пр.1 к пп.3'!N14</f>
        <v>0</v>
      </c>
      <c r="S22" s="418"/>
      <c r="T22" s="417">
        <f>'Пр.1 к пп.3'!O14</f>
        <v>1500</v>
      </c>
      <c r="U22" s="418"/>
      <c r="V22" s="417">
        <f>'Пр.1 к пп.3'!P14</f>
        <v>0</v>
      </c>
      <c r="W22" s="418"/>
      <c r="X22" s="417">
        <f>'Пр.1 к пп.3'!Q14</f>
        <v>1500</v>
      </c>
      <c r="Y22" s="418"/>
      <c r="Z22" s="417">
        <f>'Пр.1 к пп.3'!R14</f>
        <v>0</v>
      </c>
      <c r="AA22" s="418"/>
      <c r="AB22" s="417">
        <f>'Пр.1 к пп.3'!S14</f>
        <v>1500</v>
      </c>
      <c r="AC22" s="418"/>
      <c r="AD22" s="417">
        <f>'Пр.1 к пп.3'!T14</f>
        <v>0</v>
      </c>
      <c r="AE22" s="418"/>
    </row>
    <row r="23" spans="1:31" ht="48.75" customHeight="1" x14ac:dyDescent="0.3">
      <c r="A23" s="304" t="str">
        <f>'Пр.1 к пп.3'!C15</f>
        <v xml:space="preserve">Заявленное число участников походов и экспедиций, чел. </v>
      </c>
      <c r="B23" s="305"/>
      <c r="C23" s="64">
        <f>'Пр.1 к пп.3'!F15</f>
        <v>900</v>
      </c>
      <c r="D23" s="417">
        <f>'Пр.1 к пп.3'!G15</f>
        <v>900</v>
      </c>
      <c r="E23" s="418"/>
      <c r="F23" s="417">
        <f>'Пр.1 к пп.3'!H15</f>
        <v>0</v>
      </c>
      <c r="G23" s="418"/>
      <c r="H23" s="417">
        <f>'Пр.1 к пп.3'!I15</f>
        <v>900</v>
      </c>
      <c r="I23" s="418"/>
      <c r="J23" s="417">
        <f>'Пр.1 к пп.3'!J15</f>
        <v>0</v>
      </c>
      <c r="K23" s="418"/>
      <c r="L23" s="417">
        <f>'Пр.1 к пп.3'!K15</f>
        <v>900</v>
      </c>
      <c r="M23" s="418"/>
      <c r="N23" s="417">
        <f>'Пр.1 к пп.3'!L15</f>
        <v>0</v>
      </c>
      <c r="O23" s="418"/>
      <c r="P23" s="417">
        <f>'Пр.1 к пп.3'!M15</f>
        <v>900</v>
      </c>
      <c r="Q23" s="418"/>
      <c r="R23" s="417">
        <f>'Пр.1 к пп.3'!N15</f>
        <v>0</v>
      </c>
      <c r="S23" s="418"/>
      <c r="T23" s="417">
        <f>'Пр.1 к пп.3'!O15</f>
        <v>900</v>
      </c>
      <c r="U23" s="418"/>
      <c r="V23" s="417">
        <f>'Пр.1 к пп.3'!P15</f>
        <v>0</v>
      </c>
      <c r="W23" s="418"/>
      <c r="X23" s="417">
        <f>'Пр.1 к пп.3'!Q15</f>
        <v>900</v>
      </c>
      <c r="Y23" s="418"/>
      <c r="Z23" s="417">
        <f>'Пр.1 к пп.3'!R15</f>
        <v>0</v>
      </c>
      <c r="AA23" s="418"/>
      <c r="AB23" s="417">
        <f>'Пр.1 к пп.3'!S15</f>
        <v>900</v>
      </c>
      <c r="AC23" s="418"/>
      <c r="AD23" s="417">
        <f>'Пр.1 к пп.3'!T15</f>
        <v>0</v>
      </c>
      <c r="AE23" s="418"/>
    </row>
    <row r="24" spans="1:31" ht="15.6" x14ac:dyDescent="0.3">
      <c r="A24" s="281" t="s">
        <v>471</v>
      </c>
      <c r="B24" s="282"/>
      <c r="C24" s="282"/>
      <c r="D24" s="282"/>
      <c r="E24" s="282"/>
      <c r="F24" s="282"/>
      <c r="G24" s="282"/>
      <c r="H24" s="282"/>
      <c r="I24" s="282"/>
      <c r="J24" s="282"/>
      <c r="K24" s="282"/>
      <c r="L24" s="282"/>
      <c r="M24" s="282"/>
      <c r="N24" s="282"/>
      <c r="O24" s="282"/>
      <c r="P24" s="282"/>
      <c r="Q24" s="282"/>
      <c r="R24" s="282"/>
      <c r="S24" s="282"/>
      <c r="T24" s="282"/>
      <c r="U24" s="282"/>
      <c r="V24" s="282"/>
      <c r="W24" s="282"/>
      <c r="X24" s="282"/>
      <c r="Y24" s="282"/>
      <c r="Z24" s="282"/>
      <c r="AA24" s="282"/>
      <c r="AB24" s="282"/>
      <c r="AC24" s="282"/>
      <c r="AD24" s="282"/>
      <c r="AE24" s="282"/>
    </row>
    <row r="25" spans="1:31" ht="51.75" customHeight="1" x14ac:dyDescent="0.3">
      <c r="A25" s="304" t="str">
        <f>'Пр.1 к пп.3'!C24</f>
        <v>Число подростков, трудоустроенных в период каникул, чел.</v>
      </c>
      <c r="B25" s="305"/>
      <c r="C25" s="65">
        <f>'Пр.1 к пп.3'!F24</f>
        <v>500</v>
      </c>
      <c r="D25" s="287" t="str">
        <f>'Пр.1 к пп.3'!G24</f>
        <v>не менее 200</v>
      </c>
      <c r="E25" s="317"/>
      <c r="F25" s="287">
        <f>'Пр.1 к пп.3'!H24</f>
        <v>0</v>
      </c>
      <c r="G25" s="317"/>
      <c r="H25" s="287" t="str">
        <f>'Пр.1 к пп.3'!I24</f>
        <v>не менее 200</v>
      </c>
      <c r="I25" s="317"/>
      <c r="J25" s="287">
        <f>'Пр.1 к пп.3'!J24</f>
        <v>0</v>
      </c>
      <c r="K25" s="317"/>
      <c r="L25" s="287" t="str">
        <f>'Пр.1 к пп.3'!K25</f>
        <v>не менее 200</v>
      </c>
      <c r="M25" s="317"/>
      <c r="N25" s="287">
        <f>'Пр.1 к пп.3'!L24</f>
        <v>0</v>
      </c>
      <c r="O25" s="317"/>
      <c r="P25" s="287" t="str">
        <f>'Пр.1 к пп.3'!M24</f>
        <v>не менее 200</v>
      </c>
      <c r="Q25" s="317"/>
      <c r="R25" s="287">
        <f>'Пр.1 к пп.3'!N24</f>
        <v>0</v>
      </c>
      <c r="S25" s="317"/>
      <c r="T25" s="287" t="str">
        <f>'Пр.1 к пп.3'!O24</f>
        <v>не менее 200</v>
      </c>
      <c r="U25" s="317"/>
      <c r="V25" s="287">
        <f>'Пр.1 к пп.3'!P24</f>
        <v>0</v>
      </c>
      <c r="W25" s="317"/>
      <c r="X25" s="287" t="str">
        <f>'Пр.1 к пп.3'!Q24</f>
        <v>не менее 200</v>
      </c>
      <c r="Y25" s="317"/>
      <c r="Z25" s="287">
        <f>'Пр.1 к пп.3'!R24</f>
        <v>0</v>
      </c>
      <c r="AA25" s="317"/>
      <c r="AB25" s="287" t="str">
        <f>'Пр.1 к пп.3'!S24</f>
        <v>не менее 200</v>
      </c>
      <c r="AC25" s="317"/>
      <c r="AD25" s="287">
        <f>'Пр.1 к пп.3'!T24</f>
        <v>0</v>
      </c>
      <c r="AE25" s="317"/>
    </row>
    <row r="26" spans="1:31" ht="15.75" customHeight="1" x14ac:dyDescent="0.3">
      <c r="A26" s="321" t="s">
        <v>149</v>
      </c>
      <c r="B26" s="329"/>
      <c r="C26" s="321" t="s">
        <v>34</v>
      </c>
      <c r="D26" s="322"/>
      <c r="E26" s="322"/>
      <c r="F26" s="322"/>
      <c r="G26" s="329"/>
      <c r="H26" s="284" t="s">
        <v>35</v>
      </c>
      <c r="I26" s="284"/>
      <c r="J26" s="284"/>
      <c r="K26" s="284"/>
      <c r="L26" s="284"/>
      <c r="M26" s="284"/>
      <c r="N26" s="284" t="s">
        <v>36</v>
      </c>
      <c r="O26" s="284"/>
      <c r="P26" s="284"/>
      <c r="Q26" s="284"/>
      <c r="R26" s="284" t="s">
        <v>37</v>
      </c>
      <c r="S26" s="284"/>
      <c r="T26" s="284"/>
      <c r="U26" s="284"/>
      <c r="V26" s="284" t="s">
        <v>38</v>
      </c>
      <c r="W26" s="284"/>
      <c r="X26" s="284"/>
      <c r="Y26" s="284"/>
      <c r="Z26" s="284"/>
      <c r="AA26" s="284"/>
      <c r="AB26" s="284" t="s">
        <v>226</v>
      </c>
      <c r="AC26" s="284"/>
      <c r="AD26" s="284"/>
      <c r="AE26" s="284"/>
    </row>
    <row r="27" spans="1:31" ht="15.75" customHeight="1" x14ac:dyDescent="0.3">
      <c r="A27" s="330"/>
      <c r="B27" s="331"/>
      <c r="C27" s="332"/>
      <c r="D27" s="442"/>
      <c r="E27" s="442"/>
      <c r="F27" s="442"/>
      <c r="G27" s="333"/>
      <c r="H27" s="490" t="s">
        <v>39</v>
      </c>
      <c r="I27" s="490"/>
      <c r="J27" s="490"/>
      <c r="K27" s="490" t="s">
        <v>40</v>
      </c>
      <c r="L27" s="490"/>
      <c r="M27" s="490"/>
      <c r="N27" s="490" t="s">
        <v>39</v>
      </c>
      <c r="O27" s="490"/>
      <c r="P27" s="490" t="s">
        <v>40</v>
      </c>
      <c r="Q27" s="490"/>
      <c r="R27" s="490" t="s">
        <v>39</v>
      </c>
      <c r="S27" s="490"/>
      <c r="T27" s="490" t="s">
        <v>40</v>
      </c>
      <c r="U27" s="490"/>
      <c r="V27" s="490" t="s">
        <v>39</v>
      </c>
      <c r="W27" s="490"/>
      <c r="X27" s="490"/>
      <c r="Y27" s="490" t="s">
        <v>40</v>
      </c>
      <c r="Z27" s="490"/>
      <c r="AA27" s="490"/>
      <c r="AB27" s="321" t="s">
        <v>39</v>
      </c>
      <c r="AC27" s="329"/>
      <c r="AD27" s="321" t="s">
        <v>109</v>
      </c>
      <c r="AE27" s="329"/>
    </row>
    <row r="28" spans="1:31" ht="15.75" customHeight="1" x14ac:dyDescent="0.3">
      <c r="A28" s="330"/>
      <c r="B28" s="331"/>
      <c r="C28" s="294" t="s">
        <v>22</v>
      </c>
      <c r="D28" s="295"/>
      <c r="E28" s="295"/>
      <c r="F28" s="295"/>
      <c r="G28" s="295"/>
      <c r="H28" s="491">
        <v>194035.5</v>
      </c>
      <c r="I28" s="492"/>
      <c r="J28" s="493"/>
      <c r="K28" s="491">
        <v>0</v>
      </c>
      <c r="L28" s="492"/>
      <c r="M28" s="493"/>
      <c r="N28" s="491">
        <v>108803.7</v>
      </c>
      <c r="O28" s="492"/>
      <c r="P28" s="491">
        <v>0</v>
      </c>
      <c r="Q28" s="492"/>
      <c r="R28" s="491">
        <v>0</v>
      </c>
      <c r="S28" s="492"/>
      <c r="T28" s="491">
        <v>0</v>
      </c>
      <c r="U28" s="492"/>
      <c r="V28" s="491">
        <v>56509</v>
      </c>
      <c r="W28" s="492"/>
      <c r="X28" s="493"/>
      <c r="Y28" s="491">
        <v>0</v>
      </c>
      <c r="Z28" s="492"/>
      <c r="AA28" s="493"/>
      <c r="AB28" s="491">
        <v>28722.799999999999</v>
      </c>
      <c r="AC28" s="492"/>
      <c r="AD28" s="491">
        <v>0</v>
      </c>
      <c r="AE28" s="492"/>
    </row>
    <row r="29" spans="1:31" ht="15.75" customHeight="1" x14ac:dyDescent="0.3">
      <c r="A29" s="330"/>
      <c r="B29" s="331"/>
      <c r="C29" s="294" t="s">
        <v>23</v>
      </c>
      <c r="D29" s="295"/>
      <c r="E29" s="295"/>
      <c r="F29" s="295"/>
      <c r="G29" s="295"/>
      <c r="H29" s="491">
        <v>207650.5</v>
      </c>
      <c r="I29" s="492"/>
      <c r="J29" s="493"/>
      <c r="K29" s="491">
        <v>0</v>
      </c>
      <c r="L29" s="492"/>
      <c r="M29" s="493"/>
      <c r="N29" s="491">
        <v>104175.1</v>
      </c>
      <c r="O29" s="492"/>
      <c r="P29" s="491">
        <v>0</v>
      </c>
      <c r="Q29" s="492"/>
      <c r="R29" s="491">
        <v>0</v>
      </c>
      <c r="S29" s="492"/>
      <c r="T29" s="491">
        <v>0</v>
      </c>
      <c r="U29" s="492"/>
      <c r="V29" s="491">
        <v>74752.600000000006</v>
      </c>
      <c r="W29" s="492"/>
      <c r="X29" s="493"/>
      <c r="Y29" s="491">
        <v>0</v>
      </c>
      <c r="Z29" s="492"/>
      <c r="AA29" s="493"/>
      <c r="AB29" s="491">
        <v>28722.799999999999</v>
      </c>
      <c r="AC29" s="492"/>
      <c r="AD29" s="491">
        <v>0</v>
      </c>
      <c r="AE29" s="492"/>
    </row>
    <row r="30" spans="1:31" ht="15.75" customHeight="1" x14ac:dyDescent="0.3">
      <c r="A30" s="330"/>
      <c r="B30" s="331"/>
      <c r="C30" s="294" t="s">
        <v>24</v>
      </c>
      <c r="D30" s="295"/>
      <c r="E30" s="295"/>
      <c r="F30" s="295"/>
      <c r="G30" s="295"/>
      <c r="H30" s="491">
        <v>205926.9</v>
      </c>
      <c r="I30" s="492"/>
      <c r="J30" s="493"/>
      <c r="K30" s="491">
        <v>0</v>
      </c>
      <c r="L30" s="492"/>
      <c r="M30" s="493"/>
      <c r="N30" s="491">
        <v>102451.5</v>
      </c>
      <c r="O30" s="492"/>
      <c r="P30" s="491">
        <v>0</v>
      </c>
      <c r="Q30" s="492"/>
      <c r="R30" s="491">
        <v>0</v>
      </c>
      <c r="S30" s="492"/>
      <c r="T30" s="491">
        <v>0</v>
      </c>
      <c r="U30" s="492"/>
      <c r="V30" s="491">
        <v>74752.600000000006</v>
      </c>
      <c r="W30" s="492"/>
      <c r="X30" s="493"/>
      <c r="Y30" s="491">
        <v>0</v>
      </c>
      <c r="Z30" s="492"/>
      <c r="AA30" s="493"/>
      <c r="AB30" s="491">
        <v>28722.799999999999</v>
      </c>
      <c r="AC30" s="492"/>
      <c r="AD30" s="491">
        <v>0</v>
      </c>
      <c r="AE30" s="492"/>
    </row>
    <row r="31" spans="1:31" ht="15.75" customHeight="1" x14ac:dyDescent="0.3">
      <c r="A31" s="330"/>
      <c r="B31" s="331"/>
      <c r="C31" s="294" t="s">
        <v>25</v>
      </c>
      <c r="D31" s="295"/>
      <c r="E31" s="295"/>
      <c r="F31" s="295"/>
      <c r="G31" s="295"/>
      <c r="H31" s="491">
        <v>205926.9</v>
      </c>
      <c r="I31" s="492"/>
      <c r="J31" s="493"/>
      <c r="K31" s="491">
        <v>0</v>
      </c>
      <c r="L31" s="492"/>
      <c r="M31" s="493"/>
      <c r="N31" s="491">
        <v>102451.5</v>
      </c>
      <c r="O31" s="492"/>
      <c r="P31" s="491">
        <v>0</v>
      </c>
      <c r="Q31" s="492"/>
      <c r="R31" s="491">
        <v>0</v>
      </c>
      <c r="S31" s="492"/>
      <c r="T31" s="491">
        <v>0</v>
      </c>
      <c r="U31" s="492"/>
      <c r="V31" s="491">
        <v>74752.600000000006</v>
      </c>
      <c r="W31" s="492"/>
      <c r="X31" s="493"/>
      <c r="Y31" s="491">
        <v>0</v>
      </c>
      <c r="Z31" s="492"/>
      <c r="AA31" s="493"/>
      <c r="AB31" s="491">
        <v>28722.799999999999</v>
      </c>
      <c r="AC31" s="492"/>
      <c r="AD31" s="491">
        <v>0</v>
      </c>
      <c r="AE31" s="492"/>
    </row>
    <row r="32" spans="1:31" ht="15.75" customHeight="1" x14ac:dyDescent="0.3">
      <c r="A32" s="330"/>
      <c r="B32" s="331"/>
      <c r="C32" s="294" t="s">
        <v>26</v>
      </c>
      <c r="D32" s="295"/>
      <c r="E32" s="295"/>
      <c r="F32" s="295"/>
      <c r="G32" s="295"/>
      <c r="H32" s="491">
        <v>205926.9</v>
      </c>
      <c r="I32" s="492"/>
      <c r="J32" s="493"/>
      <c r="K32" s="491">
        <v>0</v>
      </c>
      <c r="L32" s="492"/>
      <c r="M32" s="493"/>
      <c r="N32" s="491">
        <v>102451.5</v>
      </c>
      <c r="O32" s="492"/>
      <c r="P32" s="491">
        <v>0</v>
      </c>
      <c r="Q32" s="492"/>
      <c r="R32" s="491">
        <v>0</v>
      </c>
      <c r="S32" s="492"/>
      <c r="T32" s="491">
        <v>0</v>
      </c>
      <c r="U32" s="492"/>
      <c r="V32" s="491">
        <v>74752.600000000006</v>
      </c>
      <c r="W32" s="492"/>
      <c r="X32" s="493"/>
      <c r="Y32" s="491">
        <v>0</v>
      </c>
      <c r="Z32" s="492"/>
      <c r="AA32" s="493"/>
      <c r="AB32" s="491">
        <v>28722.799999999999</v>
      </c>
      <c r="AC32" s="492"/>
      <c r="AD32" s="491">
        <v>0</v>
      </c>
      <c r="AE32" s="492"/>
    </row>
    <row r="33" spans="1:32" ht="15.75" customHeight="1" x14ac:dyDescent="0.3">
      <c r="A33" s="330"/>
      <c r="B33" s="331"/>
      <c r="C33" s="294" t="s">
        <v>41</v>
      </c>
      <c r="D33" s="295"/>
      <c r="E33" s="295"/>
      <c r="F33" s="295"/>
      <c r="G33" s="295"/>
      <c r="H33" s="491">
        <v>205926.9</v>
      </c>
      <c r="I33" s="492"/>
      <c r="J33" s="493"/>
      <c r="K33" s="491">
        <v>0</v>
      </c>
      <c r="L33" s="492"/>
      <c r="M33" s="493"/>
      <c r="N33" s="491">
        <v>102451.5</v>
      </c>
      <c r="O33" s="492"/>
      <c r="P33" s="491">
        <v>0</v>
      </c>
      <c r="Q33" s="492"/>
      <c r="R33" s="491">
        <v>0</v>
      </c>
      <c r="S33" s="492"/>
      <c r="T33" s="491">
        <v>0</v>
      </c>
      <c r="U33" s="492"/>
      <c r="V33" s="491">
        <v>74752.600000000006</v>
      </c>
      <c r="W33" s="492"/>
      <c r="X33" s="493"/>
      <c r="Y33" s="491">
        <v>0</v>
      </c>
      <c r="Z33" s="492"/>
      <c r="AA33" s="493"/>
      <c r="AB33" s="491">
        <v>28722.799999999999</v>
      </c>
      <c r="AC33" s="492"/>
      <c r="AD33" s="491">
        <v>0</v>
      </c>
      <c r="AE33" s="492"/>
    </row>
    <row r="34" spans="1:32" ht="15.75" customHeight="1" x14ac:dyDescent="0.3">
      <c r="A34" s="330"/>
      <c r="B34" s="331"/>
      <c r="C34" s="294" t="s">
        <v>28</v>
      </c>
      <c r="D34" s="295"/>
      <c r="E34" s="295"/>
      <c r="F34" s="295"/>
      <c r="G34" s="295"/>
      <c r="H34" s="491">
        <v>205926.9</v>
      </c>
      <c r="I34" s="492"/>
      <c r="J34" s="493"/>
      <c r="K34" s="491">
        <v>0</v>
      </c>
      <c r="L34" s="492"/>
      <c r="M34" s="493"/>
      <c r="N34" s="491">
        <v>102451.5</v>
      </c>
      <c r="O34" s="492"/>
      <c r="P34" s="491">
        <v>0</v>
      </c>
      <c r="Q34" s="492"/>
      <c r="R34" s="491">
        <v>0</v>
      </c>
      <c r="S34" s="492"/>
      <c r="T34" s="491">
        <v>0</v>
      </c>
      <c r="U34" s="492"/>
      <c r="V34" s="491">
        <v>74752.600000000006</v>
      </c>
      <c r="W34" s="492"/>
      <c r="X34" s="493"/>
      <c r="Y34" s="491">
        <v>0</v>
      </c>
      <c r="Z34" s="492"/>
      <c r="AA34" s="493"/>
      <c r="AB34" s="491">
        <v>28722.799999999999</v>
      </c>
      <c r="AC34" s="492"/>
      <c r="AD34" s="491">
        <v>0</v>
      </c>
      <c r="AE34" s="492"/>
    </row>
    <row r="35" spans="1:32" ht="15.6" x14ac:dyDescent="0.3">
      <c r="A35" s="332"/>
      <c r="B35" s="333"/>
      <c r="C35" s="294" t="s">
        <v>42</v>
      </c>
      <c r="D35" s="295"/>
      <c r="E35" s="295"/>
      <c r="F35" s="295"/>
      <c r="G35" s="295"/>
      <c r="H35" s="491">
        <v>1431320.5</v>
      </c>
      <c r="I35" s="492"/>
      <c r="J35" s="493"/>
      <c r="K35" s="491">
        <v>0</v>
      </c>
      <c r="L35" s="492"/>
      <c r="M35" s="493"/>
      <c r="N35" s="491">
        <v>725236.3</v>
      </c>
      <c r="O35" s="493"/>
      <c r="P35" s="491">
        <v>0</v>
      </c>
      <c r="Q35" s="493"/>
      <c r="R35" s="491">
        <v>0</v>
      </c>
      <c r="S35" s="493"/>
      <c r="T35" s="491">
        <v>0</v>
      </c>
      <c r="U35" s="493"/>
      <c r="V35" s="491">
        <v>505024.6</v>
      </c>
      <c r="W35" s="492">
        <v>0</v>
      </c>
      <c r="X35" s="493"/>
      <c r="Y35" s="491">
        <v>0</v>
      </c>
      <c r="Z35" s="492">
        <v>201059.59999999998</v>
      </c>
      <c r="AA35" s="493"/>
      <c r="AB35" s="491">
        <v>201059.59999999998</v>
      </c>
      <c r="AC35" s="493">
        <v>0</v>
      </c>
      <c r="AD35" s="491">
        <v>0</v>
      </c>
      <c r="AE35" s="493">
        <v>0</v>
      </c>
    </row>
    <row r="36" spans="1:32" ht="15.6" x14ac:dyDescent="0.3">
      <c r="A36" s="287" t="s">
        <v>150</v>
      </c>
      <c r="B36" s="317"/>
      <c r="C36" s="319" t="s">
        <v>151</v>
      </c>
      <c r="D36" s="319"/>
      <c r="E36" s="319"/>
      <c r="F36" s="319"/>
      <c r="G36" s="319"/>
      <c r="H36" s="320"/>
      <c r="I36" s="320"/>
      <c r="J36" s="320"/>
      <c r="K36" s="320"/>
      <c r="L36" s="320"/>
      <c r="M36" s="320"/>
      <c r="N36" s="320"/>
      <c r="O36" s="320"/>
      <c r="P36" s="320"/>
      <c r="Q36" s="320"/>
      <c r="R36" s="320"/>
      <c r="S36" s="320"/>
      <c r="T36" s="320"/>
      <c r="U36" s="320"/>
      <c r="V36" s="320"/>
      <c r="W36" s="320"/>
      <c r="X36" s="320"/>
      <c r="Y36" s="320"/>
      <c r="Z36" s="320"/>
      <c r="AA36" s="320"/>
      <c r="AB36" s="320"/>
      <c r="AC36" s="320"/>
      <c r="AD36" s="320"/>
      <c r="AE36" s="320"/>
    </row>
    <row r="37" spans="1:32" ht="72.75" customHeight="1" x14ac:dyDescent="0.3">
      <c r="A37" s="321" t="s">
        <v>152</v>
      </c>
      <c r="B37" s="322"/>
      <c r="C37" s="299" t="s">
        <v>280</v>
      </c>
      <c r="D37" s="299"/>
      <c r="E37" s="299"/>
      <c r="F37" s="299"/>
      <c r="G37" s="299"/>
      <c r="H37" s="299"/>
      <c r="I37" s="299"/>
      <c r="J37" s="299"/>
      <c r="K37" s="299"/>
      <c r="L37" s="299"/>
      <c r="M37" s="299"/>
      <c r="N37" s="299"/>
      <c r="O37" s="299"/>
      <c r="P37" s="299"/>
      <c r="Q37" s="299"/>
      <c r="R37" s="299"/>
      <c r="S37" s="299"/>
      <c r="T37" s="299"/>
      <c r="U37" s="299"/>
      <c r="V37" s="299"/>
      <c r="W37" s="299"/>
      <c r="X37" s="299"/>
      <c r="Y37" s="299"/>
      <c r="Z37" s="299"/>
      <c r="AA37" s="299"/>
      <c r="AB37" s="299"/>
      <c r="AC37" s="299"/>
      <c r="AD37" s="299"/>
      <c r="AE37" s="299"/>
    </row>
    <row r="38" spans="1:32" ht="54" customHeight="1" x14ac:dyDescent="0.3">
      <c r="A38" s="287" t="s">
        <v>153</v>
      </c>
      <c r="B38" s="317"/>
      <c r="C38" s="274"/>
      <c r="D38" s="274"/>
      <c r="E38" s="274"/>
      <c r="F38" s="274"/>
      <c r="G38" s="274"/>
      <c r="H38" s="274"/>
      <c r="I38" s="274"/>
      <c r="J38" s="274"/>
      <c r="K38" s="274"/>
      <c r="L38" s="274"/>
      <c r="M38" s="274"/>
      <c r="N38" s="274"/>
      <c r="O38" s="274"/>
      <c r="P38" s="274"/>
      <c r="Q38" s="274"/>
      <c r="R38" s="274"/>
      <c r="S38" s="274"/>
      <c r="T38" s="274"/>
      <c r="U38" s="274"/>
      <c r="V38" s="274"/>
      <c r="W38" s="274"/>
      <c r="X38" s="274"/>
      <c r="Y38" s="274"/>
      <c r="Z38" s="274"/>
      <c r="AA38" s="274"/>
      <c r="AB38" s="274"/>
      <c r="AC38" s="274"/>
      <c r="AD38" s="274"/>
      <c r="AE38" s="274"/>
    </row>
    <row r="39" spans="1:32" ht="31.5" customHeight="1" x14ac:dyDescent="0.3">
      <c r="A39" s="287" t="s">
        <v>154</v>
      </c>
      <c r="B39" s="317"/>
      <c r="C39" s="274" t="s">
        <v>7</v>
      </c>
      <c r="D39" s="274"/>
      <c r="E39" s="274"/>
      <c r="F39" s="274"/>
      <c r="G39" s="274"/>
      <c r="H39" s="274"/>
      <c r="I39" s="274"/>
      <c r="J39" s="274"/>
      <c r="K39" s="274"/>
      <c r="L39" s="274"/>
      <c r="M39" s="274"/>
      <c r="N39" s="274"/>
      <c r="O39" s="274"/>
      <c r="P39" s="274"/>
      <c r="Q39" s="274"/>
      <c r="R39" s="274"/>
      <c r="S39" s="274"/>
      <c r="T39" s="274"/>
      <c r="U39" s="274"/>
      <c r="V39" s="274"/>
      <c r="W39" s="274"/>
      <c r="X39" s="274"/>
      <c r="Y39" s="274"/>
      <c r="Z39" s="274"/>
      <c r="AA39" s="274"/>
      <c r="AB39" s="274"/>
      <c r="AC39" s="274"/>
      <c r="AD39" s="274"/>
      <c r="AE39" s="274"/>
    </row>
    <row r="40" spans="1:32" ht="54.75" customHeight="1" x14ac:dyDescent="0.3">
      <c r="A40" s="287" t="s">
        <v>155</v>
      </c>
      <c r="B40" s="317"/>
      <c r="C40" s="274" t="s">
        <v>281</v>
      </c>
      <c r="D40" s="274"/>
      <c r="E40" s="274"/>
      <c r="F40" s="274"/>
      <c r="G40" s="274"/>
      <c r="H40" s="274"/>
      <c r="I40" s="274"/>
      <c r="J40" s="274"/>
      <c r="K40" s="274"/>
      <c r="L40" s="274"/>
      <c r="M40" s="274"/>
      <c r="N40" s="274"/>
      <c r="O40" s="274"/>
      <c r="P40" s="274"/>
      <c r="Q40" s="274"/>
      <c r="R40" s="274"/>
      <c r="S40" s="274"/>
      <c r="T40" s="274"/>
      <c r="U40" s="274"/>
      <c r="V40" s="274"/>
      <c r="W40" s="274"/>
      <c r="X40" s="274"/>
      <c r="Y40" s="274"/>
      <c r="Z40" s="274"/>
      <c r="AA40" s="274"/>
      <c r="AB40" s="274"/>
      <c r="AC40" s="274"/>
      <c r="AD40" s="274"/>
      <c r="AE40" s="274"/>
    </row>
    <row r="41" spans="1:32" ht="51" customHeight="1" x14ac:dyDescent="0.3">
      <c r="A41" s="494" t="s">
        <v>676</v>
      </c>
      <c r="B41" s="494"/>
      <c r="C41" s="494"/>
      <c r="D41" s="494"/>
      <c r="E41" s="494"/>
      <c r="F41" s="494"/>
      <c r="G41" s="494"/>
      <c r="H41" s="494"/>
      <c r="I41" s="494"/>
      <c r="J41" s="494"/>
      <c r="K41" s="494"/>
      <c r="L41" s="494"/>
      <c r="M41" s="494"/>
      <c r="N41" s="494"/>
      <c r="O41" s="494"/>
      <c r="P41" s="494"/>
      <c r="Q41" s="494"/>
      <c r="R41" s="494"/>
      <c r="S41" s="494"/>
      <c r="T41" s="494"/>
      <c r="U41" s="494"/>
      <c r="V41" s="494"/>
      <c r="W41" s="494"/>
      <c r="X41" s="494"/>
      <c r="Y41" s="494"/>
      <c r="Z41" s="494"/>
      <c r="AA41" s="494"/>
      <c r="AB41" s="494"/>
      <c r="AC41" s="494"/>
      <c r="AD41" s="494"/>
      <c r="AE41" s="494"/>
    </row>
    <row r="42" spans="1:32" ht="409.6" customHeight="1" x14ac:dyDescent="0.3">
      <c r="A42" s="298" t="s">
        <v>747</v>
      </c>
      <c r="B42" s="298"/>
      <c r="C42" s="298"/>
      <c r="D42" s="298"/>
      <c r="E42" s="298"/>
      <c r="F42" s="298"/>
      <c r="G42" s="298"/>
      <c r="H42" s="298"/>
      <c r="I42" s="298"/>
      <c r="J42" s="298"/>
      <c r="K42" s="298"/>
      <c r="L42" s="298"/>
      <c r="M42" s="298"/>
      <c r="N42" s="298"/>
      <c r="O42" s="298"/>
      <c r="P42" s="298"/>
      <c r="Q42" s="298"/>
      <c r="R42" s="298"/>
      <c r="S42" s="298"/>
      <c r="T42" s="298"/>
      <c r="U42" s="298"/>
      <c r="V42" s="298"/>
      <c r="W42" s="298"/>
      <c r="X42" s="298"/>
      <c r="Y42" s="298"/>
      <c r="Z42" s="298"/>
      <c r="AA42" s="298"/>
      <c r="AB42" s="298"/>
      <c r="AC42" s="298"/>
      <c r="AD42" s="298"/>
      <c r="AE42" s="298"/>
      <c r="AF42" s="188"/>
    </row>
    <row r="43" spans="1:32" ht="48" customHeight="1" x14ac:dyDescent="0.3">
      <c r="A43" s="495"/>
      <c r="B43" s="495"/>
      <c r="C43" s="495"/>
      <c r="D43" s="495"/>
      <c r="E43" s="495"/>
      <c r="F43" s="495"/>
      <c r="G43" s="495"/>
      <c r="H43" s="495"/>
      <c r="I43" s="495"/>
      <c r="J43" s="495"/>
      <c r="K43" s="495"/>
      <c r="L43" s="495"/>
      <c r="M43" s="495"/>
      <c r="N43" s="495"/>
      <c r="O43" s="495"/>
      <c r="P43" s="495"/>
      <c r="Q43" s="495"/>
      <c r="R43" s="495"/>
      <c r="S43" s="495"/>
      <c r="T43" s="495"/>
      <c r="U43" s="495"/>
      <c r="V43" s="495"/>
      <c r="W43" s="495"/>
      <c r="X43" s="495"/>
      <c r="Y43" s="495"/>
      <c r="Z43" s="495"/>
      <c r="AA43" s="495"/>
      <c r="AB43" s="495"/>
      <c r="AC43" s="495"/>
      <c r="AD43" s="495"/>
      <c r="AE43" s="495"/>
    </row>
    <row r="44" spans="1:32" ht="322.5" customHeight="1" x14ac:dyDescent="0.3">
      <c r="A44" s="298" t="s">
        <v>746</v>
      </c>
      <c r="B44" s="298"/>
      <c r="C44" s="298"/>
      <c r="D44" s="298"/>
      <c r="E44" s="298"/>
      <c r="F44" s="298"/>
      <c r="G44" s="298"/>
      <c r="H44" s="298"/>
      <c r="I44" s="298"/>
      <c r="J44" s="298"/>
      <c r="K44" s="298"/>
      <c r="L44" s="298"/>
      <c r="M44" s="298"/>
      <c r="N44" s="298"/>
      <c r="O44" s="298"/>
      <c r="P44" s="298"/>
      <c r="Q44" s="298"/>
      <c r="R44" s="298"/>
      <c r="S44" s="298"/>
      <c r="T44" s="298"/>
      <c r="U44" s="298"/>
      <c r="V44" s="298"/>
      <c r="W44" s="298"/>
      <c r="X44" s="298"/>
      <c r="Y44" s="298"/>
      <c r="Z44" s="298"/>
      <c r="AA44" s="298"/>
      <c r="AB44" s="298"/>
      <c r="AC44" s="298"/>
      <c r="AD44" s="298"/>
      <c r="AE44" s="298"/>
    </row>
    <row r="45" spans="1:32" ht="53.25" customHeight="1" x14ac:dyDescent="0.3">
      <c r="A45" s="288" t="s">
        <v>781</v>
      </c>
      <c r="B45" s="288"/>
      <c r="C45" s="288"/>
      <c r="D45" s="288"/>
      <c r="E45" s="288"/>
      <c r="F45" s="288"/>
      <c r="G45" s="288"/>
      <c r="H45" s="288"/>
      <c r="I45" s="288"/>
      <c r="J45" s="288"/>
      <c r="K45" s="288"/>
      <c r="L45" s="288"/>
      <c r="M45" s="288"/>
      <c r="N45" s="288"/>
      <c r="O45" s="288"/>
      <c r="P45" s="288"/>
      <c r="Q45" s="288"/>
      <c r="R45" s="288"/>
      <c r="S45" s="288"/>
      <c r="T45" s="288"/>
      <c r="U45" s="288"/>
      <c r="V45" s="288"/>
      <c r="W45" s="288"/>
      <c r="X45" s="288"/>
      <c r="Y45" s="288"/>
      <c r="Z45" s="288"/>
      <c r="AA45" s="288"/>
      <c r="AB45" s="288"/>
      <c r="AC45" s="288"/>
      <c r="AD45" s="288"/>
      <c r="AE45" s="496"/>
    </row>
    <row r="46" spans="1:32" ht="42.75" customHeight="1" x14ac:dyDescent="0.3">
      <c r="A46" s="139"/>
      <c r="B46" s="284" t="s">
        <v>783</v>
      </c>
      <c r="C46" s="262"/>
      <c r="D46" s="262"/>
      <c r="E46" s="262"/>
      <c r="F46" s="262"/>
      <c r="G46" s="262"/>
      <c r="H46" s="262"/>
      <c r="I46" s="262"/>
      <c r="J46" s="262"/>
      <c r="K46" s="262"/>
      <c r="L46" s="262"/>
      <c r="M46" s="262"/>
      <c r="N46" s="262"/>
      <c r="O46" s="262"/>
      <c r="P46" s="262"/>
      <c r="Q46" s="262"/>
      <c r="R46" s="262"/>
      <c r="S46" s="262"/>
      <c r="T46" s="262"/>
      <c r="U46" s="262"/>
      <c r="V46" s="262"/>
      <c r="W46" s="262"/>
      <c r="X46" s="262"/>
      <c r="Y46" s="262"/>
      <c r="Z46" s="262"/>
      <c r="AA46" s="189"/>
      <c r="AB46" s="111"/>
      <c r="AC46" s="111"/>
      <c r="AD46" s="111"/>
      <c r="AE46" s="111"/>
    </row>
    <row r="47" spans="1:32" ht="99.75" customHeight="1" x14ac:dyDescent="0.3">
      <c r="A47" s="139"/>
      <c r="B47" s="262" t="s">
        <v>717</v>
      </c>
      <c r="C47" s="284" t="s">
        <v>779</v>
      </c>
      <c r="D47" s="284"/>
      <c r="E47" s="284"/>
      <c r="F47" s="284" t="s">
        <v>780</v>
      </c>
      <c r="G47" s="284"/>
      <c r="H47" s="284"/>
      <c r="I47" s="284" t="s">
        <v>736</v>
      </c>
      <c r="J47" s="284"/>
      <c r="K47" s="284"/>
      <c r="L47" s="284" t="s">
        <v>719</v>
      </c>
      <c r="M47" s="284"/>
      <c r="N47" s="284"/>
      <c r="O47" s="284" t="s">
        <v>720</v>
      </c>
      <c r="P47" s="284"/>
      <c r="Q47" s="284"/>
      <c r="R47" s="284" t="s">
        <v>761</v>
      </c>
      <c r="S47" s="284"/>
      <c r="T47" s="284"/>
      <c r="U47" s="284" t="s">
        <v>721</v>
      </c>
      <c r="V47" s="284"/>
      <c r="W47" s="284"/>
      <c r="X47" s="284" t="s">
        <v>722</v>
      </c>
      <c r="Y47" s="284"/>
      <c r="Z47" s="284"/>
      <c r="AA47" s="189"/>
      <c r="AB47" s="111"/>
      <c r="AC47" s="111"/>
      <c r="AD47" s="111"/>
      <c r="AE47" s="111"/>
    </row>
    <row r="48" spans="1:32" ht="41.25" customHeight="1" x14ac:dyDescent="0.3">
      <c r="A48" s="139"/>
      <c r="B48" s="262"/>
      <c r="C48" s="106">
        <v>2020</v>
      </c>
      <c r="D48" s="106">
        <v>2021</v>
      </c>
      <c r="E48" s="106">
        <v>2022</v>
      </c>
      <c r="F48" s="106">
        <v>2020</v>
      </c>
      <c r="G48" s="106">
        <v>2021</v>
      </c>
      <c r="H48" s="106">
        <v>2022</v>
      </c>
      <c r="I48" s="106">
        <v>2020</v>
      </c>
      <c r="J48" s="106">
        <v>2021</v>
      </c>
      <c r="K48" s="106">
        <v>2022</v>
      </c>
      <c r="L48" s="106">
        <v>2020</v>
      </c>
      <c r="M48" s="106">
        <v>2021</v>
      </c>
      <c r="N48" s="106">
        <v>2022</v>
      </c>
      <c r="O48" s="106">
        <v>2020</v>
      </c>
      <c r="P48" s="106">
        <v>2021</v>
      </c>
      <c r="Q48" s="106">
        <v>2022</v>
      </c>
      <c r="R48" s="106">
        <v>2020</v>
      </c>
      <c r="S48" s="106">
        <v>2021</v>
      </c>
      <c r="T48" s="106">
        <v>2022</v>
      </c>
      <c r="U48" s="106">
        <v>2020</v>
      </c>
      <c r="V48" s="106">
        <v>2021</v>
      </c>
      <c r="W48" s="106">
        <v>2022</v>
      </c>
      <c r="X48" s="106">
        <v>2020</v>
      </c>
      <c r="Y48" s="106">
        <v>2021</v>
      </c>
      <c r="Z48" s="106">
        <v>2022</v>
      </c>
      <c r="AA48" s="189"/>
      <c r="AB48" s="111"/>
      <c r="AC48" s="111"/>
      <c r="AD48" s="111"/>
      <c r="AE48" s="111"/>
    </row>
    <row r="49" spans="1:31" ht="84.75" customHeight="1" x14ac:dyDescent="0.3">
      <c r="A49" s="139"/>
      <c r="B49" s="92" t="s">
        <v>787</v>
      </c>
      <c r="C49" s="106" t="s">
        <v>71</v>
      </c>
      <c r="D49" s="106" t="s">
        <v>71</v>
      </c>
      <c r="E49" s="106" t="s">
        <v>71</v>
      </c>
      <c r="F49" s="106" t="s">
        <v>71</v>
      </c>
      <c r="G49" s="106" t="s">
        <v>71</v>
      </c>
      <c r="H49" s="106" t="s">
        <v>71</v>
      </c>
      <c r="I49" s="106" t="s">
        <v>71</v>
      </c>
      <c r="J49" s="106" t="s">
        <v>71</v>
      </c>
      <c r="K49" s="106" t="s">
        <v>71</v>
      </c>
      <c r="L49" s="106">
        <v>5.4</v>
      </c>
      <c r="M49" s="106">
        <v>6</v>
      </c>
      <c r="N49" s="106">
        <v>7.9</v>
      </c>
      <c r="O49" s="106"/>
      <c r="P49" s="106">
        <v>41.3</v>
      </c>
      <c r="Q49" s="106">
        <v>41.3</v>
      </c>
      <c r="R49" s="106">
        <v>16364</v>
      </c>
      <c r="S49" s="106">
        <v>25471</v>
      </c>
      <c r="T49" s="106">
        <v>27415</v>
      </c>
      <c r="U49" s="106"/>
      <c r="V49" s="106"/>
      <c r="W49" s="106"/>
      <c r="X49" s="106">
        <v>66</v>
      </c>
      <c r="Y49" s="106">
        <v>66</v>
      </c>
      <c r="Z49" s="106">
        <v>66</v>
      </c>
      <c r="AA49" s="189"/>
      <c r="AB49" s="111"/>
      <c r="AC49" s="111"/>
      <c r="AD49" s="111"/>
      <c r="AE49" s="111"/>
    </row>
    <row r="50" spans="1:31" ht="114.75" customHeight="1" x14ac:dyDescent="0.3">
      <c r="A50" s="139"/>
      <c r="B50" s="92" t="s">
        <v>785</v>
      </c>
      <c r="C50" s="106">
        <v>10</v>
      </c>
      <c r="D50" s="106" t="s">
        <v>71</v>
      </c>
      <c r="E50" s="106" t="s">
        <v>71</v>
      </c>
      <c r="F50" s="106" t="s">
        <v>71</v>
      </c>
      <c r="G50" s="106" t="s">
        <v>71</v>
      </c>
      <c r="H50" s="106" t="s">
        <v>71</v>
      </c>
      <c r="I50" s="106" t="s">
        <v>71</v>
      </c>
      <c r="J50" s="106" t="s">
        <v>71</v>
      </c>
      <c r="K50" s="106" t="s">
        <v>71</v>
      </c>
      <c r="L50" s="106" t="s">
        <v>71</v>
      </c>
      <c r="M50" s="106" t="s">
        <v>71</v>
      </c>
      <c r="N50" s="106" t="s">
        <v>71</v>
      </c>
      <c r="O50" s="106" t="s">
        <v>71</v>
      </c>
      <c r="P50" s="106" t="s">
        <v>71</v>
      </c>
      <c r="Q50" s="106" t="s">
        <v>71</v>
      </c>
      <c r="R50" s="106" t="s">
        <v>71</v>
      </c>
      <c r="S50" s="106" t="s">
        <v>71</v>
      </c>
      <c r="T50" s="106" t="s">
        <v>71</v>
      </c>
      <c r="U50" s="106" t="s">
        <v>71</v>
      </c>
      <c r="V50" s="106" t="s">
        <v>71</v>
      </c>
      <c r="W50" s="106" t="s">
        <v>71</v>
      </c>
      <c r="X50" s="106" t="s">
        <v>71</v>
      </c>
      <c r="Y50" s="106" t="s">
        <v>71</v>
      </c>
      <c r="Z50" s="106" t="s">
        <v>71</v>
      </c>
      <c r="AA50" s="189"/>
      <c r="AB50" s="111"/>
      <c r="AC50" s="111"/>
      <c r="AD50" s="111"/>
      <c r="AE50" s="111"/>
    </row>
    <row r="51" spans="1:31" ht="54.75" customHeight="1" x14ac:dyDescent="0.3">
      <c r="A51" s="139"/>
      <c r="B51" s="92" t="s">
        <v>415</v>
      </c>
      <c r="C51" s="106" t="s">
        <v>71</v>
      </c>
      <c r="D51" s="106" t="s">
        <v>71</v>
      </c>
      <c r="E51" s="106" t="s">
        <v>71</v>
      </c>
      <c r="F51" s="106" t="s">
        <v>71</v>
      </c>
      <c r="G51" s="106" t="s">
        <v>71</v>
      </c>
      <c r="H51" s="106" t="s">
        <v>71</v>
      </c>
      <c r="I51" s="106" t="s">
        <v>71</v>
      </c>
      <c r="J51" s="106" t="s">
        <v>71</v>
      </c>
      <c r="K51" s="106" t="s">
        <v>71</v>
      </c>
      <c r="L51" s="106" t="s">
        <v>71</v>
      </c>
      <c r="M51" s="106" t="s">
        <v>71</v>
      </c>
      <c r="N51" s="106" t="s">
        <v>71</v>
      </c>
      <c r="O51" s="106" t="s">
        <v>71</v>
      </c>
      <c r="P51" s="106" t="s">
        <v>71</v>
      </c>
      <c r="Q51" s="106" t="s">
        <v>71</v>
      </c>
      <c r="R51" s="106" t="s">
        <v>71</v>
      </c>
      <c r="S51" s="106" t="s">
        <v>71</v>
      </c>
      <c r="T51" s="106" t="s">
        <v>71</v>
      </c>
      <c r="U51" s="106" t="s">
        <v>71</v>
      </c>
      <c r="V51" s="106" t="s">
        <v>71</v>
      </c>
      <c r="W51" s="106" t="s">
        <v>71</v>
      </c>
      <c r="X51" s="106" t="s">
        <v>71</v>
      </c>
      <c r="Y51" s="106" t="s">
        <v>71</v>
      </c>
      <c r="Z51" s="106" t="s">
        <v>71</v>
      </c>
      <c r="AA51" s="189"/>
      <c r="AB51" s="111"/>
      <c r="AC51" s="111"/>
      <c r="AD51" s="111"/>
      <c r="AE51" s="111"/>
    </row>
    <row r="52" spans="1:31" ht="46.5" customHeight="1" x14ac:dyDescent="0.3">
      <c r="A52" s="139"/>
      <c r="B52" s="92" t="s">
        <v>416</v>
      </c>
      <c r="C52" s="106" t="s">
        <v>71</v>
      </c>
      <c r="D52" s="106" t="s">
        <v>71</v>
      </c>
      <c r="E52" s="106" t="s">
        <v>71</v>
      </c>
      <c r="F52" s="106" t="s">
        <v>71</v>
      </c>
      <c r="G52" s="106" t="s">
        <v>71</v>
      </c>
      <c r="H52" s="106" t="s">
        <v>71</v>
      </c>
      <c r="I52" s="106" t="s">
        <v>71</v>
      </c>
      <c r="J52" s="106" t="s">
        <v>71</v>
      </c>
      <c r="K52" s="106" t="s">
        <v>71</v>
      </c>
      <c r="L52" s="106" t="s">
        <v>71</v>
      </c>
      <c r="M52" s="106" t="s">
        <v>71</v>
      </c>
      <c r="N52" s="106" t="s">
        <v>71</v>
      </c>
      <c r="O52" s="106" t="s">
        <v>71</v>
      </c>
      <c r="P52" s="106" t="s">
        <v>71</v>
      </c>
      <c r="Q52" s="106" t="s">
        <v>71</v>
      </c>
      <c r="R52" s="106" t="s">
        <v>71</v>
      </c>
      <c r="S52" s="106" t="s">
        <v>71</v>
      </c>
      <c r="T52" s="106" t="s">
        <v>71</v>
      </c>
      <c r="U52" s="106" t="s">
        <v>71</v>
      </c>
      <c r="V52" s="106" t="s">
        <v>71</v>
      </c>
      <c r="W52" s="106" t="s">
        <v>71</v>
      </c>
      <c r="X52" s="106" t="s">
        <v>71</v>
      </c>
      <c r="Y52" s="106" t="s">
        <v>71</v>
      </c>
      <c r="Z52" s="106" t="s">
        <v>71</v>
      </c>
      <c r="AA52" s="189"/>
      <c r="AB52" s="111"/>
      <c r="AC52" s="111"/>
      <c r="AD52" s="111"/>
      <c r="AE52" s="111"/>
    </row>
    <row r="53" spans="1:31" ht="41.25" customHeight="1" x14ac:dyDescent="0.3">
      <c r="A53" s="139"/>
      <c r="B53" s="92" t="s">
        <v>417</v>
      </c>
      <c r="C53" s="106" t="s">
        <v>71</v>
      </c>
      <c r="D53" s="106" t="s">
        <v>71</v>
      </c>
      <c r="E53" s="106" t="s">
        <v>71</v>
      </c>
      <c r="F53" s="106" t="s">
        <v>71</v>
      </c>
      <c r="G53" s="106" t="s">
        <v>71</v>
      </c>
      <c r="H53" s="106" t="s">
        <v>71</v>
      </c>
      <c r="I53" s="106" t="s">
        <v>71</v>
      </c>
      <c r="J53" s="106" t="s">
        <v>71</v>
      </c>
      <c r="K53" s="106" t="s">
        <v>71</v>
      </c>
      <c r="L53" s="106" t="s">
        <v>71</v>
      </c>
      <c r="M53" s="106" t="s">
        <v>71</v>
      </c>
      <c r="N53" s="106" t="s">
        <v>71</v>
      </c>
      <c r="O53" s="106" t="s">
        <v>71</v>
      </c>
      <c r="P53" s="106" t="s">
        <v>71</v>
      </c>
      <c r="Q53" s="106" t="s">
        <v>71</v>
      </c>
      <c r="R53" s="106" t="s">
        <v>71</v>
      </c>
      <c r="S53" s="106" t="s">
        <v>71</v>
      </c>
      <c r="T53" s="106" t="s">
        <v>71</v>
      </c>
      <c r="U53" s="106" t="s">
        <v>71</v>
      </c>
      <c r="V53" s="106" t="s">
        <v>71</v>
      </c>
      <c r="W53" s="106" t="s">
        <v>71</v>
      </c>
      <c r="X53" s="106" t="s">
        <v>71</v>
      </c>
      <c r="Y53" s="106" t="s">
        <v>71</v>
      </c>
      <c r="Z53" s="106" t="s">
        <v>71</v>
      </c>
      <c r="AA53" s="189"/>
      <c r="AB53" s="111"/>
      <c r="AC53" s="111"/>
      <c r="AD53" s="111"/>
      <c r="AE53" s="111"/>
    </row>
    <row r="54" spans="1:31" ht="41.25" customHeight="1" x14ac:dyDescent="0.3">
      <c r="A54" s="139"/>
      <c r="B54" s="92" t="s">
        <v>418</v>
      </c>
      <c r="C54" s="106" t="s">
        <v>71</v>
      </c>
      <c r="D54" s="106" t="s">
        <v>71</v>
      </c>
      <c r="E54" s="106" t="s">
        <v>71</v>
      </c>
      <c r="F54" s="106" t="s">
        <v>71</v>
      </c>
      <c r="G54" s="106" t="s">
        <v>71</v>
      </c>
      <c r="H54" s="106" t="s">
        <v>71</v>
      </c>
      <c r="I54" s="106" t="s">
        <v>71</v>
      </c>
      <c r="J54" s="106" t="s">
        <v>71</v>
      </c>
      <c r="K54" s="106" t="s">
        <v>71</v>
      </c>
      <c r="L54" s="106" t="s">
        <v>71</v>
      </c>
      <c r="M54" s="106" t="s">
        <v>71</v>
      </c>
      <c r="N54" s="106" t="s">
        <v>71</v>
      </c>
      <c r="O54" s="106" t="s">
        <v>71</v>
      </c>
      <c r="P54" s="106" t="s">
        <v>71</v>
      </c>
      <c r="Q54" s="106" t="s">
        <v>71</v>
      </c>
      <c r="R54" s="106" t="s">
        <v>71</v>
      </c>
      <c r="S54" s="106" t="s">
        <v>71</v>
      </c>
      <c r="T54" s="106" t="s">
        <v>71</v>
      </c>
      <c r="U54" s="106" t="s">
        <v>71</v>
      </c>
      <c r="V54" s="106" t="s">
        <v>71</v>
      </c>
      <c r="W54" s="106" t="s">
        <v>71</v>
      </c>
      <c r="X54" s="106" t="s">
        <v>71</v>
      </c>
      <c r="Y54" s="106" t="s">
        <v>71</v>
      </c>
      <c r="Z54" s="106" t="s">
        <v>71</v>
      </c>
      <c r="AA54" s="189"/>
      <c r="AB54" s="111"/>
      <c r="AC54" s="111"/>
      <c r="AD54" s="111"/>
      <c r="AE54" s="111"/>
    </row>
    <row r="55" spans="1:31" ht="79.5" customHeight="1" x14ac:dyDescent="0.3">
      <c r="A55" s="139"/>
      <c r="B55" s="92" t="s">
        <v>544</v>
      </c>
      <c r="C55" s="106" t="s">
        <v>71</v>
      </c>
      <c r="D55" s="106" t="s">
        <v>71</v>
      </c>
      <c r="E55" s="106" t="s">
        <v>71</v>
      </c>
      <c r="F55" s="106" t="s">
        <v>71</v>
      </c>
      <c r="G55" s="106" t="s">
        <v>71</v>
      </c>
      <c r="H55" s="106" t="s">
        <v>71</v>
      </c>
      <c r="I55" s="106" t="s">
        <v>71</v>
      </c>
      <c r="J55" s="106" t="s">
        <v>71</v>
      </c>
      <c r="K55" s="106" t="s">
        <v>71</v>
      </c>
      <c r="L55" s="190">
        <v>0.154</v>
      </c>
      <c r="M55" s="190">
        <v>0.16</v>
      </c>
      <c r="N55" s="190">
        <v>0.152</v>
      </c>
      <c r="O55" s="106" t="s">
        <v>71</v>
      </c>
      <c r="P55" s="106" t="s">
        <v>71</v>
      </c>
      <c r="Q55" s="106" t="s">
        <v>71</v>
      </c>
      <c r="R55" s="106" t="s">
        <v>71</v>
      </c>
      <c r="S55" s="106" t="s">
        <v>71</v>
      </c>
      <c r="T55" s="106" t="s">
        <v>71</v>
      </c>
      <c r="U55" s="106" t="s">
        <v>71</v>
      </c>
      <c r="V55" s="106" t="s">
        <v>71</v>
      </c>
      <c r="W55" s="106" t="s">
        <v>71</v>
      </c>
      <c r="X55" s="106" t="s">
        <v>71</v>
      </c>
      <c r="Y55" s="106" t="s">
        <v>71</v>
      </c>
      <c r="Z55" s="106" t="s">
        <v>71</v>
      </c>
      <c r="AA55" s="189"/>
      <c r="AB55" s="111"/>
      <c r="AC55" s="111"/>
      <c r="AD55" s="111"/>
      <c r="AE55" s="111"/>
    </row>
    <row r="56" spans="1:31" ht="86.25" customHeight="1" x14ac:dyDescent="0.3">
      <c r="A56" s="139"/>
      <c r="B56" s="92" t="s">
        <v>773</v>
      </c>
      <c r="C56" s="106" t="s">
        <v>71</v>
      </c>
      <c r="D56" s="106" t="s">
        <v>71</v>
      </c>
      <c r="E56" s="106" t="s">
        <v>71</v>
      </c>
      <c r="F56" s="106" t="s">
        <v>71</v>
      </c>
      <c r="G56" s="106" t="s">
        <v>71</v>
      </c>
      <c r="H56" s="106" t="s">
        <v>71</v>
      </c>
      <c r="I56" s="106" t="s">
        <v>71</v>
      </c>
      <c r="J56" s="106" t="s">
        <v>71</v>
      </c>
      <c r="K56" s="106" t="s">
        <v>71</v>
      </c>
      <c r="L56" s="106" t="s">
        <v>71</v>
      </c>
      <c r="M56" s="106" t="s">
        <v>71</v>
      </c>
      <c r="N56" s="106" t="s">
        <v>71</v>
      </c>
      <c r="O56" s="106" t="s">
        <v>71</v>
      </c>
      <c r="P56" s="106" t="s">
        <v>71</v>
      </c>
      <c r="Q56" s="106" t="s">
        <v>71</v>
      </c>
      <c r="R56" s="106" t="s">
        <v>71</v>
      </c>
      <c r="S56" s="106" t="s">
        <v>71</v>
      </c>
      <c r="T56" s="106" t="s">
        <v>71</v>
      </c>
      <c r="U56" s="106" t="s">
        <v>71</v>
      </c>
      <c r="V56" s="106" t="s">
        <v>71</v>
      </c>
      <c r="W56" s="106" t="s">
        <v>71</v>
      </c>
      <c r="X56" s="106" t="s">
        <v>71</v>
      </c>
      <c r="Y56" s="106" t="s">
        <v>71</v>
      </c>
      <c r="Z56" s="106" t="s">
        <v>71</v>
      </c>
      <c r="AA56" s="189"/>
      <c r="AB56" s="111"/>
      <c r="AC56" s="111"/>
      <c r="AD56" s="111"/>
      <c r="AE56" s="111"/>
    </row>
    <row r="57" spans="1:31" ht="71.25" customHeight="1" x14ac:dyDescent="0.3">
      <c r="A57" s="139"/>
      <c r="B57" s="92" t="s">
        <v>774</v>
      </c>
      <c r="C57" s="106" t="s">
        <v>71</v>
      </c>
      <c r="D57" s="106" t="s">
        <v>71</v>
      </c>
      <c r="E57" s="106" t="s">
        <v>71</v>
      </c>
      <c r="F57" s="106" t="s">
        <v>71</v>
      </c>
      <c r="G57" s="106" t="s">
        <v>71</v>
      </c>
      <c r="H57" s="106" t="s">
        <v>71</v>
      </c>
      <c r="I57" s="106" t="s">
        <v>71</v>
      </c>
      <c r="J57" s="106" t="s">
        <v>71</v>
      </c>
      <c r="K57" s="106" t="s">
        <v>71</v>
      </c>
      <c r="L57" s="106">
        <v>1688</v>
      </c>
      <c r="M57" s="106">
        <v>1741</v>
      </c>
      <c r="N57" s="106">
        <v>1793</v>
      </c>
      <c r="O57" s="106" t="s">
        <v>71</v>
      </c>
      <c r="P57" s="106" t="s">
        <v>71</v>
      </c>
      <c r="Q57" s="106" t="s">
        <v>71</v>
      </c>
      <c r="R57" s="106" t="s">
        <v>71</v>
      </c>
      <c r="S57" s="106" t="s">
        <v>71</v>
      </c>
      <c r="T57" s="106" t="s">
        <v>71</v>
      </c>
      <c r="U57" s="106" t="s">
        <v>71</v>
      </c>
      <c r="V57" s="106" t="s">
        <v>71</v>
      </c>
      <c r="W57" s="106" t="s">
        <v>71</v>
      </c>
      <c r="X57" s="106" t="s">
        <v>71</v>
      </c>
      <c r="Y57" s="106" t="s">
        <v>71</v>
      </c>
      <c r="Z57" s="106" t="s">
        <v>71</v>
      </c>
      <c r="AA57" s="189"/>
      <c r="AB57" s="111"/>
      <c r="AC57" s="111"/>
      <c r="AD57" s="111"/>
      <c r="AE57" s="111"/>
    </row>
    <row r="58" spans="1:31" ht="52.5" customHeight="1" x14ac:dyDescent="0.3">
      <c r="A58" s="139"/>
      <c r="B58" s="92" t="s">
        <v>775</v>
      </c>
      <c r="C58" s="106" t="s">
        <v>71</v>
      </c>
      <c r="D58" s="106" t="s">
        <v>71</v>
      </c>
      <c r="E58" s="106" t="s">
        <v>71</v>
      </c>
      <c r="F58" s="106" t="s">
        <v>71</v>
      </c>
      <c r="G58" s="106" t="s">
        <v>71</v>
      </c>
      <c r="H58" s="106" t="s">
        <v>71</v>
      </c>
      <c r="I58" s="106" t="s">
        <v>71</v>
      </c>
      <c r="J58" s="106" t="s">
        <v>71</v>
      </c>
      <c r="K58" s="106" t="s">
        <v>71</v>
      </c>
      <c r="L58" s="106" t="s">
        <v>71</v>
      </c>
      <c r="M58" s="106" t="s">
        <v>71</v>
      </c>
      <c r="N58" s="106" t="s">
        <v>71</v>
      </c>
      <c r="O58" s="106" t="s">
        <v>71</v>
      </c>
      <c r="P58" s="106" t="s">
        <v>71</v>
      </c>
      <c r="Q58" s="106" t="s">
        <v>71</v>
      </c>
      <c r="R58" s="106" t="s">
        <v>71</v>
      </c>
      <c r="S58" s="106" t="s">
        <v>71</v>
      </c>
      <c r="T58" s="106" t="s">
        <v>71</v>
      </c>
      <c r="U58" s="106" t="s">
        <v>71</v>
      </c>
      <c r="V58" s="106" t="s">
        <v>71</v>
      </c>
      <c r="W58" s="106" t="s">
        <v>71</v>
      </c>
      <c r="X58" s="106" t="s">
        <v>71</v>
      </c>
      <c r="Y58" s="106" t="s">
        <v>71</v>
      </c>
      <c r="Z58" s="106" t="s">
        <v>71</v>
      </c>
      <c r="AA58" s="189"/>
      <c r="AB58" s="111"/>
      <c r="AC58" s="111"/>
      <c r="AD58" s="111"/>
      <c r="AE58" s="111"/>
    </row>
    <row r="59" spans="1:31" ht="50.25" customHeight="1" x14ac:dyDescent="0.3">
      <c r="A59" s="139"/>
      <c r="B59" s="92" t="s">
        <v>403</v>
      </c>
      <c r="C59" s="106" t="s">
        <v>71</v>
      </c>
      <c r="D59" s="106" t="s">
        <v>71</v>
      </c>
      <c r="E59" s="106" t="s">
        <v>71</v>
      </c>
      <c r="F59" s="106" t="s">
        <v>71</v>
      </c>
      <c r="G59" s="106" t="s">
        <v>71</v>
      </c>
      <c r="H59" s="106" t="s">
        <v>71</v>
      </c>
      <c r="I59" s="106" t="s">
        <v>71</v>
      </c>
      <c r="J59" s="106" t="s">
        <v>71</v>
      </c>
      <c r="K59" s="106" t="s">
        <v>71</v>
      </c>
      <c r="L59" s="106" t="s">
        <v>71</v>
      </c>
      <c r="M59" s="106" t="s">
        <v>71</v>
      </c>
      <c r="N59" s="106" t="s">
        <v>71</v>
      </c>
      <c r="O59" s="106" t="s">
        <v>71</v>
      </c>
      <c r="P59" s="106" t="s">
        <v>71</v>
      </c>
      <c r="Q59" s="106" t="s">
        <v>71</v>
      </c>
      <c r="R59" s="106" t="s">
        <v>71</v>
      </c>
      <c r="S59" s="106" t="s">
        <v>71</v>
      </c>
      <c r="T59" s="106" t="s">
        <v>71</v>
      </c>
      <c r="U59" s="106" t="s">
        <v>71</v>
      </c>
      <c r="V59" s="106" t="s">
        <v>71</v>
      </c>
      <c r="W59" s="106" t="s">
        <v>71</v>
      </c>
      <c r="X59" s="106" t="s">
        <v>71</v>
      </c>
      <c r="Y59" s="106" t="s">
        <v>71</v>
      </c>
      <c r="Z59" s="106" t="s">
        <v>71</v>
      </c>
      <c r="AA59" s="189"/>
      <c r="AB59" s="111"/>
      <c r="AC59" s="111"/>
      <c r="AD59" s="111"/>
      <c r="AE59" s="111"/>
    </row>
    <row r="60" spans="1:31" ht="53.25" customHeight="1" x14ac:dyDescent="0.3">
      <c r="A60" s="139"/>
      <c r="B60" s="92" t="s">
        <v>619</v>
      </c>
      <c r="C60" s="106" t="s">
        <v>71</v>
      </c>
      <c r="D60" s="106" t="s">
        <v>71</v>
      </c>
      <c r="E60" s="106" t="s">
        <v>71</v>
      </c>
      <c r="F60" s="106" t="s">
        <v>71</v>
      </c>
      <c r="G60" s="106" t="s">
        <v>71</v>
      </c>
      <c r="H60" s="106" t="s">
        <v>71</v>
      </c>
      <c r="I60" s="106" t="s">
        <v>71</v>
      </c>
      <c r="J60" s="106" t="s">
        <v>71</v>
      </c>
      <c r="K60" s="106" t="s">
        <v>71</v>
      </c>
      <c r="L60" s="106" t="s">
        <v>71</v>
      </c>
      <c r="M60" s="106" t="s">
        <v>71</v>
      </c>
      <c r="N60" s="106" t="s">
        <v>71</v>
      </c>
      <c r="O60" s="106" t="s">
        <v>71</v>
      </c>
      <c r="P60" s="106" t="s">
        <v>71</v>
      </c>
      <c r="Q60" s="106" t="s">
        <v>71</v>
      </c>
      <c r="R60" s="106" t="s">
        <v>71</v>
      </c>
      <c r="S60" s="106" t="s">
        <v>71</v>
      </c>
      <c r="T60" s="106" t="s">
        <v>71</v>
      </c>
      <c r="U60" s="106" t="s">
        <v>71</v>
      </c>
      <c r="V60" s="106" t="s">
        <v>71</v>
      </c>
      <c r="W60" s="106" t="s">
        <v>71</v>
      </c>
      <c r="X60" s="106" t="s">
        <v>71</v>
      </c>
      <c r="Y60" s="106" t="s">
        <v>71</v>
      </c>
      <c r="Z60" s="106" t="s">
        <v>71</v>
      </c>
      <c r="AA60" s="189"/>
      <c r="AB60" s="111"/>
      <c r="AC60" s="111"/>
      <c r="AD60" s="111"/>
      <c r="AE60" s="111"/>
    </row>
    <row r="61" spans="1:31" ht="75.75" customHeight="1" x14ac:dyDescent="0.3">
      <c r="A61" s="139"/>
      <c r="B61" s="92" t="s">
        <v>617</v>
      </c>
      <c r="C61" s="106" t="s">
        <v>71</v>
      </c>
      <c r="D61" s="106" t="s">
        <v>71</v>
      </c>
      <c r="E61" s="106" t="s">
        <v>71</v>
      </c>
      <c r="F61" s="106" t="s">
        <v>71</v>
      </c>
      <c r="G61" s="106" t="s">
        <v>71</v>
      </c>
      <c r="H61" s="106" t="s">
        <v>71</v>
      </c>
      <c r="I61" s="106" t="s">
        <v>71</v>
      </c>
      <c r="J61" s="106" t="s">
        <v>71</v>
      </c>
      <c r="K61" s="106" t="s">
        <v>71</v>
      </c>
      <c r="L61" s="106" t="s">
        <v>71</v>
      </c>
      <c r="M61" s="106" t="s">
        <v>71</v>
      </c>
      <c r="N61" s="106" t="s">
        <v>71</v>
      </c>
      <c r="O61" s="106" t="s">
        <v>71</v>
      </c>
      <c r="P61" s="106" t="s">
        <v>71</v>
      </c>
      <c r="Q61" s="106" t="s">
        <v>71</v>
      </c>
      <c r="R61" s="106" t="s">
        <v>71</v>
      </c>
      <c r="S61" s="106" t="s">
        <v>71</v>
      </c>
      <c r="T61" s="106" t="s">
        <v>71</v>
      </c>
      <c r="U61" s="106" t="s">
        <v>71</v>
      </c>
      <c r="V61" s="106" t="s">
        <v>71</v>
      </c>
      <c r="W61" s="106" t="s">
        <v>71</v>
      </c>
      <c r="X61" s="106" t="s">
        <v>71</v>
      </c>
      <c r="Y61" s="106" t="s">
        <v>71</v>
      </c>
      <c r="Z61" s="106" t="s">
        <v>71</v>
      </c>
      <c r="AA61" s="189"/>
      <c r="AB61" s="111"/>
      <c r="AC61" s="111"/>
      <c r="AD61" s="111"/>
      <c r="AE61" s="111"/>
    </row>
    <row r="62" spans="1:31" ht="68.25" customHeight="1" x14ac:dyDescent="0.3">
      <c r="A62" s="139"/>
      <c r="B62" s="92" t="s">
        <v>618</v>
      </c>
      <c r="C62" s="106" t="s">
        <v>71</v>
      </c>
      <c r="D62" s="106" t="s">
        <v>71</v>
      </c>
      <c r="E62" s="106" t="s">
        <v>71</v>
      </c>
      <c r="F62" s="106" t="s">
        <v>71</v>
      </c>
      <c r="G62" s="106" t="s">
        <v>71</v>
      </c>
      <c r="H62" s="106" t="s">
        <v>71</v>
      </c>
      <c r="I62" s="106" t="s">
        <v>71</v>
      </c>
      <c r="J62" s="106" t="s">
        <v>71</v>
      </c>
      <c r="K62" s="106" t="s">
        <v>71</v>
      </c>
      <c r="L62" s="106" t="s">
        <v>71</v>
      </c>
      <c r="M62" s="106" t="s">
        <v>71</v>
      </c>
      <c r="N62" s="106" t="s">
        <v>71</v>
      </c>
      <c r="O62" s="106" t="s">
        <v>71</v>
      </c>
      <c r="P62" s="106" t="s">
        <v>71</v>
      </c>
      <c r="Q62" s="106" t="s">
        <v>71</v>
      </c>
      <c r="R62" s="106" t="s">
        <v>71</v>
      </c>
      <c r="S62" s="106" t="s">
        <v>71</v>
      </c>
      <c r="T62" s="106" t="s">
        <v>71</v>
      </c>
      <c r="U62" s="106" t="s">
        <v>71</v>
      </c>
      <c r="V62" s="106" t="s">
        <v>71</v>
      </c>
      <c r="W62" s="106" t="s">
        <v>71</v>
      </c>
      <c r="X62" s="106" t="s">
        <v>71</v>
      </c>
      <c r="Y62" s="106" t="s">
        <v>71</v>
      </c>
      <c r="Z62" s="106" t="s">
        <v>71</v>
      </c>
      <c r="AA62" s="189"/>
      <c r="AB62" s="111"/>
      <c r="AC62" s="111"/>
      <c r="AD62" s="111"/>
      <c r="AE62" s="111"/>
    </row>
    <row r="63" spans="1:31" ht="52.5" customHeight="1" x14ac:dyDescent="0.3">
      <c r="A63" s="139"/>
      <c r="B63" s="92" t="s">
        <v>405</v>
      </c>
      <c r="C63" s="106" t="s">
        <v>71</v>
      </c>
      <c r="D63" s="106" t="s">
        <v>71</v>
      </c>
      <c r="E63" s="106" t="s">
        <v>71</v>
      </c>
      <c r="F63" s="106" t="s">
        <v>71</v>
      </c>
      <c r="G63" s="106" t="s">
        <v>71</v>
      </c>
      <c r="H63" s="106" t="s">
        <v>71</v>
      </c>
      <c r="I63" s="106" t="s">
        <v>71</v>
      </c>
      <c r="J63" s="106" t="s">
        <v>71</v>
      </c>
      <c r="K63" s="106" t="s">
        <v>71</v>
      </c>
      <c r="L63" s="106" t="s">
        <v>71</v>
      </c>
      <c r="M63" s="106" t="s">
        <v>71</v>
      </c>
      <c r="N63" s="106" t="s">
        <v>71</v>
      </c>
      <c r="O63" s="106" t="s">
        <v>71</v>
      </c>
      <c r="P63" s="106" t="s">
        <v>71</v>
      </c>
      <c r="Q63" s="106" t="s">
        <v>71</v>
      </c>
      <c r="R63" s="106" t="s">
        <v>71</v>
      </c>
      <c r="S63" s="106" t="s">
        <v>71</v>
      </c>
      <c r="T63" s="106" t="s">
        <v>71</v>
      </c>
      <c r="U63" s="106" t="s">
        <v>71</v>
      </c>
      <c r="V63" s="106" t="s">
        <v>71</v>
      </c>
      <c r="W63" s="106" t="s">
        <v>71</v>
      </c>
      <c r="X63" s="106" t="s">
        <v>71</v>
      </c>
      <c r="Y63" s="106" t="s">
        <v>71</v>
      </c>
      <c r="Z63" s="106" t="s">
        <v>71</v>
      </c>
      <c r="AA63" s="189"/>
      <c r="AB63" s="111"/>
      <c r="AC63" s="111"/>
      <c r="AD63" s="111"/>
      <c r="AE63" s="111"/>
    </row>
    <row r="64" spans="1:31" ht="48" customHeight="1" x14ac:dyDescent="0.3">
      <c r="A64" s="139"/>
      <c r="B64" s="92" t="s">
        <v>405</v>
      </c>
      <c r="C64" s="106" t="s">
        <v>71</v>
      </c>
      <c r="D64" s="106" t="s">
        <v>71</v>
      </c>
      <c r="E64" s="106" t="s">
        <v>71</v>
      </c>
      <c r="F64" s="106" t="s">
        <v>71</v>
      </c>
      <c r="G64" s="106" t="s">
        <v>71</v>
      </c>
      <c r="H64" s="106" t="s">
        <v>71</v>
      </c>
      <c r="I64" s="106" t="s">
        <v>71</v>
      </c>
      <c r="J64" s="106" t="s">
        <v>71</v>
      </c>
      <c r="K64" s="106" t="s">
        <v>71</v>
      </c>
      <c r="L64" s="106" t="s">
        <v>71</v>
      </c>
      <c r="M64" s="106" t="s">
        <v>71</v>
      </c>
      <c r="N64" s="106" t="s">
        <v>71</v>
      </c>
      <c r="O64" s="106" t="s">
        <v>71</v>
      </c>
      <c r="P64" s="106" t="s">
        <v>71</v>
      </c>
      <c r="Q64" s="106" t="s">
        <v>71</v>
      </c>
      <c r="R64" s="106" t="s">
        <v>71</v>
      </c>
      <c r="S64" s="106" t="s">
        <v>71</v>
      </c>
      <c r="T64" s="106" t="s">
        <v>71</v>
      </c>
      <c r="U64" s="106" t="s">
        <v>71</v>
      </c>
      <c r="V64" s="106" t="s">
        <v>71</v>
      </c>
      <c r="W64" s="106" t="s">
        <v>71</v>
      </c>
      <c r="X64" s="106" t="s">
        <v>71</v>
      </c>
      <c r="Y64" s="106" t="s">
        <v>71</v>
      </c>
      <c r="Z64" s="106" t="s">
        <v>71</v>
      </c>
      <c r="AA64" s="189"/>
      <c r="AB64" s="111"/>
      <c r="AC64" s="111"/>
      <c r="AD64" s="111"/>
      <c r="AE64" s="111"/>
    </row>
    <row r="65" spans="1:33" ht="12.75" customHeight="1" x14ac:dyDescent="0.3">
      <c r="A65" s="139"/>
      <c r="B65" s="184"/>
      <c r="C65" s="191"/>
      <c r="D65" s="191"/>
      <c r="E65" s="191"/>
      <c r="F65" s="191"/>
      <c r="G65" s="191"/>
      <c r="H65" s="191"/>
      <c r="I65" s="191"/>
      <c r="J65" s="191"/>
      <c r="K65" s="191"/>
      <c r="L65" s="191"/>
      <c r="M65" s="191"/>
      <c r="N65" s="191"/>
      <c r="O65" s="191"/>
      <c r="P65" s="191"/>
      <c r="Q65" s="191"/>
      <c r="R65" s="191"/>
      <c r="S65" s="191"/>
      <c r="T65" s="191"/>
      <c r="U65" s="191"/>
      <c r="V65" s="191"/>
      <c r="W65" s="191"/>
      <c r="X65" s="191"/>
      <c r="Y65" s="191"/>
      <c r="Z65" s="191"/>
      <c r="AA65" s="4"/>
      <c r="AB65" s="4"/>
      <c r="AC65" s="4"/>
      <c r="AD65" s="4"/>
      <c r="AE65" s="4"/>
    </row>
    <row r="66" spans="1:33" ht="15.6" x14ac:dyDescent="0.3">
      <c r="A66" s="260" t="s">
        <v>157</v>
      </c>
      <c r="B66" s="260"/>
      <c r="C66" s="260"/>
      <c r="D66" s="260"/>
      <c r="E66" s="260"/>
      <c r="F66" s="260"/>
      <c r="G66" s="260"/>
      <c r="H66" s="260"/>
      <c r="I66" s="260"/>
      <c r="J66" s="260"/>
      <c r="K66" s="260"/>
      <c r="L66" s="260"/>
      <c r="M66" s="260"/>
      <c r="N66" s="260"/>
      <c r="O66" s="260"/>
      <c r="P66" s="260"/>
      <c r="Q66" s="260"/>
      <c r="R66" s="260"/>
      <c r="S66" s="260"/>
      <c r="T66" s="260"/>
      <c r="U66" s="260"/>
      <c r="V66" s="260"/>
      <c r="W66" s="260"/>
      <c r="X66" s="260"/>
      <c r="Y66" s="260"/>
      <c r="Z66" s="260"/>
      <c r="AA66" s="260"/>
      <c r="AB66" s="260"/>
      <c r="AC66" s="260"/>
      <c r="AD66" s="260"/>
      <c r="AE66" s="260"/>
    </row>
    <row r="67" spans="1:33" ht="15.6" x14ac:dyDescent="0.3">
      <c r="A67" s="298" t="s">
        <v>711</v>
      </c>
      <c r="B67" s="499"/>
      <c r="C67" s="499"/>
      <c r="D67" s="499"/>
      <c r="E67" s="499"/>
      <c r="F67" s="499"/>
      <c r="G67" s="499"/>
      <c r="H67" s="499"/>
      <c r="I67" s="499"/>
      <c r="J67" s="499"/>
      <c r="K67" s="499"/>
      <c r="L67" s="499"/>
      <c r="M67" s="499"/>
      <c r="N67" s="499"/>
      <c r="O67" s="499"/>
      <c r="P67" s="499"/>
      <c r="Q67" s="499"/>
      <c r="R67" s="499"/>
      <c r="S67" s="499"/>
      <c r="T67" s="499"/>
      <c r="U67" s="499"/>
      <c r="V67" s="499"/>
      <c r="W67" s="499"/>
      <c r="X67" s="499"/>
      <c r="Y67" s="499"/>
      <c r="Z67" s="499"/>
      <c r="AA67" s="499"/>
      <c r="AB67" s="499"/>
      <c r="AC67" s="499"/>
      <c r="AD67" s="499"/>
      <c r="AE67" s="499"/>
    </row>
    <row r="68" spans="1:33" ht="15.6" x14ac:dyDescent="0.3">
      <c r="A68" s="260" t="s">
        <v>158</v>
      </c>
      <c r="B68" s="260"/>
      <c r="C68" s="260"/>
      <c r="D68" s="260"/>
      <c r="E68" s="260"/>
      <c r="F68" s="260"/>
      <c r="G68" s="260"/>
      <c r="H68" s="260"/>
      <c r="I68" s="260"/>
      <c r="J68" s="260"/>
      <c r="K68" s="260"/>
      <c r="L68" s="260"/>
      <c r="M68" s="260"/>
      <c r="N68" s="260"/>
      <c r="O68" s="260"/>
      <c r="P68" s="260"/>
      <c r="Q68" s="260"/>
      <c r="R68" s="260"/>
      <c r="S68" s="260"/>
      <c r="T68" s="260"/>
      <c r="U68" s="260"/>
      <c r="V68" s="260"/>
      <c r="W68" s="260"/>
      <c r="X68" s="260"/>
      <c r="Y68" s="260"/>
      <c r="Z68" s="260"/>
      <c r="AA68" s="260"/>
      <c r="AB68" s="260"/>
      <c r="AC68" s="260"/>
      <c r="AD68" s="260"/>
      <c r="AE68" s="260"/>
    </row>
    <row r="69" spans="1:33" ht="97.5" customHeight="1" x14ac:dyDescent="0.3">
      <c r="A69" s="298" t="s">
        <v>588</v>
      </c>
      <c r="B69" s="499"/>
      <c r="C69" s="499"/>
      <c r="D69" s="499"/>
      <c r="E69" s="499"/>
      <c r="F69" s="499"/>
      <c r="G69" s="499"/>
      <c r="H69" s="499"/>
      <c r="I69" s="499"/>
      <c r="J69" s="499"/>
      <c r="K69" s="499"/>
      <c r="L69" s="499"/>
      <c r="M69" s="499"/>
      <c r="N69" s="499"/>
      <c r="O69" s="499"/>
      <c r="P69" s="499"/>
      <c r="Q69" s="499"/>
      <c r="R69" s="499"/>
      <c r="S69" s="499"/>
      <c r="T69" s="499"/>
      <c r="U69" s="499"/>
      <c r="V69" s="499"/>
      <c r="W69" s="499"/>
      <c r="X69" s="499"/>
      <c r="Y69" s="499"/>
      <c r="Z69" s="499"/>
      <c r="AA69" s="499"/>
      <c r="AB69" s="499"/>
      <c r="AC69" s="499"/>
      <c r="AD69" s="499"/>
      <c r="AE69" s="499"/>
    </row>
    <row r="71" spans="1:33" ht="15.6" x14ac:dyDescent="0.3">
      <c r="A71" s="298" t="s">
        <v>282</v>
      </c>
      <c r="B71" s="298"/>
      <c r="C71" s="298"/>
      <c r="D71" s="298"/>
      <c r="E71" s="298"/>
      <c r="F71" s="298"/>
      <c r="G71" s="298"/>
      <c r="H71" s="298"/>
      <c r="I71" s="298"/>
      <c r="J71" s="298"/>
      <c r="K71" s="298"/>
      <c r="L71" s="298"/>
      <c r="M71" s="298"/>
      <c r="N71" s="298"/>
      <c r="O71" s="298"/>
      <c r="P71" s="298"/>
      <c r="Q71" s="298"/>
      <c r="R71" s="298"/>
      <c r="S71" s="298"/>
      <c r="T71" s="298"/>
      <c r="U71" s="298"/>
      <c r="V71" s="298"/>
      <c r="W71" s="298"/>
      <c r="X71" s="298"/>
      <c r="Y71" s="298"/>
      <c r="Z71" s="298"/>
      <c r="AA71" s="298"/>
      <c r="AB71" s="298"/>
      <c r="AC71" s="298"/>
      <c r="AD71" s="298"/>
      <c r="AE71" s="298"/>
    </row>
    <row r="72" spans="1:33" ht="33" customHeight="1" x14ac:dyDescent="0.3">
      <c r="A72" s="285" t="s">
        <v>160</v>
      </c>
      <c r="B72" s="284" t="s">
        <v>161</v>
      </c>
      <c r="C72" s="284"/>
      <c r="D72" s="285" t="s">
        <v>162</v>
      </c>
      <c r="E72" s="300"/>
      <c r="F72" s="300"/>
      <c r="G72" s="300"/>
      <c r="H72" s="300"/>
      <c r="I72" s="300"/>
      <c r="J72" s="300"/>
      <c r="K72" s="300"/>
      <c r="L72" s="285" t="s">
        <v>163</v>
      </c>
      <c r="M72" s="455"/>
      <c r="N72" s="455"/>
      <c r="O72" s="455"/>
      <c r="P72" s="455"/>
      <c r="Q72" s="455"/>
      <c r="R72" s="455"/>
      <c r="S72" s="284" t="s">
        <v>164</v>
      </c>
      <c r="T72" s="284"/>
      <c r="U72" s="284"/>
      <c r="V72" s="284"/>
      <c r="W72" s="284"/>
      <c r="X72" s="300"/>
      <c r="Y72" s="300"/>
      <c r="Z72" s="95"/>
      <c r="AA72" s="95"/>
      <c r="AB72" s="95"/>
      <c r="AC72" s="95"/>
      <c r="AD72" s="95"/>
      <c r="AE72" s="95"/>
      <c r="AF72" s="151"/>
      <c r="AG72" s="151"/>
    </row>
    <row r="73" spans="1:33" ht="56.25" customHeight="1" x14ac:dyDescent="0.3">
      <c r="A73" s="285"/>
      <c r="B73" s="284"/>
      <c r="C73" s="284"/>
      <c r="D73" s="40" t="s">
        <v>165</v>
      </c>
      <c r="E73" s="96" t="s">
        <v>22</v>
      </c>
      <c r="F73" s="96" t="s">
        <v>23</v>
      </c>
      <c r="G73" s="96" t="s">
        <v>24</v>
      </c>
      <c r="H73" s="96" t="s">
        <v>25</v>
      </c>
      <c r="I73" s="96" t="s">
        <v>26</v>
      </c>
      <c r="J73" s="96" t="s">
        <v>41</v>
      </c>
      <c r="K73" s="96" t="s">
        <v>28</v>
      </c>
      <c r="L73" s="96" t="s">
        <v>22</v>
      </c>
      <c r="M73" s="96" t="s">
        <v>23</v>
      </c>
      <c r="N73" s="96" t="s">
        <v>24</v>
      </c>
      <c r="O73" s="96" t="s">
        <v>25</v>
      </c>
      <c r="P73" s="96" t="s">
        <v>26</v>
      </c>
      <c r="Q73" s="96" t="s">
        <v>41</v>
      </c>
      <c r="R73" s="96" t="s">
        <v>28</v>
      </c>
      <c r="S73" s="96" t="s">
        <v>22</v>
      </c>
      <c r="T73" s="96" t="s">
        <v>23</v>
      </c>
      <c r="U73" s="96" t="s">
        <v>24</v>
      </c>
      <c r="V73" s="96" t="s">
        <v>25</v>
      </c>
      <c r="W73" s="96" t="s">
        <v>26</v>
      </c>
      <c r="X73" s="96" t="s">
        <v>41</v>
      </c>
      <c r="Y73" s="96" t="s">
        <v>28</v>
      </c>
      <c r="Z73" s="97"/>
      <c r="AA73" s="97"/>
      <c r="AB73" s="97"/>
      <c r="AC73" s="97"/>
      <c r="AD73" s="97"/>
      <c r="AE73" s="97"/>
    </row>
    <row r="74" spans="1:33" ht="54" customHeight="1" x14ac:dyDescent="0.3">
      <c r="A74" s="70">
        <v>1</v>
      </c>
      <c r="B74" s="304" t="s">
        <v>697</v>
      </c>
      <c r="C74" s="450"/>
      <c r="D74" s="450"/>
      <c r="E74" s="450"/>
      <c r="F74" s="450"/>
      <c r="G74" s="450"/>
      <c r="H74" s="450"/>
      <c r="I74" s="450"/>
      <c r="J74" s="450"/>
      <c r="K74" s="450"/>
      <c r="L74" s="450"/>
      <c r="M74" s="450"/>
      <c r="N74" s="450"/>
      <c r="O74" s="450"/>
      <c r="P74" s="450"/>
      <c r="Q74" s="450"/>
      <c r="R74" s="450"/>
      <c r="S74" s="450"/>
      <c r="T74" s="450"/>
      <c r="U74" s="450"/>
      <c r="V74" s="450"/>
      <c r="W74" s="450"/>
      <c r="X74" s="450"/>
      <c r="Y74" s="305"/>
      <c r="Z74" s="97"/>
      <c r="AA74" s="97"/>
      <c r="AB74" s="97"/>
      <c r="AC74" s="97"/>
      <c r="AD74" s="97"/>
      <c r="AE74" s="97"/>
    </row>
    <row r="75" spans="1:33" ht="274.5" customHeight="1" x14ac:dyDescent="0.3">
      <c r="A75" s="185" t="s">
        <v>83</v>
      </c>
      <c r="B75" s="299" t="s">
        <v>612</v>
      </c>
      <c r="C75" s="299"/>
      <c r="D75" s="40" t="s">
        <v>283</v>
      </c>
      <c r="E75" s="186">
        <f>'Пр.1 к пп.3'!G12</f>
        <v>15000</v>
      </c>
      <c r="F75" s="186">
        <f>'Пр.1 к пп.3'!I12</f>
        <v>15200</v>
      </c>
      <c r="G75" s="186">
        <f>'Пр.1 к пп.3'!K12</f>
        <v>15400</v>
      </c>
      <c r="H75" s="186">
        <f>'Пр.1 к пп.3'!M12</f>
        <v>15600</v>
      </c>
      <c r="I75" s="186">
        <f>'Пр.1 к пп.3'!O12</f>
        <v>15800</v>
      </c>
      <c r="J75" s="186">
        <f>'Пр.1 к пп.3'!Q12</f>
        <v>16000</v>
      </c>
      <c r="K75" s="186">
        <f>'Пр.1 к пп.3'!S12</f>
        <v>16000</v>
      </c>
      <c r="L75" s="42">
        <f>S75/E75</f>
        <v>12.298959999999999</v>
      </c>
      <c r="M75" s="42">
        <f t="shared" ref="M75:R75" si="0">T75/F75</f>
        <v>12.977552631578947</v>
      </c>
      <c r="N75" s="42">
        <f t="shared" si="0"/>
        <v>12.809012987012986</v>
      </c>
      <c r="O75" s="42">
        <f t="shared" si="0"/>
        <v>12.64479487179487</v>
      </c>
      <c r="P75" s="42">
        <f t="shared" si="0"/>
        <v>12.48473417721519</v>
      </c>
      <c r="Q75" s="42">
        <f t="shared" si="0"/>
        <v>12.328674999999999</v>
      </c>
      <c r="R75" s="42">
        <f t="shared" si="0"/>
        <v>12.328674999999999</v>
      </c>
      <c r="S75" s="42">
        <f>'Пр. 2 к пп. 3'!$G21</f>
        <v>184484.4</v>
      </c>
      <c r="T75" s="42">
        <f>'Пр. 2 к пп. 3'!$G22</f>
        <v>197258.8</v>
      </c>
      <c r="U75" s="42">
        <f>'Пр. 2 к пп. 3'!$G23</f>
        <v>197258.8</v>
      </c>
      <c r="V75" s="42">
        <f>'Пр. 2 к пп. 3'!$G24</f>
        <v>197258.8</v>
      </c>
      <c r="W75" s="42">
        <f>'Пр. 2 к пп. 3'!$G25</f>
        <v>197258.8</v>
      </c>
      <c r="X75" s="42">
        <f>'Пр. 2 к пп. 3'!$G26</f>
        <v>197258.8</v>
      </c>
      <c r="Y75" s="42">
        <f>'Пр. 2 к пп. 3'!$G27</f>
        <v>197258.8</v>
      </c>
      <c r="Z75" s="101"/>
      <c r="AA75" s="187"/>
      <c r="AB75" s="187"/>
      <c r="AC75" s="187"/>
      <c r="AD75" s="187"/>
      <c r="AE75" s="187"/>
    </row>
    <row r="76" spans="1:33" ht="15.6" x14ac:dyDescent="0.3">
      <c r="A76" s="70">
        <v>2</v>
      </c>
      <c r="B76" s="304" t="s">
        <v>698</v>
      </c>
      <c r="C76" s="450"/>
      <c r="D76" s="450"/>
      <c r="E76" s="450"/>
      <c r="F76" s="450"/>
      <c r="G76" s="450"/>
      <c r="H76" s="450"/>
      <c r="I76" s="450"/>
      <c r="J76" s="450"/>
      <c r="K76" s="450"/>
      <c r="L76" s="450"/>
      <c r="M76" s="450"/>
      <c r="N76" s="450"/>
      <c r="O76" s="450"/>
      <c r="P76" s="450"/>
      <c r="Q76" s="450"/>
      <c r="R76" s="450"/>
      <c r="S76" s="450"/>
      <c r="T76" s="450"/>
      <c r="U76" s="450"/>
      <c r="V76" s="450"/>
      <c r="W76" s="450"/>
      <c r="X76" s="450"/>
      <c r="Y76" s="305"/>
      <c r="Z76" s="97"/>
      <c r="AA76" s="97"/>
      <c r="AB76" s="97"/>
      <c r="AC76" s="97"/>
      <c r="AD76" s="97"/>
      <c r="AE76" s="97"/>
    </row>
    <row r="77" spans="1:33" ht="66.75" customHeight="1" x14ac:dyDescent="0.3">
      <c r="A77" s="185" t="s">
        <v>85</v>
      </c>
      <c r="B77" s="299" t="s">
        <v>613</v>
      </c>
      <c r="C77" s="299"/>
      <c r="D77" s="40" t="s">
        <v>284</v>
      </c>
      <c r="E77" s="186">
        <f>'Пр.1 к пп.3'!G21</f>
        <v>5</v>
      </c>
      <c r="F77" s="186">
        <f>'Пр.1 к пп.3'!I21</f>
        <v>5</v>
      </c>
      <c r="G77" s="186">
        <f>'Пр.1 к пп.3'!K21</f>
        <v>5</v>
      </c>
      <c r="H77" s="186">
        <f>'Пр.1 к пп.3'!M21</f>
        <v>5</v>
      </c>
      <c r="I77" s="186">
        <f>'Пр.1 к пп.3'!O21</f>
        <v>5</v>
      </c>
      <c r="J77" s="186">
        <f>'Пр.1 к пп.3'!Q21</f>
        <v>5</v>
      </c>
      <c r="K77" s="186">
        <f>'Пр.1 к пп.3'!S21</f>
        <v>5</v>
      </c>
      <c r="L77" s="42">
        <f>S77/E77</f>
        <v>1040.1399999999999</v>
      </c>
      <c r="M77" s="42">
        <f t="shared" ref="M77:R77" si="1">T77/F77</f>
        <v>884.8599999999999</v>
      </c>
      <c r="N77" s="42">
        <f t="shared" si="1"/>
        <v>540.14</v>
      </c>
      <c r="O77" s="42">
        <f t="shared" si="1"/>
        <v>540.14</v>
      </c>
      <c r="P77" s="42">
        <f t="shared" si="1"/>
        <v>540.14</v>
      </c>
      <c r="Q77" s="42">
        <f t="shared" si="1"/>
        <v>540.14</v>
      </c>
      <c r="R77" s="42">
        <f t="shared" si="1"/>
        <v>540.14</v>
      </c>
      <c r="S77" s="42">
        <f>'Пр. 2 к пп. 3'!$G117</f>
        <v>5200.7</v>
      </c>
      <c r="T77" s="42">
        <f>'Пр. 2 к пп. 3'!$G118</f>
        <v>4424.2999999999993</v>
      </c>
      <c r="U77" s="42">
        <f>'Пр. 2 к пп. 3'!$G119</f>
        <v>2700.7</v>
      </c>
      <c r="V77" s="42">
        <f>'Пр. 2 к пп. 3'!$G120</f>
        <v>2700.7</v>
      </c>
      <c r="W77" s="42">
        <f>'Пр. 2 к пп. 3'!$G121</f>
        <v>2700.7</v>
      </c>
      <c r="X77" s="42">
        <f>'Пр. 2 к пп. 3'!$G122</f>
        <v>2700.7</v>
      </c>
      <c r="Y77" s="42">
        <f>'Пр. 2 к пп. 3'!$G123</f>
        <v>2700.7</v>
      </c>
      <c r="Z77" s="101"/>
      <c r="AA77" s="187"/>
      <c r="AB77" s="187"/>
      <c r="AC77" s="187"/>
      <c r="AD77" s="187"/>
      <c r="AE77" s="187"/>
    </row>
    <row r="78" spans="1:33" ht="15.6" x14ac:dyDescent="0.3">
      <c r="A78" s="70">
        <v>3</v>
      </c>
      <c r="B78" s="304" t="s">
        <v>699</v>
      </c>
      <c r="C78" s="450"/>
      <c r="D78" s="450"/>
      <c r="E78" s="450"/>
      <c r="F78" s="450"/>
      <c r="G78" s="450"/>
      <c r="H78" s="450"/>
      <c r="I78" s="450"/>
      <c r="J78" s="450"/>
      <c r="K78" s="450"/>
      <c r="L78" s="450"/>
      <c r="M78" s="450"/>
      <c r="N78" s="450"/>
      <c r="O78" s="450"/>
      <c r="P78" s="450"/>
      <c r="Q78" s="450"/>
      <c r="R78" s="450"/>
      <c r="S78" s="450"/>
      <c r="T78" s="450"/>
      <c r="U78" s="450"/>
      <c r="V78" s="450"/>
      <c r="W78" s="450"/>
      <c r="X78" s="450"/>
      <c r="Y78" s="305"/>
      <c r="Z78" s="97"/>
      <c r="AA78" s="97"/>
      <c r="AB78" s="97"/>
      <c r="AC78" s="97"/>
      <c r="AD78" s="97"/>
      <c r="AE78" s="97"/>
    </row>
    <row r="79" spans="1:33" ht="79.5" customHeight="1" x14ac:dyDescent="0.3">
      <c r="A79" s="185" t="s">
        <v>87</v>
      </c>
      <c r="B79" s="304" t="s">
        <v>614</v>
      </c>
      <c r="C79" s="305"/>
      <c r="D79" s="40" t="s">
        <v>284</v>
      </c>
      <c r="E79" s="186" t="s">
        <v>664</v>
      </c>
      <c r="F79" s="186" t="s">
        <v>665</v>
      </c>
      <c r="G79" s="186" t="s">
        <v>665</v>
      </c>
      <c r="H79" s="186" t="s">
        <v>665</v>
      </c>
      <c r="I79" s="186" t="s">
        <v>665</v>
      </c>
      <c r="J79" s="186" t="s">
        <v>665</v>
      </c>
      <c r="K79" s="186" t="s">
        <v>665</v>
      </c>
      <c r="L79" s="42">
        <f>S79/4</f>
        <v>295.75</v>
      </c>
      <c r="M79" s="42">
        <f>T79/3</f>
        <v>933.33333333333337</v>
      </c>
      <c r="N79" s="42">
        <f t="shared" ref="N79:R79" si="2">U79/3</f>
        <v>933.33333333333337</v>
      </c>
      <c r="O79" s="42">
        <f t="shared" si="2"/>
        <v>933.33333333333337</v>
      </c>
      <c r="P79" s="42">
        <f t="shared" si="2"/>
        <v>933.33333333333337</v>
      </c>
      <c r="Q79" s="42">
        <f t="shared" si="2"/>
        <v>933.33333333333337</v>
      </c>
      <c r="R79" s="42">
        <f t="shared" si="2"/>
        <v>933.33333333333337</v>
      </c>
      <c r="S79" s="42">
        <f>'Пр. 2 к пп. 3'!$G149</f>
        <v>1183</v>
      </c>
      <c r="T79" s="42">
        <f>'Пр. 2 к пп. 3'!$G150</f>
        <v>2800</v>
      </c>
      <c r="U79" s="42">
        <f>'Пр. 2 к пп. 3'!$G151</f>
        <v>2800</v>
      </c>
      <c r="V79" s="42">
        <f>'Пр. 2 к пп. 3'!$G152</f>
        <v>2800</v>
      </c>
      <c r="W79" s="42">
        <f>'Пр. 2 к пп. 3'!$G153</f>
        <v>2800</v>
      </c>
      <c r="X79" s="42">
        <f>'Пр. 2 к пп. 3'!$G154</f>
        <v>2800</v>
      </c>
      <c r="Y79" s="42">
        <f>'Пр. 2 к пп. 3'!$G155</f>
        <v>2800</v>
      </c>
      <c r="Z79" s="101"/>
      <c r="AA79" s="187"/>
      <c r="AB79" s="187"/>
      <c r="AC79" s="187"/>
      <c r="AD79" s="187"/>
      <c r="AE79" s="187"/>
    </row>
    <row r="80" spans="1:33" ht="15.6" x14ac:dyDescent="0.3">
      <c r="A80" s="70">
        <v>4</v>
      </c>
      <c r="B80" s="304" t="s">
        <v>700</v>
      </c>
      <c r="C80" s="450"/>
      <c r="D80" s="450"/>
      <c r="E80" s="450"/>
      <c r="F80" s="450"/>
      <c r="G80" s="450"/>
      <c r="H80" s="450"/>
      <c r="I80" s="450"/>
      <c r="J80" s="450"/>
      <c r="K80" s="450"/>
      <c r="L80" s="450"/>
      <c r="M80" s="450"/>
      <c r="N80" s="450"/>
      <c r="O80" s="450"/>
      <c r="P80" s="450"/>
      <c r="Q80" s="450"/>
      <c r="R80" s="450"/>
      <c r="S80" s="450"/>
      <c r="T80" s="450"/>
      <c r="U80" s="450"/>
      <c r="V80" s="450"/>
      <c r="W80" s="450"/>
      <c r="X80" s="450"/>
      <c r="Y80" s="305"/>
      <c r="Z80" s="97"/>
      <c r="AA80" s="97"/>
      <c r="AB80" s="97"/>
      <c r="AC80" s="97"/>
      <c r="AD80" s="97"/>
      <c r="AE80" s="97"/>
    </row>
    <row r="81" spans="1:31" ht="76.5" customHeight="1" x14ac:dyDescent="0.3">
      <c r="A81" s="185" t="s">
        <v>90</v>
      </c>
      <c r="B81" s="299" t="s">
        <v>615</v>
      </c>
      <c r="C81" s="299"/>
      <c r="D81" s="40" t="s">
        <v>283</v>
      </c>
      <c r="E81" s="186" t="str">
        <f>'Пр.1 к пп.3'!G25</f>
        <v>не менее 200</v>
      </c>
      <c r="F81" s="186" t="str">
        <f>'Пр.1 к пп.3'!I25</f>
        <v>не менее 200</v>
      </c>
      <c r="G81" s="186" t="str">
        <f>'Пр.1 к пп.3'!K25</f>
        <v>не менее 200</v>
      </c>
      <c r="H81" s="186" t="str">
        <f>'Пр.1 к пп.3'!M25</f>
        <v>не менее 200</v>
      </c>
      <c r="I81" s="186" t="str">
        <f>'Пр.1 к пп.3'!O25</f>
        <v>не менее 200</v>
      </c>
      <c r="J81" s="186" t="str">
        <f>'Пр.1 к пп.3'!Q25</f>
        <v>не менее 200</v>
      </c>
      <c r="K81" s="186" t="str">
        <f>'Пр.1 к пп.3'!S25</f>
        <v>не менее 200</v>
      </c>
      <c r="L81" s="42">
        <f>S81/200</f>
        <v>15.837</v>
      </c>
      <c r="M81" s="42">
        <f t="shared" ref="M81:R81" si="3">T81/200</f>
        <v>15.837</v>
      </c>
      <c r="N81" s="42">
        <f t="shared" si="3"/>
        <v>15.837</v>
      </c>
      <c r="O81" s="42">
        <f t="shared" si="3"/>
        <v>15.837</v>
      </c>
      <c r="P81" s="42">
        <f t="shared" si="3"/>
        <v>15.837</v>
      </c>
      <c r="Q81" s="42">
        <f t="shared" si="3"/>
        <v>15.837</v>
      </c>
      <c r="R81" s="42">
        <f t="shared" si="3"/>
        <v>15.837</v>
      </c>
      <c r="S81" s="42">
        <f>'Пр. 2 к пп. 3'!$G182</f>
        <v>3167.4</v>
      </c>
      <c r="T81" s="42">
        <f>'Пр. 2 к пп. 3'!$G183</f>
        <v>3167.4</v>
      </c>
      <c r="U81" s="42">
        <f>'Пр. 2 к пп. 3'!$G184</f>
        <v>3167.4</v>
      </c>
      <c r="V81" s="42">
        <f>'Пр. 2 к пп. 3'!$G185</f>
        <v>3167.4</v>
      </c>
      <c r="W81" s="42">
        <f>'Пр. 2 к пп. 3'!$G186</f>
        <v>3167.4</v>
      </c>
      <c r="X81" s="42">
        <f>'Пр. 2 к пп. 3'!$G187</f>
        <v>3167.4</v>
      </c>
      <c r="Y81" s="42">
        <f>'Пр. 2 к пп. 3'!$G188</f>
        <v>3167.4</v>
      </c>
      <c r="Z81" s="101"/>
      <c r="AA81" s="187"/>
      <c r="AB81" s="187"/>
      <c r="AC81" s="187"/>
      <c r="AD81" s="187"/>
      <c r="AE81" s="187"/>
    </row>
    <row r="83" spans="1:31" ht="403.5" customHeight="1" x14ac:dyDescent="0.3">
      <c r="A83" s="306" t="s">
        <v>748</v>
      </c>
      <c r="B83" s="306"/>
      <c r="C83" s="306"/>
      <c r="D83" s="306"/>
      <c r="E83" s="306"/>
      <c r="F83" s="306"/>
      <c r="G83" s="306"/>
      <c r="H83" s="306"/>
      <c r="I83" s="306"/>
      <c r="J83" s="306"/>
      <c r="K83" s="306"/>
      <c r="L83" s="306"/>
      <c r="M83" s="306"/>
      <c r="N83" s="306"/>
      <c r="O83" s="306"/>
      <c r="P83" s="306"/>
      <c r="Q83" s="306"/>
      <c r="R83" s="306"/>
      <c r="S83" s="306"/>
      <c r="T83" s="306"/>
      <c r="U83" s="306"/>
      <c r="V83" s="306"/>
      <c r="W83" s="306"/>
      <c r="X83" s="306"/>
      <c r="Y83" s="306"/>
      <c r="Z83" s="306"/>
      <c r="AA83" s="306"/>
      <c r="AB83" s="306"/>
      <c r="AC83" s="306"/>
      <c r="AD83" s="306"/>
      <c r="AE83" s="306"/>
    </row>
    <row r="84" spans="1:31" ht="15.6" x14ac:dyDescent="0.3">
      <c r="A84" s="497" t="s">
        <v>179</v>
      </c>
      <c r="B84" s="497"/>
      <c r="C84" s="497"/>
      <c r="D84" s="497"/>
      <c r="E84" s="497"/>
      <c r="F84" s="497"/>
      <c r="G84" s="497"/>
      <c r="H84" s="497"/>
      <c r="I84" s="497"/>
      <c r="J84" s="497"/>
      <c r="K84" s="497"/>
      <c r="L84" s="497"/>
      <c r="M84" s="497"/>
      <c r="N84" s="497"/>
      <c r="O84" s="497"/>
      <c r="P84" s="497"/>
      <c r="Q84" s="497"/>
      <c r="R84" s="497"/>
      <c r="S84" s="497"/>
      <c r="T84" s="497"/>
      <c r="U84" s="497"/>
      <c r="V84" s="497"/>
      <c r="W84" s="497"/>
      <c r="X84" s="497"/>
      <c r="Y84" s="497"/>
      <c r="Z84" s="497"/>
      <c r="AA84" s="497"/>
      <c r="AB84" s="497"/>
      <c r="AC84" s="497"/>
      <c r="AD84" s="497"/>
      <c r="AE84" s="497"/>
    </row>
    <row r="85" spans="1:31" ht="387" customHeight="1" x14ac:dyDescent="0.3">
      <c r="A85" s="313" t="s">
        <v>749</v>
      </c>
      <c r="B85" s="498"/>
      <c r="C85" s="498"/>
      <c r="D85" s="498"/>
      <c r="E85" s="498"/>
      <c r="F85" s="498"/>
      <c r="G85" s="498"/>
      <c r="H85" s="498"/>
      <c r="I85" s="498"/>
      <c r="J85" s="498"/>
      <c r="K85" s="498"/>
      <c r="L85" s="498"/>
      <c r="M85" s="498"/>
      <c r="N85" s="498"/>
      <c r="O85" s="498"/>
      <c r="P85" s="498"/>
      <c r="Q85" s="498"/>
      <c r="R85" s="498"/>
      <c r="S85" s="498"/>
      <c r="T85" s="498"/>
      <c r="U85" s="498"/>
      <c r="V85" s="498"/>
      <c r="W85" s="498"/>
      <c r="X85" s="498"/>
      <c r="Y85" s="498"/>
      <c r="Z85" s="498"/>
      <c r="AA85" s="498"/>
      <c r="AB85" s="498"/>
      <c r="AC85" s="498"/>
      <c r="AD85" s="498"/>
      <c r="AE85" s="498"/>
    </row>
  </sheetData>
  <mergeCells count="320">
    <mergeCell ref="A84:AE84"/>
    <mergeCell ref="A85:AE85"/>
    <mergeCell ref="B75:C75"/>
    <mergeCell ref="B77:C77"/>
    <mergeCell ref="B79:C79"/>
    <mergeCell ref="B81:C81"/>
    <mergeCell ref="A83:AE83"/>
    <mergeCell ref="A67:AE67"/>
    <mergeCell ref="A68:AE68"/>
    <mergeCell ref="A69:AE69"/>
    <mergeCell ref="A71:AE71"/>
    <mergeCell ref="A72:A73"/>
    <mergeCell ref="B72:C73"/>
    <mergeCell ref="D72:K72"/>
    <mergeCell ref="L72:R72"/>
    <mergeCell ref="S72:Y72"/>
    <mergeCell ref="B74:Y74"/>
    <mergeCell ref="B76:Y76"/>
    <mergeCell ref="B78:Y78"/>
    <mergeCell ref="B80:Y80"/>
    <mergeCell ref="A40:B40"/>
    <mergeCell ref="C40:AE40"/>
    <mergeCell ref="A41:AE41"/>
    <mergeCell ref="A42:AE43"/>
    <mergeCell ref="A66:AE66"/>
    <mergeCell ref="A37:B37"/>
    <mergeCell ref="C37:AE37"/>
    <mergeCell ref="A38:B38"/>
    <mergeCell ref="C38:AE38"/>
    <mergeCell ref="A39:B39"/>
    <mergeCell ref="C39:AE39"/>
    <mergeCell ref="A44:AE44"/>
    <mergeCell ref="A45:AE45"/>
    <mergeCell ref="B46:Z46"/>
    <mergeCell ref="B47:B48"/>
    <mergeCell ref="C47:E47"/>
    <mergeCell ref="F47:H47"/>
    <mergeCell ref="I47:K47"/>
    <mergeCell ref="L47:N47"/>
    <mergeCell ref="O47:Q47"/>
    <mergeCell ref="R47:T47"/>
    <mergeCell ref="U47:W47"/>
    <mergeCell ref="X47:Z47"/>
    <mergeCell ref="AB35:AC35"/>
    <mergeCell ref="AD35:AE35"/>
    <mergeCell ref="A36:B36"/>
    <mergeCell ref="C36:AE36"/>
    <mergeCell ref="V34:X34"/>
    <mergeCell ref="Y34:AA34"/>
    <mergeCell ref="AB34:AC34"/>
    <mergeCell ref="AD34:AE34"/>
    <mergeCell ref="C35:G35"/>
    <mergeCell ref="H35:J35"/>
    <mergeCell ref="K35:M35"/>
    <mergeCell ref="N35:O35"/>
    <mergeCell ref="P35:Q35"/>
    <mergeCell ref="R35:S35"/>
    <mergeCell ref="A26:B35"/>
    <mergeCell ref="C34:G34"/>
    <mergeCell ref="H34:J34"/>
    <mergeCell ref="K34:M34"/>
    <mergeCell ref="N34:O34"/>
    <mergeCell ref="P34:Q34"/>
    <mergeCell ref="R34:S34"/>
    <mergeCell ref="T34:U34"/>
    <mergeCell ref="T35:U35"/>
    <mergeCell ref="V35:X35"/>
    <mergeCell ref="AD32:AE32"/>
    <mergeCell ref="C33:G33"/>
    <mergeCell ref="H33:J33"/>
    <mergeCell ref="K33:M33"/>
    <mergeCell ref="N33:O33"/>
    <mergeCell ref="P33:Q33"/>
    <mergeCell ref="R33:S33"/>
    <mergeCell ref="T33:U33"/>
    <mergeCell ref="V33:X33"/>
    <mergeCell ref="Y33:AA33"/>
    <mergeCell ref="AB33:AC33"/>
    <mergeCell ref="AD33:AE33"/>
    <mergeCell ref="C32:G32"/>
    <mergeCell ref="H32:J32"/>
    <mergeCell ref="K32:M32"/>
    <mergeCell ref="N32:O32"/>
    <mergeCell ref="P32:Q32"/>
    <mergeCell ref="R32:S32"/>
    <mergeCell ref="T32:U32"/>
    <mergeCell ref="V32:X32"/>
    <mergeCell ref="Y32:AA32"/>
    <mergeCell ref="Y35:AA35"/>
    <mergeCell ref="AB30:AC30"/>
    <mergeCell ref="AD30:AE30"/>
    <mergeCell ref="C31:G31"/>
    <mergeCell ref="H31:J31"/>
    <mergeCell ref="K31:M31"/>
    <mergeCell ref="N31:O31"/>
    <mergeCell ref="P31:Q31"/>
    <mergeCell ref="R31:S31"/>
    <mergeCell ref="T31:U31"/>
    <mergeCell ref="V31:X31"/>
    <mergeCell ref="Y31:AA31"/>
    <mergeCell ref="AB31:AC31"/>
    <mergeCell ref="AD31:AE31"/>
    <mergeCell ref="C30:G30"/>
    <mergeCell ref="H30:J30"/>
    <mergeCell ref="K30:M30"/>
    <mergeCell ref="N30:O30"/>
    <mergeCell ref="P30:Q30"/>
    <mergeCell ref="R30:S30"/>
    <mergeCell ref="T30:U30"/>
    <mergeCell ref="V30:X30"/>
    <mergeCell ref="Y30:AA30"/>
    <mergeCell ref="AB32:AC32"/>
    <mergeCell ref="AB28:AC28"/>
    <mergeCell ref="AD28:AE28"/>
    <mergeCell ref="C29:G29"/>
    <mergeCell ref="H29:J29"/>
    <mergeCell ref="K29:M29"/>
    <mergeCell ref="N29:O29"/>
    <mergeCell ref="P29:Q29"/>
    <mergeCell ref="R29:S29"/>
    <mergeCell ref="T29:U29"/>
    <mergeCell ref="V29:X29"/>
    <mergeCell ref="Y29:AA29"/>
    <mergeCell ref="AB29:AC29"/>
    <mergeCell ref="AD29:AE29"/>
    <mergeCell ref="C28:G28"/>
    <mergeCell ref="H28:J28"/>
    <mergeCell ref="K28:M28"/>
    <mergeCell ref="N28:O28"/>
    <mergeCell ref="P28:Q28"/>
    <mergeCell ref="R28:S28"/>
    <mergeCell ref="T28:U28"/>
    <mergeCell ref="V28:X28"/>
    <mergeCell ref="Y28:AA28"/>
    <mergeCell ref="AD27:AE27"/>
    <mergeCell ref="T25:U25"/>
    <mergeCell ref="V25:W25"/>
    <mergeCell ref="X25:Y25"/>
    <mergeCell ref="Z25:AA25"/>
    <mergeCell ref="AB25:AC25"/>
    <mergeCell ref="AD25:AE25"/>
    <mergeCell ref="H27:J27"/>
    <mergeCell ref="K27:M27"/>
    <mergeCell ref="N27:O27"/>
    <mergeCell ref="P27:Q27"/>
    <mergeCell ref="R27:S27"/>
    <mergeCell ref="T27:U27"/>
    <mergeCell ref="V27:X27"/>
    <mergeCell ref="Y27:AA27"/>
    <mergeCell ref="AB27:AC27"/>
    <mergeCell ref="AB26:AE26"/>
    <mergeCell ref="X23:Y23"/>
    <mergeCell ref="Z23:AA23"/>
    <mergeCell ref="AB23:AC23"/>
    <mergeCell ref="AD23:AE23"/>
    <mergeCell ref="AD22:AE22"/>
    <mergeCell ref="A23:B23"/>
    <mergeCell ref="D23:E23"/>
    <mergeCell ref="F23:G23"/>
    <mergeCell ref="H26:M26"/>
    <mergeCell ref="N26:Q26"/>
    <mergeCell ref="R26:U26"/>
    <mergeCell ref="V26:AA26"/>
    <mergeCell ref="C26:G27"/>
    <mergeCell ref="A24:AE24"/>
    <mergeCell ref="A25:B25"/>
    <mergeCell ref="D25:E25"/>
    <mergeCell ref="F25:G25"/>
    <mergeCell ref="H25:I25"/>
    <mergeCell ref="J25:K25"/>
    <mergeCell ref="L25:M25"/>
    <mergeCell ref="N25:O25"/>
    <mergeCell ref="P25:Q25"/>
    <mergeCell ref="R25:S25"/>
    <mergeCell ref="H23:I23"/>
    <mergeCell ref="J23:K23"/>
    <mergeCell ref="L23:M23"/>
    <mergeCell ref="N23:O23"/>
    <mergeCell ref="P23:Q23"/>
    <mergeCell ref="R23:S23"/>
    <mergeCell ref="R22:S22"/>
    <mergeCell ref="T22:U22"/>
    <mergeCell ref="V22:W22"/>
    <mergeCell ref="H22:I22"/>
    <mergeCell ref="J22:K22"/>
    <mergeCell ref="L22:M22"/>
    <mergeCell ref="T23:U23"/>
    <mergeCell ref="V23:W23"/>
    <mergeCell ref="AB21:AC21"/>
    <mergeCell ref="AD21:AE21"/>
    <mergeCell ref="X22:Y22"/>
    <mergeCell ref="Z22:AA22"/>
    <mergeCell ref="AB22:AC22"/>
    <mergeCell ref="A22:B22"/>
    <mergeCell ref="D22:E22"/>
    <mergeCell ref="N22:O22"/>
    <mergeCell ref="P22:Q22"/>
    <mergeCell ref="P21:Q21"/>
    <mergeCell ref="F22:G22"/>
    <mergeCell ref="R21:S21"/>
    <mergeCell ref="T21:U21"/>
    <mergeCell ref="V21:W21"/>
    <mergeCell ref="X21:Y21"/>
    <mergeCell ref="Z21:AA21"/>
    <mergeCell ref="A21:B21"/>
    <mergeCell ref="D21:E21"/>
    <mergeCell ref="F21:G21"/>
    <mergeCell ref="H21:I21"/>
    <mergeCell ref="J21:K21"/>
    <mergeCell ref="L21:M21"/>
    <mergeCell ref="N21:O21"/>
    <mergeCell ref="A19:AE19"/>
    <mergeCell ref="A20:B20"/>
    <mergeCell ref="D20:E20"/>
    <mergeCell ref="F20:G20"/>
    <mergeCell ref="H20:I20"/>
    <mergeCell ref="J20:K20"/>
    <mergeCell ref="L20:M20"/>
    <mergeCell ref="N20:O20"/>
    <mergeCell ref="P20:Q20"/>
    <mergeCell ref="R20:S20"/>
    <mergeCell ref="T20:U20"/>
    <mergeCell ref="V20:W20"/>
    <mergeCell ref="X20:Y20"/>
    <mergeCell ref="Z20:AA20"/>
    <mergeCell ref="AB20:AC20"/>
    <mergeCell ref="AD20:AE20"/>
    <mergeCell ref="T18:U18"/>
    <mergeCell ref="V18:W18"/>
    <mergeCell ref="X18:Y18"/>
    <mergeCell ref="Z18:AA18"/>
    <mergeCell ref="AB18:AC18"/>
    <mergeCell ref="AD18:AE18"/>
    <mergeCell ref="T17:W17"/>
    <mergeCell ref="X17:AA17"/>
    <mergeCell ref="AB17:AE17"/>
    <mergeCell ref="D18:E18"/>
    <mergeCell ref="F18:G18"/>
    <mergeCell ref="H18:I18"/>
    <mergeCell ref="J18:K18"/>
    <mergeCell ref="L18:M18"/>
    <mergeCell ref="N18:O18"/>
    <mergeCell ref="P18:Q18"/>
    <mergeCell ref="A17:B18"/>
    <mergeCell ref="C17:C18"/>
    <mergeCell ref="D17:G17"/>
    <mergeCell ref="H17:K17"/>
    <mergeCell ref="L17:O17"/>
    <mergeCell ref="P17:S17"/>
    <mergeCell ref="R18:S18"/>
    <mergeCell ref="P13:Q13"/>
    <mergeCell ref="R13:S13"/>
    <mergeCell ref="T15:U15"/>
    <mergeCell ref="V15:W15"/>
    <mergeCell ref="X15:Y15"/>
    <mergeCell ref="Z15:AA15"/>
    <mergeCell ref="AB15:AC15"/>
    <mergeCell ref="AD15:AE15"/>
    <mergeCell ref="A14:AE14"/>
    <mergeCell ref="A15:B15"/>
    <mergeCell ref="D15:E15"/>
    <mergeCell ref="F15:G15"/>
    <mergeCell ref="H15:I15"/>
    <mergeCell ref="J15:K15"/>
    <mergeCell ref="L15:M15"/>
    <mergeCell ref="N15:O15"/>
    <mergeCell ref="P15:Q15"/>
    <mergeCell ref="R15:S15"/>
    <mergeCell ref="A10:B11"/>
    <mergeCell ref="C10:AE10"/>
    <mergeCell ref="C11:AE11"/>
    <mergeCell ref="A12:B13"/>
    <mergeCell ref="C12:C13"/>
    <mergeCell ref="D12:G12"/>
    <mergeCell ref="H12:K12"/>
    <mergeCell ref="L12:O12"/>
    <mergeCell ref="P12:S12"/>
    <mergeCell ref="T12:W12"/>
    <mergeCell ref="T13:U13"/>
    <mergeCell ref="V13:W13"/>
    <mergeCell ref="X13:Y13"/>
    <mergeCell ref="Z13:AA13"/>
    <mergeCell ref="AB13:AC13"/>
    <mergeCell ref="AD13:AE13"/>
    <mergeCell ref="X12:AA12"/>
    <mergeCell ref="AB12:AE12"/>
    <mergeCell ref="D13:E13"/>
    <mergeCell ref="F13:G13"/>
    <mergeCell ref="H13:I13"/>
    <mergeCell ref="J13:K13"/>
    <mergeCell ref="L13:M13"/>
    <mergeCell ref="N13:O13"/>
    <mergeCell ref="A7:B7"/>
    <mergeCell ref="C7:AE7"/>
    <mergeCell ref="A8:B8"/>
    <mergeCell ref="C8:AE8"/>
    <mergeCell ref="A9:B9"/>
    <mergeCell ref="C9:AE9"/>
    <mergeCell ref="A1:AE1"/>
    <mergeCell ref="A2:AE2"/>
    <mergeCell ref="A3:AE3"/>
    <mergeCell ref="A5:B5"/>
    <mergeCell ref="C5:AE5"/>
    <mergeCell ref="A6:B6"/>
    <mergeCell ref="C6:AE6"/>
    <mergeCell ref="T16:U16"/>
    <mergeCell ref="V16:W16"/>
    <mergeCell ref="X16:Y16"/>
    <mergeCell ref="Z16:AA16"/>
    <mergeCell ref="AB16:AC16"/>
    <mergeCell ref="AD16:AE16"/>
    <mergeCell ref="A16:B16"/>
    <mergeCell ref="D16:E16"/>
    <mergeCell ref="F16:G16"/>
    <mergeCell ref="H16:I16"/>
    <mergeCell ref="J16:K16"/>
    <mergeCell ref="L16:M16"/>
    <mergeCell ref="N16:O16"/>
    <mergeCell ref="P16:Q16"/>
    <mergeCell ref="R16:S16"/>
  </mergeCells>
  <pageMargins left="0.7" right="0.7" top="0.75" bottom="0.75" header="0.3" footer="0.3"/>
  <pageSetup paperSize="9" scale="31" orientation="portrait" r:id="rId1"/>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V26"/>
  <sheetViews>
    <sheetView view="pageBreakPreview" zoomScale="80" zoomScaleNormal="90" zoomScaleSheetLayoutView="80" workbookViewId="0">
      <selection sqref="A1:XFD1048576"/>
    </sheetView>
  </sheetViews>
  <sheetFormatPr defaultRowHeight="14.4" x14ac:dyDescent="0.3"/>
  <cols>
    <col min="1" max="1" width="9.109375" style="19"/>
    <col min="2" max="2" width="36.44140625" style="170" customWidth="1"/>
    <col min="3" max="4" width="28.109375" style="2" customWidth="1"/>
    <col min="5" max="5" width="21.6640625" style="2" customWidth="1"/>
    <col min="6" max="6" width="11.88671875" style="2" customWidth="1"/>
    <col min="7" max="7" width="8.5546875" style="2" customWidth="1"/>
    <col min="8" max="8" width="9.109375" style="2"/>
    <col min="9" max="9" width="8.5546875" style="2" customWidth="1"/>
    <col min="10" max="10" width="9.109375" style="2"/>
    <col min="11" max="11" width="8.5546875" style="2" customWidth="1"/>
    <col min="12" max="256" width="9.109375" style="2"/>
    <col min="257" max="257" width="36.44140625" style="2" customWidth="1"/>
    <col min="258" max="259" width="28.109375" style="2" customWidth="1"/>
    <col min="260" max="260" width="21.6640625" style="2" customWidth="1"/>
    <col min="261" max="261" width="11.88671875" style="2" customWidth="1"/>
    <col min="262" max="262" width="8.5546875" style="2" customWidth="1"/>
    <col min="263" max="263" width="9.109375" style="2"/>
    <col min="264" max="264" width="8.5546875" style="2" customWidth="1"/>
    <col min="265" max="265" width="9.109375" style="2"/>
    <col min="266" max="266" width="8.5546875" style="2" customWidth="1"/>
    <col min="267" max="275" width="9.109375" style="2"/>
    <col min="276" max="276" width="12.88671875" style="2" customWidth="1"/>
    <col min="277" max="512" width="9.109375" style="2"/>
    <col min="513" max="513" width="36.44140625" style="2" customWidth="1"/>
    <col min="514" max="515" width="28.109375" style="2" customWidth="1"/>
    <col min="516" max="516" width="21.6640625" style="2" customWidth="1"/>
    <col min="517" max="517" width="11.88671875" style="2" customWidth="1"/>
    <col min="518" max="518" width="8.5546875" style="2" customWidth="1"/>
    <col min="519" max="519" width="9.109375" style="2"/>
    <col min="520" max="520" width="8.5546875" style="2" customWidth="1"/>
    <col min="521" max="521" width="9.109375" style="2"/>
    <col min="522" max="522" width="8.5546875" style="2" customWidth="1"/>
    <col min="523" max="531" width="9.109375" style="2"/>
    <col min="532" max="532" width="12.88671875" style="2" customWidth="1"/>
    <col min="533" max="768" width="9.109375" style="2"/>
    <col min="769" max="769" width="36.44140625" style="2" customWidth="1"/>
    <col min="770" max="771" width="28.109375" style="2" customWidth="1"/>
    <col min="772" max="772" width="21.6640625" style="2" customWidth="1"/>
    <col min="773" max="773" width="11.88671875" style="2" customWidth="1"/>
    <col min="774" max="774" width="8.5546875" style="2" customWidth="1"/>
    <col min="775" max="775" width="9.109375" style="2"/>
    <col min="776" max="776" width="8.5546875" style="2" customWidth="1"/>
    <col min="777" max="777" width="9.109375" style="2"/>
    <col min="778" max="778" width="8.5546875" style="2" customWidth="1"/>
    <col min="779" max="787" width="9.109375" style="2"/>
    <col min="788" max="788" width="12.88671875" style="2" customWidth="1"/>
    <col min="789" max="1024" width="9.109375" style="2"/>
    <col min="1025" max="1025" width="36.44140625" style="2" customWidth="1"/>
    <col min="1026" max="1027" width="28.109375" style="2" customWidth="1"/>
    <col min="1028" max="1028" width="21.6640625" style="2" customWidth="1"/>
    <col min="1029" max="1029" width="11.88671875" style="2" customWidth="1"/>
    <col min="1030" max="1030" width="8.5546875" style="2" customWidth="1"/>
    <col min="1031" max="1031" width="9.109375" style="2"/>
    <col min="1032" max="1032" width="8.5546875" style="2" customWidth="1"/>
    <col min="1033" max="1033" width="9.109375" style="2"/>
    <col min="1034" max="1034" width="8.5546875" style="2" customWidth="1"/>
    <col min="1035" max="1043" width="9.109375" style="2"/>
    <col min="1044" max="1044" width="12.88671875" style="2" customWidth="1"/>
    <col min="1045" max="1280" width="9.109375" style="2"/>
    <col min="1281" max="1281" width="36.44140625" style="2" customWidth="1"/>
    <col min="1282" max="1283" width="28.109375" style="2" customWidth="1"/>
    <col min="1284" max="1284" width="21.6640625" style="2" customWidth="1"/>
    <col min="1285" max="1285" width="11.88671875" style="2" customWidth="1"/>
    <col min="1286" max="1286" width="8.5546875" style="2" customWidth="1"/>
    <col min="1287" max="1287" width="9.109375" style="2"/>
    <col min="1288" max="1288" width="8.5546875" style="2" customWidth="1"/>
    <col min="1289" max="1289" width="9.109375" style="2"/>
    <col min="1290" max="1290" width="8.5546875" style="2" customWidth="1"/>
    <col min="1291" max="1299" width="9.109375" style="2"/>
    <col min="1300" max="1300" width="12.88671875" style="2" customWidth="1"/>
    <col min="1301" max="1536" width="9.109375" style="2"/>
    <col min="1537" max="1537" width="36.44140625" style="2" customWidth="1"/>
    <col min="1538" max="1539" width="28.109375" style="2" customWidth="1"/>
    <col min="1540" max="1540" width="21.6640625" style="2" customWidth="1"/>
    <col min="1541" max="1541" width="11.88671875" style="2" customWidth="1"/>
    <col min="1542" max="1542" width="8.5546875" style="2" customWidth="1"/>
    <col min="1543" max="1543" width="9.109375" style="2"/>
    <col min="1544" max="1544" width="8.5546875" style="2" customWidth="1"/>
    <col min="1545" max="1545" width="9.109375" style="2"/>
    <col min="1546" max="1546" width="8.5546875" style="2" customWidth="1"/>
    <col min="1547" max="1555" width="9.109375" style="2"/>
    <col min="1556" max="1556" width="12.88671875" style="2" customWidth="1"/>
    <col min="1557" max="1792" width="9.109375" style="2"/>
    <col min="1793" max="1793" width="36.44140625" style="2" customWidth="1"/>
    <col min="1794" max="1795" width="28.109375" style="2" customWidth="1"/>
    <col min="1796" max="1796" width="21.6640625" style="2" customWidth="1"/>
    <col min="1797" max="1797" width="11.88671875" style="2" customWidth="1"/>
    <col min="1798" max="1798" width="8.5546875" style="2" customWidth="1"/>
    <col min="1799" max="1799" width="9.109375" style="2"/>
    <col min="1800" max="1800" width="8.5546875" style="2" customWidth="1"/>
    <col min="1801" max="1801" width="9.109375" style="2"/>
    <col min="1802" max="1802" width="8.5546875" style="2" customWidth="1"/>
    <col min="1803" max="1811" width="9.109375" style="2"/>
    <col min="1812" max="1812" width="12.88671875" style="2" customWidth="1"/>
    <col min="1813" max="2048" width="9.109375" style="2"/>
    <col min="2049" max="2049" width="36.44140625" style="2" customWidth="1"/>
    <col min="2050" max="2051" width="28.109375" style="2" customWidth="1"/>
    <col min="2052" max="2052" width="21.6640625" style="2" customWidth="1"/>
    <col min="2053" max="2053" width="11.88671875" style="2" customWidth="1"/>
    <col min="2054" max="2054" width="8.5546875" style="2" customWidth="1"/>
    <col min="2055" max="2055" width="9.109375" style="2"/>
    <col min="2056" max="2056" width="8.5546875" style="2" customWidth="1"/>
    <col min="2057" max="2057" width="9.109375" style="2"/>
    <col min="2058" max="2058" width="8.5546875" style="2" customWidth="1"/>
    <col min="2059" max="2067" width="9.109375" style="2"/>
    <col min="2068" max="2068" width="12.88671875" style="2" customWidth="1"/>
    <col min="2069" max="2304" width="9.109375" style="2"/>
    <col min="2305" max="2305" width="36.44140625" style="2" customWidth="1"/>
    <col min="2306" max="2307" width="28.109375" style="2" customWidth="1"/>
    <col min="2308" max="2308" width="21.6640625" style="2" customWidth="1"/>
    <col min="2309" max="2309" width="11.88671875" style="2" customWidth="1"/>
    <col min="2310" max="2310" width="8.5546875" style="2" customWidth="1"/>
    <col min="2311" max="2311" width="9.109375" style="2"/>
    <col min="2312" max="2312" width="8.5546875" style="2" customWidth="1"/>
    <col min="2313" max="2313" width="9.109375" style="2"/>
    <col min="2314" max="2314" width="8.5546875" style="2" customWidth="1"/>
    <col min="2315" max="2323" width="9.109375" style="2"/>
    <col min="2324" max="2324" width="12.88671875" style="2" customWidth="1"/>
    <col min="2325" max="2560" width="9.109375" style="2"/>
    <col min="2561" max="2561" width="36.44140625" style="2" customWidth="1"/>
    <col min="2562" max="2563" width="28.109375" style="2" customWidth="1"/>
    <col min="2564" max="2564" width="21.6640625" style="2" customWidth="1"/>
    <col min="2565" max="2565" width="11.88671875" style="2" customWidth="1"/>
    <col min="2566" max="2566" width="8.5546875" style="2" customWidth="1"/>
    <col min="2567" max="2567" width="9.109375" style="2"/>
    <col min="2568" max="2568" width="8.5546875" style="2" customWidth="1"/>
    <col min="2569" max="2569" width="9.109375" style="2"/>
    <col min="2570" max="2570" width="8.5546875" style="2" customWidth="1"/>
    <col min="2571" max="2579" width="9.109375" style="2"/>
    <col min="2580" max="2580" width="12.88671875" style="2" customWidth="1"/>
    <col min="2581" max="2816" width="9.109375" style="2"/>
    <col min="2817" max="2817" width="36.44140625" style="2" customWidth="1"/>
    <col min="2818" max="2819" width="28.109375" style="2" customWidth="1"/>
    <col min="2820" max="2820" width="21.6640625" style="2" customWidth="1"/>
    <col min="2821" max="2821" width="11.88671875" style="2" customWidth="1"/>
    <col min="2822" max="2822" width="8.5546875" style="2" customWidth="1"/>
    <col min="2823" max="2823" width="9.109375" style="2"/>
    <col min="2824" max="2824" width="8.5546875" style="2" customWidth="1"/>
    <col min="2825" max="2825" width="9.109375" style="2"/>
    <col min="2826" max="2826" width="8.5546875" style="2" customWidth="1"/>
    <col min="2827" max="2835" width="9.109375" style="2"/>
    <col min="2836" max="2836" width="12.88671875" style="2" customWidth="1"/>
    <col min="2837" max="3072" width="9.109375" style="2"/>
    <col min="3073" max="3073" width="36.44140625" style="2" customWidth="1"/>
    <col min="3074" max="3075" width="28.109375" style="2" customWidth="1"/>
    <col min="3076" max="3076" width="21.6640625" style="2" customWidth="1"/>
    <col min="3077" max="3077" width="11.88671875" style="2" customWidth="1"/>
    <col min="3078" max="3078" width="8.5546875" style="2" customWidth="1"/>
    <col min="3079" max="3079" width="9.109375" style="2"/>
    <col min="3080" max="3080" width="8.5546875" style="2" customWidth="1"/>
    <col min="3081" max="3081" width="9.109375" style="2"/>
    <col min="3082" max="3082" width="8.5546875" style="2" customWidth="1"/>
    <col min="3083" max="3091" width="9.109375" style="2"/>
    <col min="3092" max="3092" width="12.88671875" style="2" customWidth="1"/>
    <col min="3093" max="3328" width="9.109375" style="2"/>
    <col min="3329" max="3329" width="36.44140625" style="2" customWidth="1"/>
    <col min="3330" max="3331" width="28.109375" style="2" customWidth="1"/>
    <col min="3332" max="3332" width="21.6640625" style="2" customWidth="1"/>
    <col min="3333" max="3333" width="11.88671875" style="2" customWidth="1"/>
    <col min="3334" max="3334" width="8.5546875" style="2" customWidth="1"/>
    <col min="3335" max="3335" width="9.109375" style="2"/>
    <col min="3336" max="3336" width="8.5546875" style="2" customWidth="1"/>
    <col min="3337" max="3337" width="9.109375" style="2"/>
    <col min="3338" max="3338" width="8.5546875" style="2" customWidth="1"/>
    <col min="3339" max="3347" width="9.109375" style="2"/>
    <col min="3348" max="3348" width="12.88671875" style="2" customWidth="1"/>
    <col min="3349" max="3584" width="9.109375" style="2"/>
    <col min="3585" max="3585" width="36.44140625" style="2" customWidth="1"/>
    <col min="3586" max="3587" width="28.109375" style="2" customWidth="1"/>
    <col min="3588" max="3588" width="21.6640625" style="2" customWidth="1"/>
    <col min="3589" max="3589" width="11.88671875" style="2" customWidth="1"/>
    <col min="3590" max="3590" width="8.5546875" style="2" customWidth="1"/>
    <col min="3591" max="3591" width="9.109375" style="2"/>
    <col min="3592" max="3592" width="8.5546875" style="2" customWidth="1"/>
    <col min="3593" max="3593" width="9.109375" style="2"/>
    <col min="3594" max="3594" width="8.5546875" style="2" customWidth="1"/>
    <col min="3595" max="3603" width="9.109375" style="2"/>
    <col min="3604" max="3604" width="12.88671875" style="2" customWidth="1"/>
    <col min="3605" max="3840" width="9.109375" style="2"/>
    <col min="3841" max="3841" width="36.44140625" style="2" customWidth="1"/>
    <col min="3842" max="3843" width="28.109375" style="2" customWidth="1"/>
    <col min="3844" max="3844" width="21.6640625" style="2" customWidth="1"/>
    <col min="3845" max="3845" width="11.88671875" style="2" customWidth="1"/>
    <col min="3846" max="3846" width="8.5546875" style="2" customWidth="1"/>
    <col min="3847" max="3847" width="9.109375" style="2"/>
    <col min="3848" max="3848" width="8.5546875" style="2" customWidth="1"/>
    <col min="3849" max="3849" width="9.109375" style="2"/>
    <col min="3850" max="3850" width="8.5546875" style="2" customWidth="1"/>
    <col min="3851" max="3859" width="9.109375" style="2"/>
    <col min="3860" max="3860" width="12.88671875" style="2" customWidth="1"/>
    <col min="3861" max="4096" width="9.109375" style="2"/>
    <col min="4097" max="4097" width="36.44140625" style="2" customWidth="1"/>
    <col min="4098" max="4099" width="28.109375" style="2" customWidth="1"/>
    <col min="4100" max="4100" width="21.6640625" style="2" customWidth="1"/>
    <col min="4101" max="4101" width="11.88671875" style="2" customWidth="1"/>
    <col min="4102" max="4102" width="8.5546875" style="2" customWidth="1"/>
    <col min="4103" max="4103" width="9.109375" style="2"/>
    <col min="4104" max="4104" width="8.5546875" style="2" customWidth="1"/>
    <col min="4105" max="4105" width="9.109375" style="2"/>
    <col min="4106" max="4106" width="8.5546875" style="2" customWidth="1"/>
    <col min="4107" max="4115" width="9.109375" style="2"/>
    <col min="4116" max="4116" width="12.88671875" style="2" customWidth="1"/>
    <col min="4117" max="4352" width="9.109375" style="2"/>
    <col min="4353" max="4353" width="36.44140625" style="2" customWidth="1"/>
    <col min="4354" max="4355" width="28.109375" style="2" customWidth="1"/>
    <col min="4356" max="4356" width="21.6640625" style="2" customWidth="1"/>
    <col min="4357" max="4357" width="11.88671875" style="2" customWidth="1"/>
    <col min="4358" max="4358" width="8.5546875" style="2" customWidth="1"/>
    <col min="4359" max="4359" width="9.109375" style="2"/>
    <col min="4360" max="4360" width="8.5546875" style="2" customWidth="1"/>
    <col min="4361" max="4361" width="9.109375" style="2"/>
    <col min="4362" max="4362" width="8.5546875" style="2" customWidth="1"/>
    <col min="4363" max="4371" width="9.109375" style="2"/>
    <col min="4372" max="4372" width="12.88671875" style="2" customWidth="1"/>
    <col min="4373" max="4608" width="9.109375" style="2"/>
    <col min="4609" max="4609" width="36.44140625" style="2" customWidth="1"/>
    <col min="4610" max="4611" width="28.109375" style="2" customWidth="1"/>
    <col min="4612" max="4612" width="21.6640625" style="2" customWidth="1"/>
    <col min="4613" max="4613" width="11.88671875" style="2" customWidth="1"/>
    <col min="4614" max="4614" width="8.5546875" style="2" customWidth="1"/>
    <col min="4615" max="4615" width="9.109375" style="2"/>
    <col min="4616" max="4616" width="8.5546875" style="2" customWidth="1"/>
    <col min="4617" max="4617" width="9.109375" style="2"/>
    <col min="4618" max="4618" width="8.5546875" style="2" customWidth="1"/>
    <col min="4619" max="4627" width="9.109375" style="2"/>
    <col min="4628" max="4628" width="12.88671875" style="2" customWidth="1"/>
    <col min="4629" max="4864" width="9.109375" style="2"/>
    <col min="4865" max="4865" width="36.44140625" style="2" customWidth="1"/>
    <col min="4866" max="4867" width="28.109375" style="2" customWidth="1"/>
    <col min="4868" max="4868" width="21.6640625" style="2" customWidth="1"/>
    <col min="4869" max="4869" width="11.88671875" style="2" customWidth="1"/>
    <col min="4870" max="4870" width="8.5546875" style="2" customWidth="1"/>
    <col min="4871" max="4871" width="9.109375" style="2"/>
    <col min="4872" max="4872" width="8.5546875" style="2" customWidth="1"/>
    <col min="4873" max="4873" width="9.109375" style="2"/>
    <col min="4874" max="4874" width="8.5546875" style="2" customWidth="1"/>
    <col min="4875" max="4883" width="9.109375" style="2"/>
    <col min="4884" max="4884" width="12.88671875" style="2" customWidth="1"/>
    <col min="4885" max="5120" width="9.109375" style="2"/>
    <col min="5121" max="5121" width="36.44140625" style="2" customWidth="1"/>
    <col min="5122" max="5123" width="28.109375" style="2" customWidth="1"/>
    <col min="5124" max="5124" width="21.6640625" style="2" customWidth="1"/>
    <col min="5125" max="5125" width="11.88671875" style="2" customWidth="1"/>
    <col min="5126" max="5126" width="8.5546875" style="2" customWidth="1"/>
    <col min="5127" max="5127" width="9.109375" style="2"/>
    <col min="5128" max="5128" width="8.5546875" style="2" customWidth="1"/>
    <col min="5129" max="5129" width="9.109375" style="2"/>
    <col min="5130" max="5130" width="8.5546875" style="2" customWidth="1"/>
    <col min="5131" max="5139" width="9.109375" style="2"/>
    <col min="5140" max="5140" width="12.88671875" style="2" customWidth="1"/>
    <col min="5141" max="5376" width="9.109375" style="2"/>
    <col min="5377" max="5377" width="36.44140625" style="2" customWidth="1"/>
    <col min="5378" max="5379" width="28.109375" style="2" customWidth="1"/>
    <col min="5380" max="5380" width="21.6640625" style="2" customWidth="1"/>
    <col min="5381" max="5381" width="11.88671875" style="2" customWidth="1"/>
    <col min="5382" max="5382" width="8.5546875" style="2" customWidth="1"/>
    <col min="5383" max="5383" width="9.109375" style="2"/>
    <col min="5384" max="5384" width="8.5546875" style="2" customWidth="1"/>
    <col min="5385" max="5385" width="9.109375" style="2"/>
    <col min="5386" max="5386" width="8.5546875" style="2" customWidth="1"/>
    <col min="5387" max="5395" width="9.109375" style="2"/>
    <col min="5396" max="5396" width="12.88671875" style="2" customWidth="1"/>
    <col min="5397" max="5632" width="9.109375" style="2"/>
    <col min="5633" max="5633" width="36.44140625" style="2" customWidth="1"/>
    <col min="5634" max="5635" width="28.109375" style="2" customWidth="1"/>
    <col min="5636" max="5636" width="21.6640625" style="2" customWidth="1"/>
    <col min="5637" max="5637" width="11.88671875" style="2" customWidth="1"/>
    <col min="5638" max="5638" width="8.5546875" style="2" customWidth="1"/>
    <col min="5639" max="5639" width="9.109375" style="2"/>
    <col min="5640" max="5640" width="8.5546875" style="2" customWidth="1"/>
    <col min="5641" max="5641" width="9.109375" style="2"/>
    <col min="5642" max="5642" width="8.5546875" style="2" customWidth="1"/>
    <col min="5643" max="5651" width="9.109375" style="2"/>
    <col min="5652" max="5652" width="12.88671875" style="2" customWidth="1"/>
    <col min="5653" max="5888" width="9.109375" style="2"/>
    <col min="5889" max="5889" width="36.44140625" style="2" customWidth="1"/>
    <col min="5890" max="5891" width="28.109375" style="2" customWidth="1"/>
    <col min="5892" max="5892" width="21.6640625" style="2" customWidth="1"/>
    <col min="5893" max="5893" width="11.88671875" style="2" customWidth="1"/>
    <col min="5894" max="5894" width="8.5546875" style="2" customWidth="1"/>
    <col min="5895" max="5895" width="9.109375" style="2"/>
    <col min="5896" max="5896" width="8.5546875" style="2" customWidth="1"/>
    <col min="5897" max="5897" width="9.109375" style="2"/>
    <col min="5898" max="5898" width="8.5546875" style="2" customWidth="1"/>
    <col min="5899" max="5907" width="9.109375" style="2"/>
    <col min="5908" max="5908" width="12.88671875" style="2" customWidth="1"/>
    <col min="5909" max="6144" width="9.109375" style="2"/>
    <col min="6145" max="6145" width="36.44140625" style="2" customWidth="1"/>
    <col min="6146" max="6147" width="28.109375" style="2" customWidth="1"/>
    <col min="6148" max="6148" width="21.6640625" style="2" customWidth="1"/>
    <col min="6149" max="6149" width="11.88671875" style="2" customWidth="1"/>
    <col min="6150" max="6150" width="8.5546875" style="2" customWidth="1"/>
    <col min="6151" max="6151" width="9.109375" style="2"/>
    <col min="6152" max="6152" width="8.5546875" style="2" customWidth="1"/>
    <col min="6153" max="6153" width="9.109375" style="2"/>
    <col min="6154" max="6154" width="8.5546875" style="2" customWidth="1"/>
    <col min="6155" max="6163" width="9.109375" style="2"/>
    <col min="6164" max="6164" width="12.88671875" style="2" customWidth="1"/>
    <col min="6165" max="6400" width="9.109375" style="2"/>
    <col min="6401" max="6401" width="36.44140625" style="2" customWidth="1"/>
    <col min="6402" max="6403" width="28.109375" style="2" customWidth="1"/>
    <col min="6404" max="6404" width="21.6640625" style="2" customWidth="1"/>
    <col min="6405" max="6405" width="11.88671875" style="2" customWidth="1"/>
    <col min="6406" max="6406" width="8.5546875" style="2" customWidth="1"/>
    <col min="6407" max="6407" width="9.109375" style="2"/>
    <col min="6408" max="6408" width="8.5546875" style="2" customWidth="1"/>
    <col min="6409" max="6409" width="9.109375" style="2"/>
    <col min="6410" max="6410" width="8.5546875" style="2" customWidth="1"/>
    <col min="6411" max="6419" width="9.109375" style="2"/>
    <col min="6420" max="6420" width="12.88671875" style="2" customWidth="1"/>
    <col min="6421" max="6656" width="9.109375" style="2"/>
    <col min="6657" max="6657" width="36.44140625" style="2" customWidth="1"/>
    <col min="6658" max="6659" width="28.109375" style="2" customWidth="1"/>
    <col min="6660" max="6660" width="21.6640625" style="2" customWidth="1"/>
    <col min="6661" max="6661" width="11.88671875" style="2" customWidth="1"/>
    <col min="6662" max="6662" width="8.5546875" style="2" customWidth="1"/>
    <col min="6663" max="6663" width="9.109375" style="2"/>
    <col min="6664" max="6664" width="8.5546875" style="2" customWidth="1"/>
    <col min="6665" max="6665" width="9.109375" style="2"/>
    <col min="6666" max="6666" width="8.5546875" style="2" customWidth="1"/>
    <col min="6667" max="6675" width="9.109375" style="2"/>
    <col min="6676" max="6676" width="12.88671875" style="2" customWidth="1"/>
    <col min="6677" max="6912" width="9.109375" style="2"/>
    <col min="6913" max="6913" width="36.44140625" style="2" customWidth="1"/>
    <col min="6914" max="6915" width="28.109375" style="2" customWidth="1"/>
    <col min="6916" max="6916" width="21.6640625" style="2" customWidth="1"/>
    <col min="6917" max="6917" width="11.88671875" style="2" customWidth="1"/>
    <col min="6918" max="6918" width="8.5546875" style="2" customWidth="1"/>
    <col min="6919" max="6919" width="9.109375" style="2"/>
    <col min="6920" max="6920" width="8.5546875" style="2" customWidth="1"/>
    <col min="6921" max="6921" width="9.109375" style="2"/>
    <col min="6922" max="6922" width="8.5546875" style="2" customWidth="1"/>
    <col min="6923" max="6931" width="9.109375" style="2"/>
    <col min="6932" max="6932" width="12.88671875" style="2" customWidth="1"/>
    <col min="6933" max="7168" width="9.109375" style="2"/>
    <col min="7169" max="7169" width="36.44140625" style="2" customWidth="1"/>
    <col min="7170" max="7171" width="28.109375" style="2" customWidth="1"/>
    <col min="7172" max="7172" width="21.6640625" style="2" customWidth="1"/>
    <col min="7173" max="7173" width="11.88671875" style="2" customWidth="1"/>
    <col min="7174" max="7174" width="8.5546875" style="2" customWidth="1"/>
    <col min="7175" max="7175" width="9.109375" style="2"/>
    <col min="7176" max="7176" width="8.5546875" style="2" customWidth="1"/>
    <col min="7177" max="7177" width="9.109375" style="2"/>
    <col min="7178" max="7178" width="8.5546875" style="2" customWidth="1"/>
    <col min="7179" max="7187" width="9.109375" style="2"/>
    <col min="7188" max="7188" width="12.88671875" style="2" customWidth="1"/>
    <col min="7189" max="7424" width="9.109375" style="2"/>
    <col min="7425" max="7425" width="36.44140625" style="2" customWidth="1"/>
    <col min="7426" max="7427" width="28.109375" style="2" customWidth="1"/>
    <col min="7428" max="7428" width="21.6640625" style="2" customWidth="1"/>
    <col min="7429" max="7429" width="11.88671875" style="2" customWidth="1"/>
    <col min="7430" max="7430" width="8.5546875" style="2" customWidth="1"/>
    <col min="7431" max="7431" width="9.109375" style="2"/>
    <col min="7432" max="7432" width="8.5546875" style="2" customWidth="1"/>
    <col min="7433" max="7433" width="9.109375" style="2"/>
    <col min="7434" max="7434" width="8.5546875" style="2" customWidth="1"/>
    <col min="7435" max="7443" width="9.109375" style="2"/>
    <col min="7444" max="7444" width="12.88671875" style="2" customWidth="1"/>
    <col min="7445" max="7680" width="9.109375" style="2"/>
    <col min="7681" max="7681" width="36.44140625" style="2" customWidth="1"/>
    <col min="7682" max="7683" width="28.109375" style="2" customWidth="1"/>
    <col min="7684" max="7684" width="21.6640625" style="2" customWidth="1"/>
    <col min="7685" max="7685" width="11.88671875" style="2" customWidth="1"/>
    <col min="7686" max="7686" width="8.5546875" style="2" customWidth="1"/>
    <col min="7687" max="7687" width="9.109375" style="2"/>
    <col min="7688" max="7688" width="8.5546875" style="2" customWidth="1"/>
    <col min="7689" max="7689" width="9.109375" style="2"/>
    <col min="7690" max="7690" width="8.5546875" style="2" customWidth="1"/>
    <col min="7691" max="7699" width="9.109375" style="2"/>
    <col min="7700" max="7700" width="12.88671875" style="2" customWidth="1"/>
    <col min="7701" max="7936" width="9.109375" style="2"/>
    <col min="7937" max="7937" width="36.44140625" style="2" customWidth="1"/>
    <col min="7938" max="7939" width="28.109375" style="2" customWidth="1"/>
    <col min="7940" max="7940" width="21.6640625" style="2" customWidth="1"/>
    <col min="7941" max="7941" width="11.88671875" style="2" customWidth="1"/>
    <col min="7942" max="7942" width="8.5546875" style="2" customWidth="1"/>
    <col min="7943" max="7943" width="9.109375" style="2"/>
    <col min="7944" max="7944" width="8.5546875" style="2" customWidth="1"/>
    <col min="7945" max="7945" width="9.109375" style="2"/>
    <col min="7946" max="7946" width="8.5546875" style="2" customWidth="1"/>
    <col min="7947" max="7955" width="9.109375" style="2"/>
    <col min="7956" max="7956" width="12.88671875" style="2" customWidth="1"/>
    <col min="7957" max="8192" width="9.109375" style="2"/>
    <col min="8193" max="8193" width="36.44140625" style="2" customWidth="1"/>
    <col min="8194" max="8195" width="28.109375" style="2" customWidth="1"/>
    <col min="8196" max="8196" width="21.6640625" style="2" customWidth="1"/>
    <col min="8197" max="8197" width="11.88671875" style="2" customWidth="1"/>
    <col min="8198" max="8198" width="8.5546875" style="2" customWidth="1"/>
    <col min="8199" max="8199" width="9.109375" style="2"/>
    <col min="8200" max="8200" width="8.5546875" style="2" customWidth="1"/>
    <col min="8201" max="8201" width="9.109375" style="2"/>
    <col min="8202" max="8202" width="8.5546875" style="2" customWidth="1"/>
    <col min="8203" max="8211" width="9.109375" style="2"/>
    <col min="8212" max="8212" width="12.88671875" style="2" customWidth="1"/>
    <col min="8213" max="8448" width="9.109375" style="2"/>
    <col min="8449" max="8449" width="36.44140625" style="2" customWidth="1"/>
    <col min="8450" max="8451" width="28.109375" style="2" customWidth="1"/>
    <col min="8452" max="8452" width="21.6640625" style="2" customWidth="1"/>
    <col min="8453" max="8453" width="11.88671875" style="2" customWidth="1"/>
    <col min="8454" max="8454" width="8.5546875" style="2" customWidth="1"/>
    <col min="8455" max="8455" width="9.109375" style="2"/>
    <col min="8456" max="8456" width="8.5546875" style="2" customWidth="1"/>
    <col min="8457" max="8457" width="9.109375" style="2"/>
    <col min="8458" max="8458" width="8.5546875" style="2" customWidth="1"/>
    <col min="8459" max="8467" width="9.109375" style="2"/>
    <col min="8468" max="8468" width="12.88671875" style="2" customWidth="1"/>
    <col min="8469" max="8704" width="9.109375" style="2"/>
    <col min="8705" max="8705" width="36.44140625" style="2" customWidth="1"/>
    <col min="8706" max="8707" width="28.109375" style="2" customWidth="1"/>
    <col min="8708" max="8708" width="21.6640625" style="2" customWidth="1"/>
    <col min="8709" max="8709" width="11.88671875" style="2" customWidth="1"/>
    <col min="8710" max="8710" width="8.5546875" style="2" customWidth="1"/>
    <col min="8711" max="8711" width="9.109375" style="2"/>
    <col min="8712" max="8712" width="8.5546875" style="2" customWidth="1"/>
    <col min="8713" max="8713" width="9.109375" style="2"/>
    <col min="8714" max="8714" width="8.5546875" style="2" customWidth="1"/>
    <col min="8715" max="8723" width="9.109375" style="2"/>
    <col min="8724" max="8724" width="12.88671875" style="2" customWidth="1"/>
    <col min="8725" max="8960" width="9.109375" style="2"/>
    <col min="8961" max="8961" width="36.44140625" style="2" customWidth="1"/>
    <col min="8962" max="8963" width="28.109375" style="2" customWidth="1"/>
    <col min="8964" max="8964" width="21.6640625" style="2" customWidth="1"/>
    <col min="8965" max="8965" width="11.88671875" style="2" customWidth="1"/>
    <col min="8966" max="8966" width="8.5546875" style="2" customWidth="1"/>
    <col min="8967" max="8967" width="9.109375" style="2"/>
    <col min="8968" max="8968" width="8.5546875" style="2" customWidth="1"/>
    <col min="8969" max="8969" width="9.109375" style="2"/>
    <col min="8970" max="8970" width="8.5546875" style="2" customWidth="1"/>
    <col min="8971" max="8979" width="9.109375" style="2"/>
    <col min="8980" max="8980" width="12.88671875" style="2" customWidth="1"/>
    <col min="8981" max="9216" width="9.109375" style="2"/>
    <col min="9217" max="9217" width="36.44140625" style="2" customWidth="1"/>
    <col min="9218" max="9219" width="28.109375" style="2" customWidth="1"/>
    <col min="9220" max="9220" width="21.6640625" style="2" customWidth="1"/>
    <col min="9221" max="9221" width="11.88671875" style="2" customWidth="1"/>
    <col min="9222" max="9222" width="8.5546875" style="2" customWidth="1"/>
    <col min="9223" max="9223" width="9.109375" style="2"/>
    <col min="9224" max="9224" width="8.5546875" style="2" customWidth="1"/>
    <col min="9225" max="9225" width="9.109375" style="2"/>
    <col min="9226" max="9226" width="8.5546875" style="2" customWidth="1"/>
    <col min="9227" max="9235" width="9.109375" style="2"/>
    <col min="9236" max="9236" width="12.88671875" style="2" customWidth="1"/>
    <col min="9237" max="9472" width="9.109375" style="2"/>
    <col min="9473" max="9473" width="36.44140625" style="2" customWidth="1"/>
    <col min="9474" max="9475" width="28.109375" style="2" customWidth="1"/>
    <col min="9476" max="9476" width="21.6640625" style="2" customWidth="1"/>
    <col min="9477" max="9477" width="11.88671875" style="2" customWidth="1"/>
    <col min="9478" max="9478" width="8.5546875" style="2" customWidth="1"/>
    <col min="9479" max="9479" width="9.109375" style="2"/>
    <col min="9480" max="9480" width="8.5546875" style="2" customWidth="1"/>
    <col min="9481" max="9481" width="9.109375" style="2"/>
    <col min="9482" max="9482" width="8.5546875" style="2" customWidth="1"/>
    <col min="9483" max="9491" width="9.109375" style="2"/>
    <col min="9492" max="9492" width="12.88671875" style="2" customWidth="1"/>
    <col min="9493" max="9728" width="9.109375" style="2"/>
    <col min="9729" max="9729" width="36.44140625" style="2" customWidth="1"/>
    <col min="9730" max="9731" width="28.109375" style="2" customWidth="1"/>
    <col min="9732" max="9732" width="21.6640625" style="2" customWidth="1"/>
    <col min="9733" max="9733" width="11.88671875" style="2" customWidth="1"/>
    <col min="9734" max="9734" width="8.5546875" style="2" customWidth="1"/>
    <col min="9735" max="9735" width="9.109375" style="2"/>
    <col min="9736" max="9736" width="8.5546875" style="2" customWidth="1"/>
    <col min="9737" max="9737" width="9.109375" style="2"/>
    <col min="9738" max="9738" width="8.5546875" style="2" customWidth="1"/>
    <col min="9739" max="9747" width="9.109375" style="2"/>
    <col min="9748" max="9748" width="12.88671875" style="2" customWidth="1"/>
    <col min="9749" max="9984" width="9.109375" style="2"/>
    <col min="9985" max="9985" width="36.44140625" style="2" customWidth="1"/>
    <col min="9986" max="9987" width="28.109375" style="2" customWidth="1"/>
    <col min="9988" max="9988" width="21.6640625" style="2" customWidth="1"/>
    <col min="9989" max="9989" width="11.88671875" style="2" customWidth="1"/>
    <col min="9990" max="9990" width="8.5546875" style="2" customWidth="1"/>
    <col min="9991" max="9991" width="9.109375" style="2"/>
    <col min="9992" max="9992" width="8.5546875" style="2" customWidth="1"/>
    <col min="9993" max="9993" width="9.109375" style="2"/>
    <col min="9994" max="9994" width="8.5546875" style="2" customWidth="1"/>
    <col min="9995" max="10003" width="9.109375" style="2"/>
    <col min="10004" max="10004" width="12.88671875" style="2" customWidth="1"/>
    <col min="10005" max="10240" width="9.109375" style="2"/>
    <col min="10241" max="10241" width="36.44140625" style="2" customWidth="1"/>
    <col min="10242" max="10243" width="28.109375" style="2" customWidth="1"/>
    <col min="10244" max="10244" width="21.6640625" style="2" customWidth="1"/>
    <col min="10245" max="10245" width="11.88671875" style="2" customWidth="1"/>
    <col min="10246" max="10246" width="8.5546875" style="2" customWidth="1"/>
    <col min="10247" max="10247" width="9.109375" style="2"/>
    <col min="10248" max="10248" width="8.5546875" style="2" customWidth="1"/>
    <col min="10249" max="10249" width="9.109375" style="2"/>
    <col min="10250" max="10250" width="8.5546875" style="2" customWidth="1"/>
    <col min="10251" max="10259" width="9.109375" style="2"/>
    <col min="10260" max="10260" width="12.88671875" style="2" customWidth="1"/>
    <col min="10261" max="10496" width="9.109375" style="2"/>
    <col min="10497" max="10497" width="36.44140625" style="2" customWidth="1"/>
    <col min="10498" max="10499" width="28.109375" style="2" customWidth="1"/>
    <col min="10500" max="10500" width="21.6640625" style="2" customWidth="1"/>
    <col min="10501" max="10501" width="11.88671875" style="2" customWidth="1"/>
    <col min="10502" max="10502" width="8.5546875" style="2" customWidth="1"/>
    <col min="10503" max="10503" width="9.109375" style="2"/>
    <col min="10504" max="10504" width="8.5546875" style="2" customWidth="1"/>
    <col min="10505" max="10505" width="9.109375" style="2"/>
    <col min="10506" max="10506" width="8.5546875" style="2" customWidth="1"/>
    <col min="10507" max="10515" width="9.109375" style="2"/>
    <col min="10516" max="10516" width="12.88671875" style="2" customWidth="1"/>
    <col min="10517" max="10752" width="9.109375" style="2"/>
    <col min="10753" max="10753" width="36.44140625" style="2" customWidth="1"/>
    <col min="10754" max="10755" width="28.109375" style="2" customWidth="1"/>
    <col min="10756" max="10756" width="21.6640625" style="2" customWidth="1"/>
    <col min="10757" max="10757" width="11.88671875" style="2" customWidth="1"/>
    <col min="10758" max="10758" width="8.5546875" style="2" customWidth="1"/>
    <col min="10759" max="10759" width="9.109375" style="2"/>
    <col min="10760" max="10760" width="8.5546875" style="2" customWidth="1"/>
    <col min="10761" max="10761" width="9.109375" style="2"/>
    <col min="10762" max="10762" width="8.5546875" style="2" customWidth="1"/>
    <col min="10763" max="10771" width="9.109375" style="2"/>
    <col min="10772" max="10772" width="12.88671875" style="2" customWidth="1"/>
    <col min="10773" max="11008" width="9.109375" style="2"/>
    <col min="11009" max="11009" width="36.44140625" style="2" customWidth="1"/>
    <col min="11010" max="11011" width="28.109375" style="2" customWidth="1"/>
    <col min="11012" max="11012" width="21.6640625" style="2" customWidth="1"/>
    <col min="11013" max="11013" width="11.88671875" style="2" customWidth="1"/>
    <col min="11014" max="11014" width="8.5546875" style="2" customWidth="1"/>
    <col min="11015" max="11015" width="9.109375" style="2"/>
    <col min="11016" max="11016" width="8.5546875" style="2" customWidth="1"/>
    <col min="11017" max="11017" width="9.109375" style="2"/>
    <col min="11018" max="11018" width="8.5546875" style="2" customWidth="1"/>
    <col min="11019" max="11027" width="9.109375" style="2"/>
    <col min="11028" max="11028" width="12.88671875" style="2" customWidth="1"/>
    <col min="11029" max="11264" width="9.109375" style="2"/>
    <col min="11265" max="11265" width="36.44140625" style="2" customWidth="1"/>
    <col min="11266" max="11267" width="28.109375" style="2" customWidth="1"/>
    <col min="11268" max="11268" width="21.6640625" style="2" customWidth="1"/>
    <col min="11269" max="11269" width="11.88671875" style="2" customWidth="1"/>
    <col min="11270" max="11270" width="8.5546875" style="2" customWidth="1"/>
    <col min="11271" max="11271" width="9.109375" style="2"/>
    <col min="11272" max="11272" width="8.5546875" style="2" customWidth="1"/>
    <col min="11273" max="11273" width="9.109375" style="2"/>
    <col min="11274" max="11274" width="8.5546875" style="2" customWidth="1"/>
    <col min="11275" max="11283" width="9.109375" style="2"/>
    <col min="11284" max="11284" width="12.88671875" style="2" customWidth="1"/>
    <col min="11285" max="11520" width="9.109375" style="2"/>
    <col min="11521" max="11521" width="36.44140625" style="2" customWidth="1"/>
    <col min="11522" max="11523" width="28.109375" style="2" customWidth="1"/>
    <col min="11524" max="11524" width="21.6640625" style="2" customWidth="1"/>
    <col min="11525" max="11525" width="11.88671875" style="2" customWidth="1"/>
    <col min="11526" max="11526" width="8.5546875" style="2" customWidth="1"/>
    <col min="11527" max="11527" width="9.109375" style="2"/>
    <col min="11528" max="11528" width="8.5546875" style="2" customWidth="1"/>
    <col min="11529" max="11529" width="9.109375" style="2"/>
    <col min="11530" max="11530" width="8.5546875" style="2" customWidth="1"/>
    <col min="11531" max="11539" width="9.109375" style="2"/>
    <col min="11540" max="11540" width="12.88671875" style="2" customWidth="1"/>
    <col min="11541" max="11776" width="9.109375" style="2"/>
    <col min="11777" max="11777" width="36.44140625" style="2" customWidth="1"/>
    <col min="11778" max="11779" width="28.109375" style="2" customWidth="1"/>
    <col min="11780" max="11780" width="21.6640625" style="2" customWidth="1"/>
    <col min="11781" max="11781" width="11.88671875" style="2" customWidth="1"/>
    <col min="11782" max="11782" width="8.5546875" style="2" customWidth="1"/>
    <col min="11783" max="11783" width="9.109375" style="2"/>
    <col min="11784" max="11784" width="8.5546875" style="2" customWidth="1"/>
    <col min="11785" max="11785" width="9.109375" style="2"/>
    <col min="11786" max="11786" width="8.5546875" style="2" customWidth="1"/>
    <col min="11787" max="11795" width="9.109375" style="2"/>
    <col min="11796" max="11796" width="12.88671875" style="2" customWidth="1"/>
    <col min="11797" max="12032" width="9.109375" style="2"/>
    <col min="12033" max="12033" width="36.44140625" style="2" customWidth="1"/>
    <col min="12034" max="12035" width="28.109375" style="2" customWidth="1"/>
    <col min="12036" max="12036" width="21.6640625" style="2" customWidth="1"/>
    <col min="12037" max="12037" width="11.88671875" style="2" customWidth="1"/>
    <col min="12038" max="12038" width="8.5546875" style="2" customWidth="1"/>
    <col min="12039" max="12039" width="9.109375" style="2"/>
    <col min="12040" max="12040" width="8.5546875" style="2" customWidth="1"/>
    <col min="12041" max="12041" width="9.109375" style="2"/>
    <col min="12042" max="12042" width="8.5546875" style="2" customWidth="1"/>
    <col min="12043" max="12051" width="9.109375" style="2"/>
    <col min="12052" max="12052" width="12.88671875" style="2" customWidth="1"/>
    <col min="12053" max="12288" width="9.109375" style="2"/>
    <col min="12289" max="12289" width="36.44140625" style="2" customWidth="1"/>
    <col min="12290" max="12291" width="28.109375" style="2" customWidth="1"/>
    <col min="12292" max="12292" width="21.6640625" style="2" customWidth="1"/>
    <col min="12293" max="12293" width="11.88671875" style="2" customWidth="1"/>
    <col min="12294" max="12294" width="8.5546875" style="2" customWidth="1"/>
    <col min="12295" max="12295" width="9.109375" style="2"/>
    <col min="12296" max="12296" width="8.5546875" style="2" customWidth="1"/>
    <col min="12297" max="12297" width="9.109375" style="2"/>
    <col min="12298" max="12298" width="8.5546875" style="2" customWidth="1"/>
    <col min="12299" max="12307" width="9.109375" style="2"/>
    <col min="12308" max="12308" width="12.88671875" style="2" customWidth="1"/>
    <col min="12309" max="12544" width="9.109375" style="2"/>
    <col min="12545" max="12545" width="36.44140625" style="2" customWidth="1"/>
    <col min="12546" max="12547" width="28.109375" style="2" customWidth="1"/>
    <col min="12548" max="12548" width="21.6640625" style="2" customWidth="1"/>
    <col min="12549" max="12549" width="11.88671875" style="2" customWidth="1"/>
    <col min="12550" max="12550" width="8.5546875" style="2" customWidth="1"/>
    <col min="12551" max="12551" width="9.109375" style="2"/>
    <col min="12552" max="12552" width="8.5546875" style="2" customWidth="1"/>
    <col min="12553" max="12553" width="9.109375" style="2"/>
    <col min="12554" max="12554" width="8.5546875" style="2" customWidth="1"/>
    <col min="12555" max="12563" width="9.109375" style="2"/>
    <col min="12564" max="12564" width="12.88671875" style="2" customWidth="1"/>
    <col min="12565" max="12800" width="9.109375" style="2"/>
    <col min="12801" max="12801" width="36.44140625" style="2" customWidth="1"/>
    <col min="12802" max="12803" width="28.109375" style="2" customWidth="1"/>
    <col min="12804" max="12804" width="21.6640625" style="2" customWidth="1"/>
    <col min="12805" max="12805" width="11.88671875" style="2" customWidth="1"/>
    <col min="12806" max="12806" width="8.5546875" style="2" customWidth="1"/>
    <col min="12807" max="12807" width="9.109375" style="2"/>
    <col min="12808" max="12808" width="8.5546875" style="2" customWidth="1"/>
    <col min="12809" max="12809" width="9.109375" style="2"/>
    <col min="12810" max="12810" width="8.5546875" style="2" customWidth="1"/>
    <col min="12811" max="12819" width="9.109375" style="2"/>
    <col min="12820" max="12820" width="12.88671875" style="2" customWidth="1"/>
    <col min="12821" max="13056" width="9.109375" style="2"/>
    <col min="13057" max="13057" width="36.44140625" style="2" customWidth="1"/>
    <col min="13058" max="13059" width="28.109375" style="2" customWidth="1"/>
    <col min="13060" max="13060" width="21.6640625" style="2" customWidth="1"/>
    <col min="13061" max="13061" width="11.88671875" style="2" customWidth="1"/>
    <col min="13062" max="13062" width="8.5546875" style="2" customWidth="1"/>
    <col min="13063" max="13063" width="9.109375" style="2"/>
    <col min="13064" max="13064" width="8.5546875" style="2" customWidth="1"/>
    <col min="13065" max="13065" width="9.109375" style="2"/>
    <col min="13066" max="13066" width="8.5546875" style="2" customWidth="1"/>
    <col min="13067" max="13075" width="9.109375" style="2"/>
    <col min="13076" max="13076" width="12.88671875" style="2" customWidth="1"/>
    <col min="13077" max="13312" width="9.109375" style="2"/>
    <col min="13313" max="13313" width="36.44140625" style="2" customWidth="1"/>
    <col min="13314" max="13315" width="28.109375" style="2" customWidth="1"/>
    <col min="13316" max="13316" width="21.6640625" style="2" customWidth="1"/>
    <col min="13317" max="13317" width="11.88671875" style="2" customWidth="1"/>
    <col min="13318" max="13318" width="8.5546875" style="2" customWidth="1"/>
    <col min="13319" max="13319" width="9.109375" style="2"/>
    <col min="13320" max="13320" width="8.5546875" style="2" customWidth="1"/>
    <col min="13321" max="13321" width="9.109375" style="2"/>
    <col min="13322" max="13322" width="8.5546875" style="2" customWidth="1"/>
    <col min="13323" max="13331" width="9.109375" style="2"/>
    <col min="13332" max="13332" width="12.88671875" style="2" customWidth="1"/>
    <col min="13333" max="13568" width="9.109375" style="2"/>
    <col min="13569" max="13569" width="36.44140625" style="2" customWidth="1"/>
    <col min="13570" max="13571" width="28.109375" style="2" customWidth="1"/>
    <col min="13572" max="13572" width="21.6640625" style="2" customWidth="1"/>
    <col min="13573" max="13573" width="11.88671875" style="2" customWidth="1"/>
    <col min="13574" max="13574" width="8.5546875" style="2" customWidth="1"/>
    <col min="13575" max="13575" width="9.109375" style="2"/>
    <col min="13576" max="13576" width="8.5546875" style="2" customWidth="1"/>
    <col min="13577" max="13577" width="9.109375" style="2"/>
    <col min="13578" max="13578" width="8.5546875" style="2" customWidth="1"/>
    <col min="13579" max="13587" width="9.109375" style="2"/>
    <col min="13588" max="13588" width="12.88671875" style="2" customWidth="1"/>
    <col min="13589" max="13824" width="9.109375" style="2"/>
    <col min="13825" max="13825" width="36.44140625" style="2" customWidth="1"/>
    <col min="13826" max="13827" width="28.109375" style="2" customWidth="1"/>
    <col min="13828" max="13828" width="21.6640625" style="2" customWidth="1"/>
    <col min="13829" max="13829" width="11.88671875" style="2" customWidth="1"/>
    <col min="13830" max="13830" width="8.5546875" style="2" customWidth="1"/>
    <col min="13831" max="13831" width="9.109375" style="2"/>
    <col min="13832" max="13832" width="8.5546875" style="2" customWidth="1"/>
    <col min="13833" max="13833" width="9.109375" style="2"/>
    <col min="13834" max="13834" width="8.5546875" style="2" customWidth="1"/>
    <col min="13835" max="13843" width="9.109375" style="2"/>
    <col min="13844" max="13844" width="12.88671875" style="2" customWidth="1"/>
    <col min="13845" max="14080" width="9.109375" style="2"/>
    <col min="14081" max="14081" width="36.44140625" style="2" customWidth="1"/>
    <col min="14082" max="14083" width="28.109375" style="2" customWidth="1"/>
    <col min="14084" max="14084" width="21.6640625" style="2" customWidth="1"/>
    <col min="14085" max="14085" width="11.88671875" style="2" customWidth="1"/>
    <col min="14086" max="14086" width="8.5546875" style="2" customWidth="1"/>
    <col min="14087" max="14087" width="9.109375" style="2"/>
    <col min="14088" max="14088" width="8.5546875" style="2" customWidth="1"/>
    <col min="14089" max="14089" width="9.109375" style="2"/>
    <col min="14090" max="14090" width="8.5546875" style="2" customWidth="1"/>
    <col min="14091" max="14099" width="9.109375" style="2"/>
    <col min="14100" max="14100" width="12.88671875" style="2" customWidth="1"/>
    <col min="14101" max="14336" width="9.109375" style="2"/>
    <col min="14337" max="14337" width="36.44140625" style="2" customWidth="1"/>
    <col min="14338" max="14339" width="28.109375" style="2" customWidth="1"/>
    <col min="14340" max="14340" width="21.6640625" style="2" customWidth="1"/>
    <col min="14341" max="14341" width="11.88671875" style="2" customWidth="1"/>
    <col min="14342" max="14342" width="8.5546875" style="2" customWidth="1"/>
    <col min="14343" max="14343" width="9.109375" style="2"/>
    <col min="14344" max="14344" width="8.5546875" style="2" customWidth="1"/>
    <col min="14345" max="14345" width="9.109375" style="2"/>
    <col min="14346" max="14346" width="8.5546875" style="2" customWidth="1"/>
    <col min="14347" max="14355" width="9.109375" style="2"/>
    <col min="14356" max="14356" width="12.88671875" style="2" customWidth="1"/>
    <col min="14357" max="14592" width="9.109375" style="2"/>
    <col min="14593" max="14593" width="36.44140625" style="2" customWidth="1"/>
    <col min="14594" max="14595" width="28.109375" style="2" customWidth="1"/>
    <col min="14596" max="14596" width="21.6640625" style="2" customWidth="1"/>
    <col min="14597" max="14597" width="11.88671875" style="2" customWidth="1"/>
    <col min="14598" max="14598" width="8.5546875" style="2" customWidth="1"/>
    <col min="14599" max="14599" width="9.109375" style="2"/>
    <col min="14600" max="14600" width="8.5546875" style="2" customWidth="1"/>
    <col min="14601" max="14601" width="9.109375" style="2"/>
    <col min="14602" max="14602" width="8.5546875" style="2" customWidth="1"/>
    <col min="14603" max="14611" width="9.109375" style="2"/>
    <col min="14612" max="14612" width="12.88671875" style="2" customWidth="1"/>
    <col min="14613" max="14848" width="9.109375" style="2"/>
    <col min="14849" max="14849" width="36.44140625" style="2" customWidth="1"/>
    <col min="14850" max="14851" width="28.109375" style="2" customWidth="1"/>
    <col min="14852" max="14852" width="21.6640625" style="2" customWidth="1"/>
    <col min="14853" max="14853" width="11.88671875" style="2" customWidth="1"/>
    <col min="14854" max="14854" width="8.5546875" style="2" customWidth="1"/>
    <col min="14855" max="14855" width="9.109375" style="2"/>
    <col min="14856" max="14856" width="8.5546875" style="2" customWidth="1"/>
    <col min="14857" max="14857" width="9.109375" style="2"/>
    <col min="14858" max="14858" width="8.5546875" style="2" customWidth="1"/>
    <col min="14859" max="14867" width="9.109375" style="2"/>
    <col min="14868" max="14868" width="12.88671875" style="2" customWidth="1"/>
    <col min="14869" max="15104" width="9.109375" style="2"/>
    <col min="15105" max="15105" width="36.44140625" style="2" customWidth="1"/>
    <col min="15106" max="15107" width="28.109375" style="2" customWidth="1"/>
    <col min="15108" max="15108" width="21.6640625" style="2" customWidth="1"/>
    <col min="15109" max="15109" width="11.88671875" style="2" customWidth="1"/>
    <col min="15110" max="15110" width="8.5546875" style="2" customWidth="1"/>
    <col min="15111" max="15111" width="9.109375" style="2"/>
    <col min="15112" max="15112" width="8.5546875" style="2" customWidth="1"/>
    <col min="15113" max="15113" width="9.109375" style="2"/>
    <col min="15114" max="15114" width="8.5546875" style="2" customWidth="1"/>
    <col min="15115" max="15123" width="9.109375" style="2"/>
    <col min="15124" max="15124" width="12.88671875" style="2" customWidth="1"/>
    <col min="15125" max="15360" width="9.109375" style="2"/>
    <col min="15361" max="15361" width="36.44140625" style="2" customWidth="1"/>
    <col min="15362" max="15363" width="28.109375" style="2" customWidth="1"/>
    <col min="15364" max="15364" width="21.6640625" style="2" customWidth="1"/>
    <col min="15365" max="15365" width="11.88671875" style="2" customWidth="1"/>
    <col min="15366" max="15366" width="8.5546875" style="2" customWidth="1"/>
    <col min="15367" max="15367" width="9.109375" style="2"/>
    <col min="15368" max="15368" width="8.5546875" style="2" customWidth="1"/>
    <col min="15369" max="15369" width="9.109375" style="2"/>
    <col min="15370" max="15370" width="8.5546875" style="2" customWidth="1"/>
    <col min="15371" max="15379" width="9.109375" style="2"/>
    <col min="15380" max="15380" width="12.88671875" style="2" customWidth="1"/>
    <col min="15381" max="15616" width="9.109375" style="2"/>
    <col min="15617" max="15617" width="36.44140625" style="2" customWidth="1"/>
    <col min="15618" max="15619" width="28.109375" style="2" customWidth="1"/>
    <col min="15620" max="15620" width="21.6640625" style="2" customWidth="1"/>
    <col min="15621" max="15621" width="11.88671875" style="2" customWidth="1"/>
    <col min="15622" max="15622" width="8.5546875" style="2" customWidth="1"/>
    <col min="15623" max="15623" width="9.109375" style="2"/>
    <col min="15624" max="15624" width="8.5546875" style="2" customWidth="1"/>
    <col min="15625" max="15625" width="9.109375" style="2"/>
    <col min="15626" max="15626" width="8.5546875" style="2" customWidth="1"/>
    <col min="15627" max="15635" width="9.109375" style="2"/>
    <col min="15636" max="15636" width="12.88671875" style="2" customWidth="1"/>
    <col min="15637" max="15872" width="9.109375" style="2"/>
    <col min="15873" max="15873" width="36.44140625" style="2" customWidth="1"/>
    <col min="15874" max="15875" width="28.109375" style="2" customWidth="1"/>
    <col min="15876" max="15876" width="21.6640625" style="2" customWidth="1"/>
    <col min="15877" max="15877" width="11.88671875" style="2" customWidth="1"/>
    <col min="15878" max="15878" width="8.5546875" style="2" customWidth="1"/>
    <col min="15879" max="15879" width="9.109375" style="2"/>
    <col min="15880" max="15880" width="8.5546875" style="2" customWidth="1"/>
    <col min="15881" max="15881" width="9.109375" style="2"/>
    <col min="15882" max="15882" width="8.5546875" style="2" customWidth="1"/>
    <col min="15883" max="15891" width="9.109375" style="2"/>
    <col min="15892" max="15892" width="12.88671875" style="2" customWidth="1"/>
    <col min="15893" max="16128" width="9.109375" style="2"/>
    <col min="16129" max="16129" width="36.44140625" style="2" customWidth="1"/>
    <col min="16130" max="16131" width="28.109375" style="2" customWidth="1"/>
    <col min="16132" max="16132" width="21.6640625" style="2" customWidth="1"/>
    <col min="16133" max="16133" width="11.88671875" style="2" customWidth="1"/>
    <col min="16134" max="16134" width="8.5546875" style="2" customWidth="1"/>
    <col min="16135" max="16135" width="9.109375" style="2"/>
    <col min="16136" max="16136" width="8.5546875" style="2" customWidth="1"/>
    <col min="16137" max="16137" width="9.109375" style="2"/>
    <col min="16138" max="16138" width="8.5546875" style="2" customWidth="1"/>
    <col min="16139" max="16147" width="9.109375" style="2"/>
    <col min="16148" max="16148" width="12.88671875" style="2" customWidth="1"/>
    <col min="16149" max="16384" width="9.109375" style="2"/>
  </cols>
  <sheetData>
    <row r="1" spans="1:22" s="21" customFormat="1" ht="15" customHeight="1" x14ac:dyDescent="0.3">
      <c r="A1" s="20"/>
      <c r="B1" s="169"/>
    </row>
    <row r="2" spans="1:22" s="21" customFormat="1" ht="27.75" customHeight="1" x14ac:dyDescent="0.3">
      <c r="A2" s="20"/>
      <c r="B2" s="169"/>
      <c r="P2" s="500" t="s">
        <v>558</v>
      </c>
      <c r="Q2" s="500"/>
      <c r="R2" s="500"/>
      <c r="S2" s="500"/>
      <c r="T2" s="500"/>
    </row>
    <row r="3" spans="1:22" x14ac:dyDescent="0.3">
      <c r="A3" s="358" t="s">
        <v>592</v>
      </c>
      <c r="B3" s="502"/>
      <c r="C3" s="502"/>
      <c r="D3" s="502"/>
      <c r="E3" s="502"/>
      <c r="F3" s="502"/>
      <c r="G3" s="502"/>
      <c r="H3" s="502"/>
      <c r="I3" s="502"/>
      <c r="J3" s="502"/>
      <c r="K3" s="502"/>
      <c r="L3" s="502"/>
      <c r="M3" s="502"/>
      <c r="N3" s="502"/>
      <c r="O3" s="502"/>
      <c r="P3" s="502"/>
      <c r="Q3" s="502"/>
      <c r="R3" s="502"/>
      <c r="S3" s="502"/>
      <c r="T3" s="502"/>
    </row>
    <row r="4" spans="1:22" x14ac:dyDescent="0.3">
      <c r="A4" s="356" t="s">
        <v>512</v>
      </c>
      <c r="B4" s="357"/>
      <c r="C4" s="357"/>
      <c r="D4" s="357"/>
      <c r="E4" s="357"/>
      <c r="F4" s="357"/>
      <c r="G4" s="357"/>
      <c r="H4" s="357"/>
      <c r="I4" s="357"/>
      <c r="J4" s="357"/>
      <c r="K4" s="357"/>
      <c r="L4" s="357"/>
      <c r="M4" s="357"/>
      <c r="N4" s="357"/>
      <c r="O4" s="357"/>
      <c r="P4" s="357"/>
      <c r="Q4" s="357"/>
      <c r="R4" s="357"/>
      <c r="S4" s="357"/>
      <c r="T4" s="357"/>
    </row>
    <row r="6" spans="1:22" ht="15" customHeight="1" x14ac:dyDescent="0.3">
      <c r="A6" s="359" t="s">
        <v>56</v>
      </c>
      <c r="B6" s="360" t="s">
        <v>213</v>
      </c>
      <c r="C6" s="360" t="s">
        <v>214</v>
      </c>
      <c r="D6" s="361" t="s">
        <v>59</v>
      </c>
      <c r="E6" s="360" t="s">
        <v>60</v>
      </c>
      <c r="F6" s="360" t="s">
        <v>215</v>
      </c>
      <c r="G6" s="360" t="s">
        <v>61</v>
      </c>
      <c r="H6" s="360"/>
      <c r="I6" s="360"/>
      <c r="J6" s="360"/>
      <c r="K6" s="360"/>
      <c r="L6" s="360"/>
      <c r="M6" s="360"/>
      <c r="N6" s="360"/>
      <c r="O6" s="360"/>
      <c r="P6" s="360"/>
      <c r="Q6" s="360"/>
      <c r="R6" s="360"/>
      <c r="S6" s="360"/>
      <c r="T6" s="360"/>
    </row>
    <row r="7" spans="1:22" x14ac:dyDescent="0.3">
      <c r="A7" s="359"/>
      <c r="B7" s="360"/>
      <c r="C7" s="360"/>
      <c r="D7" s="362"/>
      <c r="E7" s="360"/>
      <c r="F7" s="360"/>
      <c r="G7" s="360" t="s">
        <v>22</v>
      </c>
      <c r="H7" s="360"/>
      <c r="I7" s="360" t="s">
        <v>23</v>
      </c>
      <c r="J7" s="360"/>
      <c r="K7" s="360" t="s">
        <v>24</v>
      </c>
      <c r="L7" s="360"/>
      <c r="M7" s="360" t="s">
        <v>25</v>
      </c>
      <c r="N7" s="360"/>
      <c r="O7" s="360" t="s">
        <v>26</v>
      </c>
      <c r="P7" s="360"/>
      <c r="Q7" s="360" t="s">
        <v>41</v>
      </c>
      <c r="R7" s="360"/>
      <c r="S7" s="360" t="s">
        <v>28</v>
      </c>
      <c r="T7" s="360"/>
    </row>
    <row r="8" spans="1:22" ht="92.4" x14ac:dyDescent="0.3">
      <c r="A8" s="359"/>
      <c r="B8" s="360"/>
      <c r="C8" s="360"/>
      <c r="D8" s="363"/>
      <c r="E8" s="360"/>
      <c r="F8" s="360"/>
      <c r="G8" s="51" t="s">
        <v>29</v>
      </c>
      <c r="H8" s="51" t="s">
        <v>30</v>
      </c>
      <c r="I8" s="51" t="s">
        <v>29</v>
      </c>
      <c r="J8" s="51" t="s">
        <v>30</v>
      </c>
      <c r="K8" s="51" t="s">
        <v>29</v>
      </c>
      <c r="L8" s="51" t="s">
        <v>30</v>
      </c>
      <c r="M8" s="51" t="s">
        <v>29</v>
      </c>
      <c r="N8" s="51" t="s">
        <v>30</v>
      </c>
      <c r="O8" s="51" t="s">
        <v>29</v>
      </c>
      <c r="P8" s="51" t="s">
        <v>30</v>
      </c>
      <c r="Q8" s="51" t="s">
        <v>29</v>
      </c>
      <c r="R8" s="51" t="s">
        <v>30</v>
      </c>
      <c r="S8" s="51" t="s">
        <v>29</v>
      </c>
      <c r="T8" s="51" t="s">
        <v>30</v>
      </c>
    </row>
    <row r="9" spans="1:22" s="193" customFormat="1" x14ac:dyDescent="0.3">
      <c r="A9" s="48">
        <v>1</v>
      </c>
      <c r="B9" s="51">
        <v>2</v>
      </c>
      <c r="C9" s="51">
        <v>3</v>
      </c>
      <c r="D9" s="51">
        <v>4</v>
      </c>
      <c r="E9" s="51">
        <v>5</v>
      </c>
      <c r="F9" s="51">
        <v>6</v>
      </c>
      <c r="G9" s="51">
        <v>7</v>
      </c>
      <c r="H9" s="51">
        <v>8</v>
      </c>
      <c r="I9" s="51">
        <v>9</v>
      </c>
      <c r="J9" s="51">
        <v>10</v>
      </c>
      <c r="K9" s="51">
        <v>11</v>
      </c>
      <c r="L9" s="51">
        <v>12</v>
      </c>
      <c r="M9" s="192">
        <v>13</v>
      </c>
      <c r="N9" s="51">
        <v>14</v>
      </c>
      <c r="O9" s="51">
        <v>15</v>
      </c>
      <c r="P9" s="51">
        <v>16</v>
      </c>
      <c r="Q9" s="51">
        <v>17</v>
      </c>
      <c r="R9" s="51">
        <v>18</v>
      </c>
      <c r="S9" s="51">
        <v>19</v>
      </c>
      <c r="T9" s="51">
        <v>20</v>
      </c>
    </row>
    <row r="10" spans="1:22" ht="101.25" customHeight="1" x14ac:dyDescent="0.3">
      <c r="A10" s="364">
        <v>1</v>
      </c>
      <c r="B10" s="361" t="s">
        <v>286</v>
      </c>
      <c r="C10" s="58" t="s">
        <v>714</v>
      </c>
      <c r="D10" s="51" t="s">
        <v>399</v>
      </c>
      <c r="E10" s="51" t="s">
        <v>400</v>
      </c>
      <c r="F10" s="28">
        <v>13</v>
      </c>
      <c r="G10" s="28" t="s">
        <v>638</v>
      </c>
      <c r="H10" s="28"/>
      <c r="I10" s="28" t="s">
        <v>638</v>
      </c>
      <c r="J10" s="28"/>
      <c r="K10" s="28" t="s">
        <v>638</v>
      </c>
      <c r="L10" s="28"/>
      <c r="M10" s="28" t="s">
        <v>638</v>
      </c>
      <c r="N10" s="28"/>
      <c r="O10" s="28" t="s">
        <v>638</v>
      </c>
      <c r="P10" s="28"/>
      <c r="Q10" s="28" t="s">
        <v>638</v>
      </c>
      <c r="R10" s="28"/>
      <c r="S10" s="28" t="s">
        <v>638</v>
      </c>
      <c r="T10" s="28"/>
      <c r="U10" s="25"/>
      <c r="V10" s="25"/>
    </row>
    <row r="11" spans="1:22" ht="146.25" customHeight="1" x14ac:dyDescent="0.3">
      <c r="A11" s="366"/>
      <c r="B11" s="363"/>
      <c r="C11" s="58" t="s">
        <v>815</v>
      </c>
      <c r="D11" s="51" t="s">
        <v>401</v>
      </c>
      <c r="E11" s="51" t="s">
        <v>400</v>
      </c>
      <c r="F11" s="28">
        <v>30</v>
      </c>
      <c r="G11" s="28" t="s">
        <v>638</v>
      </c>
      <c r="H11" s="28"/>
      <c r="I11" s="28" t="s">
        <v>667</v>
      </c>
      <c r="J11" s="28"/>
      <c r="K11" s="28" t="s">
        <v>667</v>
      </c>
      <c r="L11" s="28"/>
      <c r="M11" s="28" t="s">
        <v>758</v>
      </c>
      <c r="N11" s="28"/>
      <c r="O11" s="28" t="s">
        <v>759</v>
      </c>
      <c r="P11" s="28"/>
      <c r="Q11" s="28" t="s">
        <v>672</v>
      </c>
      <c r="R11" s="28"/>
      <c r="S11" s="28" t="s">
        <v>760</v>
      </c>
      <c r="T11" s="28"/>
      <c r="U11" s="25"/>
      <c r="V11" s="25"/>
    </row>
    <row r="12" spans="1:22" ht="53.25" customHeight="1" x14ac:dyDescent="0.3">
      <c r="A12" s="359" t="s">
        <v>83</v>
      </c>
      <c r="B12" s="467" t="s">
        <v>419</v>
      </c>
      <c r="C12" s="58" t="s">
        <v>415</v>
      </c>
      <c r="D12" s="51" t="s">
        <v>401</v>
      </c>
      <c r="E12" s="360" t="s">
        <v>400</v>
      </c>
      <c r="F12" s="51">
        <v>14800</v>
      </c>
      <c r="G12" s="51">
        <v>15000</v>
      </c>
      <c r="H12" s="51"/>
      <c r="I12" s="51">
        <v>15200</v>
      </c>
      <c r="J12" s="51"/>
      <c r="K12" s="51">
        <v>15400</v>
      </c>
      <c r="L12" s="51"/>
      <c r="M12" s="51">
        <v>15600</v>
      </c>
      <c r="N12" s="51"/>
      <c r="O12" s="51">
        <v>15800</v>
      </c>
      <c r="P12" s="51"/>
      <c r="Q12" s="51">
        <v>16000</v>
      </c>
      <c r="R12" s="51"/>
      <c r="S12" s="51">
        <v>16000</v>
      </c>
      <c r="T12" s="51"/>
      <c r="U12" s="194"/>
      <c r="V12" s="194"/>
    </row>
    <row r="13" spans="1:22" ht="39.6" x14ac:dyDescent="0.3">
      <c r="A13" s="359"/>
      <c r="B13" s="467"/>
      <c r="C13" s="58" t="s">
        <v>416</v>
      </c>
      <c r="D13" s="51" t="s">
        <v>401</v>
      </c>
      <c r="E13" s="360"/>
      <c r="F13" s="51">
        <v>7000</v>
      </c>
      <c r="G13" s="51">
        <v>7000</v>
      </c>
      <c r="H13" s="51"/>
      <c r="I13" s="51">
        <v>7000</v>
      </c>
      <c r="J13" s="51"/>
      <c r="K13" s="51">
        <v>7000</v>
      </c>
      <c r="L13" s="51"/>
      <c r="M13" s="51">
        <v>7000</v>
      </c>
      <c r="N13" s="51"/>
      <c r="O13" s="51">
        <v>7000</v>
      </c>
      <c r="P13" s="51"/>
      <c r="Q13" s="51">
        <v>7000</v>
      </c>
      <c r="R13" s="51"/>
      <c r="S13" s="51">
        <v>7000</v>
      </c>
      <c r="T13" s="51"/>
      <c r="U13" s="194"/>
    </row>
    <row r="14" spans="1:22" ht="39.75" customHeight="1" x14ac:dyDescent="0.3">
      <c r="A14" s="359"/>
      <c r="B14" s="467"/>
      <c r="C14" s="58" t="s">
        <v>417</v>
      </c>
      <c r="D14" s="51" t="s">
        <v>401</v>
      </c>
      <c r="E14" s="360"/>
      <c r="F14" s="51">
        <v>1500</v>
      </c>
      <c r="G14" s="51">
        <v>1500</v>
      </c>
      <c r="H14" s="51"/>
      <c r="I14" s="51">
        <v>1500</v>
      </c>
      <c r="J14" s="51"/>
      <c r="K14" s="51">
        <v>1500</v>
      </c>
      <c r="L14" s="51"/>
      <c r="M14" s="51">
        <v>1500</v>
      </c>
      <c r="N14" s="51"/>
      <c r="O14" s="51">
        <v>1500</v>
      </c>
      <c r="P14" s="51"/>
      <c r="Q14" s="51">
        <v>1500</v>
      </c>
      <c r="R14" s="51"/>
      <c r="S14" s="51">
        <v>1500</v>
      </c>
      <c r="T14" s="174"/>
      <c r="U14" s="194"/>
    </row>
    <row r="15" spans="1:22" ht="34.5" customHeight="1" x14ac:dyDescent="0.3">
      <c r="A15" s="359"/>
      <c r="B15" s="467"/>
      <c r="C15" s="58" t="s">
        <v>418</v>
      </c>
      <c r="D15" s="51" t="s">
        <v>401</v>
      </c>
      <c r="E15" s="360"/>
      <c r="F15" s="51">
        <v>900</v>
      </c>
      <c r="G15" s="51">
        <v>900</v>
      </c>
      <c r="H15" s="51"/>
      <c r="I15" s="51">
        <v>900</v>
      </c>
      <c r="J15" s="51"/>
      <c r="K15" s="51">
        <v>900</v>
      </c>
      <c r="L15" s="51"/>
      <c r="M15" s="51">
        <v>900</v>
      </c>
      <c r="N15" s="51"/>
      <c r="O15" s="51">
        <v>900</v>
      </c>
      <c r="P15" s="51"/>
      <c r="Q15" s="51">
        <v>900</v>
      </c>
      <c r="R15" s="51"/>
      <c r="S15" s="51">
        <v>900</v>
      </c>
      <c r="T15" s="174"/>
      <c r="U15" s="194"/>
    </row>
    <row r="16" spans="1:22" ht="84.75" customHeight="1" x14ac:dyDescent="0.3">
      <c r="A16" s="364" t="s">
        <v>185</v>
      </c>
      <c r="B16" s="368" t="s">
        <v>697</v>
      </c>
      <c r="C16" s="58" t="s">
        <v>544</v>
      </c>
      <c r="D16" s="51" t="s">
        <v>401</v>
      </c>
      <c r="E16" s="361" t="s">
        <v>545</v>
      </c>
      <c r="F16" s="51">
        <v>14800</v>
      </c>
      <c r="G16" s="28" t="s">
        <v>655</v>
      </c>
      <c r="H16" s="51"/>
      <c r="I16" s="28" t="s">
        <v>655</v>
      </c>
      <c r="J16" s="51"/>
      <c r="K16" s="28" t="s">
        <v>655</v>
      </c>
      <c r="L16" s="51"/>
      <c r="M16" s="28" t="s">
        <v>655</v>
      </c>
      <c r="N16" s="51"/>
      <c r="O16" s="28" t="s">
        <v>655</v>
      </c>
      <c r="P16" s="51"/>
      <c r="Q16" s="28" t="s">
        <v>655</v>
      </c>
      <c r="R16" s="51"/>
      <c r="S16" s="28" t="s">
        <v>655</v>
      </c>
      <c r="T16" s="51"/>
      <c r="U16" s="194"/>
    </row>
    <row r="17" spans="1:21" ht="102" customHeight="1" x14ac:dyDescent="0.3">
      <c r="A17" s="365"/>
      <c r="B17" s="369"/>
      <c r="C17" s="58" t="s">
        <v>773</v>
      </c>
      <c r="D17" s="51" t="s">
        <v>401</v>
      </c>
      <c r="E17" s="362"/>
      <c r="F17" s="51">
        <v>7000</v>
      </c>
      <c r="G17" s="28" t="s">
        <v>656</v>
      </c>
      <c r="H17" s="51"/>
      <c r="I17" s="28" t="s">
        <v>656</v>
      </c>
      <c r="J17" s="51"/>
      <c r="K17" s="28" t="s">
        <v>656</v>
      </c>
      <c r="L17" s="51"/>
      <c r="M17" s="28" t="s">
        <v>656</v>
      </c>
      <c r="N17" s="51"/>
      <c r="O17" s="28" t="s">
        <v>656</v>
      </c>
      <c r="P17" s="51"/>
      <c r="Q17" s="28" t="s">
        <v>656</v>
      </c>
      <c r="R17" s="51"/>
      <c r="S17" s="28" t="s">
        <v>656</v>
      </c>
      <c r="T17" s="51"/>
      <c r="U17" s="194"/>
    </row>
    <row r="18" spans="1:21" ht="68.25" customHeight="1" x14ac:dyDescent="0.3">
      <c r="A18" s="365"/>
      <c r="B18" s="369"/>
      <c r="C18" s="58" t="s">
        <v>774</v>
      </c>
      <c r="D18" s="51" t="s">
        <v>401</v>
      </c>
      <c r="E18" s="362"/>
      <c r="F18" s="51">
        <v>900</v>
      </c>
      <c r="G18" s="51" t="s">
        <v>657</v>
      </c>
      <c r="H18" s="51"/>
      <c r="I18" s="51" t="s">
        <v>657</v>
      </c>
      <c r="J18" s="51"/>
      <c r="K18" s="51" t="s">
        <v>657</v>
      </c>
      <c r="L18" s="51"/>
      <c r="M18" s="51" t="s">
        <v>657</v>
      </c>
      <c r="N18" s="51"/>
      <c r="O18" s="51" t="s">
        <v>657</v>
      </c>
      <c r="P18" s="51"/>
      <c r="Q18" s="51" t="s">
        <v>657</v>
      </c>
      <c r="R18" s="51"/>
      <c r="S18" s="51" t="s">
        <v>657</v>
      </c>
      <c r="T18" s="51"/>
      <c r="U18" s="194"/>
    </row>
    <row r="19" spans="1:21" ht="68.25" customHeight="1" x14ac:dyDescent="0.3">
      <c r="A19" s="365"/>
      <c r="B19" s="369"/>
      <c r="C19" s="58" t="s">
        <v>775</v>
      </c>
      <c r="D19" s="51" t="s">
        <v>402</v>
      </c>
      <c r="E19" s="362"/>
      <c r="F19" s="51">
        <v>1500</v>
      </c>
      <c r="G19" s="51" t="s">
        <v>658</v>
      </c>
      <c r="H19" s="51"/>
      <c r="I19" s="51" t="s">
        <v>658</v>
      </c>
      <c r="J19" s="51"/>
      <c r="K19" s="51" t="s">
        <v>658</v>
      </c>
      <c r="L19" s="51"/>
      <c r="M19" s="51" t="s">
        <v>658</v>
      </c>
      <c r="N19" s="51"/>
      <c r="O19" s="51" t="s">
        <v>658</v>
      </c>
      <c r="P19" s="51"/>
      <c r="Q19" s="51" t="s">
        <v>658</v>
      </c>
      <c r="R19" s="51"/>
      <c r="S19" s="51" t="s">
        <v>658</v>
      </c>
      <c r="T19" s="51"/>
      <c r="U19" s="194"/>
    </row>
    <row r="20" spans="1:21" ht="39.75" customHeight="1" x14ac:dyDescent="0.3">
      <c r="A20" s="366"/>
      <c r="B20" s="472"/>
      <c r="C20" s="58" t="s">
        <v>403</v>
      </c>
      <c r="D20" s="51" t="s">
        <v>401</v>
      </c>
      <c r="E20" s="363"/>
      <c r="F20" s="51">
        <v>63</v>
      </c>
      <c r="G20" s="51" t="s">
        <v>659</v>
      </c>
      <c r="H20" s="51"/>
      <c r="I20" s="51" t="s">
        <v>659</v>
      </c>
      <c r="J20" s="51"/>
      <c r="K20" s="51" t="s">
        <v>659</v>
      </c>
      <c r="L20" s="51"/>
      <c r="M20" s="51" t="s">
        <v>659</v>
      </c>
      <c r="N20" s="51"/>
      <c r="O20" s="51" t="s">
        <v>659</v>
      </c>
      <c r="P20" s="51"/>
      <c r="Q20" s="51" t="s">
        <v>659</v>
      </c>
      <c r="R20" s="51"/>
      <c r="S20" s="51" t="s">
        <v>659</v>
      </c>
      <c r="T20" s="51"/>
      <c r="U20" s="194"/>
    </row>
    <row r="21" spans="1:21" ht="140.25" customHeight="1" x14ac:dyDescent="0.3">
      <c r="A21" s="48" t="s">
        <v>297</v>
      </c>
      <c r="B21" s="58" t="s">
        <v>698</v>
      </c>
      <c r="C21" s="58" t="s">
        <v>619</v>
      </c>
      <c r="D21" s="51" t="s">
        <v>401</v>
      </c>
      <c r="E21" s="51" t="s">
        <v>546</v>
      </c>
      <c r="F21" s="51">
        <v>4</v>
      </c>
      <c r="G21" s="51">
        <v>5</v>
      </c>
      <c r="H21" s="51"/>
      <c r="I21" s="51">
        <v>5</v>
      </c>
      <c r="J21" s="51"/>
      <c r="K21" s="51">
        <v>5</v>
      </c>
      <c r="L21" s="51"/>
      <c r="M21" s="51">
        <v>5</v>
      </c>
      <c r="N21" s="51"/>
      <c r="O21" s="51">
        <v>5</v>
      </c>
      <c r="P21" s="51"/>
      <c r="Q21" s="51">
        <v>5</v>
      </c>
      <c r="R21" s="51"/>
      <c r="S21" s="51">
        <v>5</v>
      </c>
      <c r="T21" s="51"/>
      <c r="U21" s="194"/>
    </row>
    <row r="22" spans="1:21" ht="99.75" customHeight="1" x14ac:dyDescent="0.3">
      <c r="A22" s="364" t="s">
        <v>301</v>
      </c>
      <c r="B22" s="368" t="s">
        <v>699</v>
      </c>
      <c r="C22" s="58" t="s">
        <v>617</v>
      </c>
      <c r="D22" s="51" t="s">
        <v>404</v>
      </c>
      <c r="E22" s="49" t="s">
        <v>219</v>
      </c>
      <c r="F22" s="51">
        <v>0</v>
      </c>
      <c r="G22" s="51" t="s">
        <v>660</v>
      </c>
      <c r="H22" s="51"/>
      <c r="I22" s="51" t="s">
        <v>660</v>
      </c>
      <c r="J22" s="51"/>
      <c r="K22" s="51" t="s">
        <v>660</v>
      </c>
      <c r="L22" s="51"/>
      <c r="M22" s="51" t="s">
        <v>660</v>
      </c>
      <c r="N22" s="51"/>
      <c r="O22" s="51" t="s">
        <v>660</v>
      </c>
      <c r="P22" s="51"/>
      <c r="Q22" s="51" t="s">
        <v>660</v>
      </c>
      <c r="R22" s="51"/>
      <c r="S22" s="51" t="s">
        <v>660</v>
      </c>
      <c r="T22" s="51"/>
      <c r="U22" s="194"/>
    </row>
    <row r="23" spans="1:21" ht="72" customHeight="1" x14ac:dyDescent="0.3">
      <c r="A23" s="366"/>
      <c r="B23" s="472"/>
      <c r="C23" s="58" t="s">
        <v>618</v>
      </c>
      <c r="D23" s="51" t="s">
        <v>404</v>
      </c>
      <c r="E23" s="49" t="s">
        <v>277</v>
      </c>
      <c r="F23" s="28">
        <v>0</v>
      </c>
      <c r="G23" s="28" t="s">
        <v>660</v>
      </c>
      <c r="H23" s="28"/>
      <c r="I23" s="28" t="s">
        <v>661</v>
      </c>
      <c r="J23" s="28"/>
      <c r="K23" s="28" t="s">
        <v>661</v>
      </c>
      <c r="L23" s="29"/>
      <c r="M23" s="28" t="s">
        <v>661</v>
      </c>
      <c r="N23" s="29"/>
      <c r="O23" s="28" t="s">
        <v>661</v>
      </c>
      <c r="P23" s="51"/>
      <c r="Q23" s="28" t="s">
        <v>661</v>
      </c>
      <c r="R23" s="51"/>
      <c r="S23" s="28" t="s">
        <v>661</v>
      </c>
      <c r="T23" s="51"/>
      <c r="U23" s="194"/>
    </row>
    <row r="24" spans="1:21" ht="96.75" customHeight="1" x14ac:dyDescent="0.3">
      <c r="A24" s="48" t="s">
        <v>85</v>
      </c>
      <c r="B24" s="58" t="s">
        <v>471</v>
      </c>
      <c r="C24" s="58" t="s">
        <v>405</v>
      </c>
      <c r="D24" s="51" t="s">
        <v>401</v>
      </c>
      <c r="E24" s="51" t="s">
        <v>400</v>
      </c>
      <c r="F24" s="51">
        <v>500</v>
      </c>
      <c r="G24" s="51" t="s">
        <v>662</v>
      </c>
      <c r="H24" s="51"/>
      <c r="I24" s="51" t="s">
        <v>662</v>
      </c>
      <c r="J24" s="51"/>
      <c r="K24" s="51" t="s">
        <v>662</v>
      </c>
      <c r="L24" s="51"/>
      <c r="M24" s="51" t="s">
        <v>662</v>
      </c>
      <c r="N24" s="51"/>
      <c r="O24" s="51" t="s">
        <v>662</v>
      </c>
      <c r="P24" s="51"/>
      <c r="Q24" s="51" t="s">
        <v>662</v>
      </c>
      <c r="R24" s="51"/>
      <c r="S24" s="51" t="s">
        <v>662</v>
      </c>
      <c r="T24" s="51"/>
      <c r="U24" s="194"/>
    </row>
    <row r="25" spans="1:21" ht="91.5" customHeight="1" x14ac:dyDescent="0.3">
      <c r="A25" s="48" t="s">
        <v>196</v>
      </c>
      <c r="B25" s="58" t="s">
        <v>700</v>
      </c>
      <c r="C25" s="58" t="s">
        <v>405</v>
      </c>
      <c r="D25" s="51" t="s">
        <v>401</v>
      </c>
      <c r="E25" s="51" t="s">
        <v>400</v>
      </c>
      <c r="F25" s="51">
        <v>500</v>
      </c>
      <c r="G25" s="51" t="s">
        <v>662</v>
      </c>
      <c r="H25" s="51"/>
      <c r="I25" s="51" t="s">
        <v>662</v>
      </c>
      <c r="J25" s="51"/>
      <c r="K25" s="51" t="s">
        <v>662</v>
      </c>
      <c r="L25" s="51"/>
      <c r="M25" s="51" t="s">
        <v>662</v>
      </c>
      <c r="N25" s="51"/>
      <c r="O25" s="51" t="s">
        <v>662</v>
      </c>
      <c r="P25" s="51"/>
      <c r="Q25" s="51" t="s">
        <v>662</v>
      </c>
      <c r="R25" s="51"/>
      <c r="S25" s="51" t="s">
        <v>662</v>
      </c>
      <c r="T25" s="51"/>
      <c r="U25" s="194"/>
    </row>
    <row r="26" spans="1:21" ht="29.25" customHeight="1" x14ac:dyDescent="0.3">
      <c r="A26" s="501" t="s">
        <v>776</v>
      </c>
      <c r="B26" s="501"/>
      <c r="C26" s="501"/>
      <c r="D26" s="501"/>
      <c r="E26" s="501"/>
      <c r="F26" s="501"/>
      <c r="G26" s="501"/>
      <c r="H26" s="501"/>
      <c r="I26" s="501"/>
      <c r="J26" s="501"/>
      <c r="K26" s="501"/>
      <c r="L26" s="501"/>
      <c r="M26" s="501"/>
      <c r="N26" s="501"/>
      <c r="O26" s="501"/>
      <c r="P26" s="501"/>
      <c r="Q26" s="501"/>
      <c r="R26" s="501"/>
      <c r="S26" s="501"/>
      <c r="T26" s="501"/>
    </row>
  </sheetData>
  <mergeCells count="28">
    <mergeCell ref="P2:T2"/>
    <mergeCell ref="S7:T7"/>
    <mergeCell ref="A22:A23"/>
    <mergeCell ref="B22:B23"/>
    <mergeCell ref="A26:T26"/>
    <mergeCell ref="A12:A15"/>
    <mergeCell ref="B12:B15"/>
    <mergeCell ref="E12:E15"/>
    <mergeCell ref="A16:A20"/>
    <mergeCell ref="B16:B20"/>
    <mergeCell ref="E16:E20"/>
    <mergeCell ref="A3:T3"/>
    <mergeCell ref="A4:T4"/>
    <mergeCell ref="A6:A8"/>
    <mergeCell ref="B6:B8"/>
    <mergeCell ref="C6:C8"/>
    <mergeCell ref="G6:T6"/>
    <mergeCell ref="G7:H7"/>
    <mergeCell ref="I7:J7"/>
    <mergeCell ref="K7:L7"/>
    <mergeCell ref="M7:N7"/>
    <mergeCell ref="O7:P7"/>
    <mergeCell ref="Q7:R7"/>
    <mergeCell ref="A10:A11"/>
    <mergeCell ref="B10:B11"/>
    <mergeCell ref="D6:D8"/>
    <mergeCell ref="E6:E8"/>
    <mergeCell ref="F6:F8"/>
  </mergeCells>
  <pageMargins left="0.7" right="0.7" top="0.75" bottom="0.75" header="0.3" footer="0.3"/>
  <pageSetup paperSize="9" scale="33" orientation="portrait" r:id="rId1"/>
  <colBreaks count="1" manualBreakCount="1">
    <brk id="20"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20</vt:i4>
      </vt:variant>
      <vt:variant>
        <vt:lpstr>Именованные диапазоны</vt:lpstr>
      </vt:variant>
      <vt:variant>
        <vt:i4>15</vt:i4>
      </vt:variant>
    </vt:vector>
  </HeadingPairs>
  <TitlesOfParts>
    <vt:vector size="35" baseType="lpstr">
      <vt:lpstr>Паспорт МП</vt:lpstr>
      <vt:lpstr>Паспорт пп1</vt:lpstr>
      <vt:lpstr>Пр. 1 к пп1</vt:lpstr>
      <vt:lpstr>Пр. 2 к пп1</vt:lpstr>
      <vt:lpstr>Паспорт пп2</vt:lpstr>
      <vt:lpstr>Пр.1 к пп2</vt:lpstr>
      <vt:lpstr>Пр.2 к пп2</vt:lpstr>
      <vt:lpstr>Паспорт пп3</vt:lpstr>
      <vt:lpstr>Пр.1 к пп.3</vt:lpstr>
      <vt:lpstr>Пр. 2 к пп. 3</vt:lpstr>
      <vt:lpstr>Паспорт пп 4</vt:lpstr>
      <vt:lpstr>Пр. 1 к пп.4</vt:lpstr>
      <vt:lpstr>Пр. 2 к пп.4</vt:lpstr>
      <vt:lpstr>ПП 6</vt:lpstr>
      <vt:lpstr>Паспорт пп7</vt:lpstr>
      <vt:lpstr>Пр. 1 к пп7</vt:lpstr>
      <vt:lpstr>Пр. 2 к пп.7</vt:lpstr>
      <vt:lpstr>Налоги</vt:lpstr>
      <vt:lpstr>Показатели МП</vt:lpstr>
      <vt:lpstr>Финансирование МП</vt:lpstr>
      <vt:lpstr>Налоги!Область_печати</vt:lpstr>
      <vt:lpstr>'Паспорт МП'!Область_печати</vt:lpstr>
      <vt:lpstr>'Паспорт пп 4'!Область_печати</vt:lpstr>
      <vt:lpstr>'Паспорт пп1'!Область_печати</vt:lpstr>
      <vt:lpstr>'Паспорт пп2'!Область_печати</vt:lpstr>
      <vt:lpstr>'Паспорт пп3'!Область_печати</vt:lpstr>
      <vt:lpstr>'Паспорт пп7'!Область_печати</vt:lpstr>
      <vt:lpstr>'Показатели МП'!Область_печати</vt:lpstr>
      <vt:lpstr>'ПП 6'!Область_печати</vt:lpstr>
      <vt:lpstr>'Пр. 1 к пп.4'!Область_печати</vt:lpstr>
      <vt:lpstr>'Пр. 1 к пп1'!Область_печати</vt:lpstr>
      <vt:lpstr>'Пр. 1 к пп7'!Область_печати</vt:lpstr>
      <vt:lpstr>'Пр.1 к пп.3'!Область_печати</vt:lpstr>
      <vt:lpstr>'Пр.1 к пп2'!Область_печати</vt:lpstr>
      <vt:lpstr>'Финансирование МП'!Область_печати</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2023-09-27T07:46:59Z</dcterms:modified>
</cp:coreProperties>
</file>