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азработка новых МП\"/>
    </mc:Choice>
  </mc:AlternateContent>
  <bookViews>
    <workbookView xWindow="285" yWindow="2895" windowWidth="15600" windowHeight="6900"/>
  </bookViews>
  <sheets>
    <sheet name="IV перечень мероприятий" sheetId="1" r:id="rId1"/>
  </sheets>
  <definedNames>
    <definedName name="_xlnm._FilterDatabase" localSheetId="0" hidden="1">'IV перечень мероприятий'!$A$3:$O$53</definedName>
    <definedName name="_xlnm.Print_Titles" localSheetId="0">'IV перечень мероприятий'!$3:$5</definedName>
    <definedName name="_xlnm.Print_Area" localSheetId="0">'IV перечень мероприятий'!$A$1:$O$65</definedName>
  </definedNames>
  <calcPr calcId="162913"/>
</workbook>
</file>

<file path=xl/calcChain.xml><?xml version="1.0" encoding="utf-8"?>
<calcChain xmlns="http://schemas.openxmlformats.org/spreadsheetml/2006/main">
  <c r="E35" i="1" l="1"/>
  <c r="E34" i="1"/>
  <c r="E33" i="1"/>
  <c r="E32" i="1"/>
  <c r="E31" i="1"/>
  <c r="E30" i="1"/>
  <c r="E29" i="1"/>
  <c r="E57" i="1" l="1"/>
  <c r="E49" i="1" l="1"/>
  <c r="E61" i="1" l="1"/>
  <c r="E60" i="1"/>
  <c r="E59" i="1"/>
  <c r="E58" i="1"/>
  <c r="F26" i="1"/>
  <c r="G26" i="1"/>
  <c r="H26" i="1"/>
  <c r="I26" i="1"/>
  <c r="J26" i="1"/>
  <c r="K26" i="1"/>
  <c r="L26" i="1"/>
  <c r="M26" i="1"/>
  <c r="N26" i="1"/>
  <c r="E26" i="1"/>
  <c r="F16" i="1"/>
  <c r="G16" i="1"/>
  <c r="H16" i="1"/>
  <c r="I16" i="1"/>
  <c r="J16" i="1"/>
  <c r="K16" i="1"/>
  <c r="L16" i="1"/>
  <c r="M16" i="1"/>
  <c r="N16" i="1"/>
  <c r="E16" i="1"/>
  <c r="F56" i="1"/>
  <c r="G56" i="1"/>
  <c r="H56" i="1"/>
  <c r="I56" i="1"/>
  <c r="J56" i="1"/>
  <c r="K56" i="1"/>
  <c r="L56" i="1"/>
  <c r="M56" i="1"/>
  <c r="N56" i="1"/>
  <c r="E56" i="1"/>
  <c r="F46" i="1"/>
  <c r="G46" i="1"/>
  <c r="H46" i="1"/>
  <c r="I46" i="1"/>
  <c r="J46" i="1"/>
  <c r="K46" i="1"/>
  <c r="L46" i="1"/>
  <c r="M46" i="1"/>
  <c r="N46" i="1"/>
  <c r="E46" i="1"/>
  <c r="F63" i="1" l="1"/>
  <c r="G63" i="1"/>
  <c r="H63" i="1"/>
  <c r="I63" i="1"/>
  <c r="J63" i="1"/>
  <c r="K63" i="1"/>
  <c r="L63" i="1"/>
  <c r="M63" i="1"/>
  <c r="N63" i="1"/>
  <c r="F62" i="1"/>
  <c r="G62" i="1"/>
  <c r="H62" i="1"/>
  <c r="I62" i="1"/>
  <c r="J62" i="1"/>
  <c r="K62" i="1"/>
  <c r="L62" i="1"/>
  <c r="M62" i="1"/>
  <c r="N62" i="1"/>
  <c r="F61" i="1"/>
  <c r="G61" i="1"/>
  <c r="H61" i="1"/>
  <c r="I61" i="1"/>
  <c r="J61" i="1"/>
  <c r="K61" i="1"/>
  <c r="L61" i="1"/>
  <c r="M61" i="1"/>
  <c r="N61" i="1"/>
  <c r="F60" i="1"/>
  <c r="G60" i="1"/>
  <c r="H60" i="1"/>
  <c r="I60" i="1"/>
  <c r="J60" i="1"/>
  <c r="K60" i="1"/>
  <c r="L60" i="1"/>
  <c r="M60" i="1"/>
  <c r="N60" i="1"/>
  <c r="F59" i="1"/>
  <c r="G59" i="1"/>
  <c r="H59" i="1"/>
  <c r="I59" i="1"/>
  <c r="J59" i="1"/>
  <c r="K59" i="1"/>
  <c r="L59" i="1"/>
  <c r="M59" i="1"/>
  <c r="N59" i="1"/>
  <c r="F58" i="1"/>
  <c r="G58" i="1"/>
  <c r="H58" i="1"/>
  <c r="I58" i="1"/>
  <c r="J58" i="1"/>
  <c r="K58" i="1"/>
  <c r="L58" i="1"/>
  <c r="M58" i="1"/>
  <c r="N58" i="1"/>
  <c r="F57" i="1"/>
  <c r="G57" i="1"/>
  <c r="H57" i="1"/>
  <c r="I57" i="1"/>
  <c r="J57" i="1"/>
  <c r="K57" i="1"/>
  <c r="L57" i="1"/>
  <c r="M57" i="1"/>
  <c r="N57" i="1"/>
  <c r="E62" i="1"/>
  <c r="E64" i="1" s="1"/>
  <c r="E63" i="1"/>
  <c r="N64" i="1" l="1"/>
  <c r="M64" i="1"/>
  <c r="L64" i="1"/>
  <c r="K64" i="1"/>
  <c r="J64" i="1"/>
  <c r="H64" i="1"/>
  <c r="F64" i="1"/>
  <c r="G64" i="1"/>
  <c r="I64" i="1"/>
  <c r="F36" i="1" l="1"/>
  <c r="G36" i="1"/>
  <c r="H36" i="1"/>
  <c r="I36" i="1"/>
  <c r="J36" i="1"/>
  <c r="K36" i="1"/>
  <c r="L36" i="1"/>
  <c r="M36" i="1"/>
  <c r="E36" i="1"/>
</calcChain>
</file>

<file path=xl/sharedStrings.xml><?xml version="1.0" encoding="utf-8"?>
<sst xmlns="http://schemas.openxmlformats.org/spreadsheetml/2006/main" count="100" uniqueCount="54">
  <si>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</si>
  <si>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</si>
  <si>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</si>
  <si>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</si>
  <si>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</si>
  <si>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</si>
  <si>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</si>
  <si>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</si>
  <si>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</si>
  <si>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</si>
  <si>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</si>
  <si>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</si>
  <si>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>всего</t>
  </si>
  <si>
    <t>1.3</t>
  </si>
  <si>
    <t>1.4</t>
  </si>
  <si>
    <t>1.5</t>
  </si>
  <si>
    <t>Итого по задаче 1</t>
  </si>
  <si>
    <t>Итого по задаче 2</t>
  </si>
  <si>
    <t>Департамент капитального строительства администрации Города Томска</t>
  </si>
  <si>
    <t>Итого по задаче 3</t>
  </si>
  <si>
    <t>Итого по задаче 4</t>
  </si>
  <si>
    <t>Итого по задаче 5</t>
  </si>
  <si>
    <t>местного бюджета</t>
  </si>
  <si>
    <t>областного бюджета</t>
  </si>
  <si>
    <t>план</t>
  </si>
  <si>
    <t>Код бюджетной классификации (КЦСР, КВР)</t>
  </si>
  <si>
    <t>2024 год</t>
  </si>
  <si>
    <t>2025 год</t>
  </si>
  <si>
    <t>ИТОГО ПО МУНИЦИПАЛЬНОЙ ПРОГРАММЕ</t>
  </si>
  <si>
    <t>Задача 1 программы: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</si>
  <si>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3 программы: Модернизация и развитие инженерной инфраструктуры</t>
  </si>
  <si>
    <t>Задача 4 программы: Повышение уровня газификации территории муниципального образования «Город Томск»</t>
  </si>
  <si>
    <t>Задача 5 программы: Обеспечение защищенности населения и объектов экономики от негативного воздействия поверхностных вод</t>
  </si>
  <si>
    <t>потребность</t>
  </si>
  <si>
    <t>Ответственный исполнитель, соисполнители, участники</t>
  </si>
  <si>
    <t>Задача 2 программы: 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 администрации Города Томска</t>
  </si>
  <si>
    <t>Наименование целей, задач муниципальной программы</t>
  </si>
  <si>
    <t>Цель муниципальной программы: Содержание и развитие инженерной инфраструктуры</t>
  </si>
  <si>
    <t>2030 год</t>
  </si>
  <si>
    <t>2029 год</t>
  </si>
  <si>
    <t>2028 год</t>
  </si>
  <si>
    <t>2027 год</t>
  </si>
  <si>
    <t>2026 год</t>
  </si>
  <si>
    <t xml:space="preserve">Департамент капитального строительства администрации Города Томска
</t>
  </si>
  <si>
    <t xml:space="preserve">Департамент капитального строительства администрации Города Томска,
Департамент городского хозяйства администрации Города Томска
</t>
  </si>
  <si>
    <t>Департамент городского хозяйства администрации Города Томска
(МКУ «ИЗС»)</t>
  </si>
  <si>
    <t>Департамент городского хозяйства администрации Города Томска (МКУ «ИЗС»),
Департамент дорожной деятельности и благоустройства администрации Города Томска</t>
  </si>
  <si>
    <t xml:space="preserve">Приложение 2  
к муниципальной программе «Развитие инженерной инфраструктуры для обеспечения населения коммунальными услугами» на 2024-2030 годы
</t>
  </si>
  <si>
    <t xml:space="preserve">Ресурсное обеспечение муниципальной программы, включающей подпрограммы «Развитие инженерной инфраструктуры для обеспечения населения коммунальными услугами» на 2024-2030 годы
 </t>
  </si>
  <si>
    <t>Подпрограмма «Содержание инженерной инфраструктуры»</t>
  </si>
  <si>
    <t xml:space="preserve"> Подпрограмма «Организация и обеспечение эффективного исполнения функций» </t>
  </si>
  <si>
    <t xml:space="preserve"> Подпрограмма «Развитие инженерной инфраструктуры» </t>
  </si>
  <si>
    <t xml:space="preserve"> Подпрограмма «Газификация Томска»</t>
  </si>
  <si>
    <t xml:space="preserve"> Подпрограмма «Инженерная защита территорий»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</si>
</sst>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\-#,##0.0\ 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6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4" fillId="0" borderId="0" xfId="0" applyNumberFormat="1" applyFont="1" applyFill="1" applyBorder="1"/>
    <xf numFmtId="4" fontId="4" fillId="0" borderId="0" xfId="0" applyNumberFormat="1" applyFont="1" applyFill="1"/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164" fontId="5" fillId="0" borderId="0" xfId="0" applyNumberFormat="1" applyFont="1" applyFill="1"/>
    <xf numFmtId="0" fontId="1" fillId="3" borderId="1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/>
    <xf numFmtId="2" fontId="1" fillId="0" borderId="0" xfId="0" applyNumberFormat="1" applyFont="1" applyFill="1" applyBorder="1" applyAlignment="1">
      <alignment vertical="center" wrapText="1"/>
    </xf>
    <xf numFmtId="0" fontId="4" fillId="3" borderId="0" xfId="0" applyFont="1" applyFill="1" applyBorder="1"/>
    <xf numFmtId="0" fontId="4" fillId="3" borderId="0" xfId="0" applyFont="1" applyFill="1"/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9"/>
  <sheetViews>
    <sheetView tabSelected="1" view="pageBreakPreview" topLeftCell="A40" zoomScale="110" zoomScaleNormal="100" zoomScaleSheetLayoutView="110" workbookViewId="0">
      <selection activeCell="G59" sqref="G59"/>
    </sheetView>
  </sheetViews>
  <sheetFormatPr defaultRowHeight="15" x14ac:dyDescent="0.25"/>
  <cols>
    <col min="1" max="1" width="6" style="2" customWidth="1"/>
    <col min="2" max="2" width="19.140625" style="2" customWidth="1"/>
    <col min="3" max="3" width="21.5703125" style="2" customWidth="1"/>
    <col min="4" max="4" width="11.7109375" style="2" customWidth="1"/>
    <col min="5" max="14" width="12.42578125" style="2" customWidth="1"/>
    <col min="15" max="15" width="21.85546875" style="2" customWidth="1"/>
    <col min="16" max="16" width="11.85546875" style="3" bestFit="1" customWidth="1"/>
    <col min="17" max="17" width="13" style="3" customWidth="1"/>
    <col min="18" max="70" width="9.140625" style="3"/>
    <col min="71" max="16384" width="9.140625" style="2"/>
  </cols>
  <sheetData>
    <row r="1" spans="1:71" ht="40.5" customHeight="1" x14ac:dyDescent="0.25">
      <c r="I1" s="57" t="s">
        <v>47</v>
      </c>
      <c r="J1" s="57"/>
      <c r="K1" s="57"/>
      <c r="L1" s="57"/>
      <c r="M1" s="57"/>
      <c r="N1" s="57"/>
      <c r="O1" s="57"/>
    </row>
    <row r="2" spans="1:71" ht="45.75" customHeight="1" x14ac:dyDescent="0.25">
      <c r="A2" s="4"/>
      <c r="B2" s="5" t="s">
        <v>11</v>
      </c>
      <c r="C2" s="5"/>
      <c r="D2" s="72" t="s">
        <v>48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5"/>
      <c r="P2" s="6"/>
    </row>
    <row r="3" spans="1:71" x14ac:dyDescent="0.25">
      <c r="A3" s="47" t="s">
        <v>0</v>
      </c>
      <c r="B3" s="47" t="s">
        <v>36</v>
      </c>
      <c r="C3" s="44" t="s">
        <v>25</v>
      </c>
      <c r="D3" s="47" t="s">
        <v>1</v>
      </c>
      <c r="E3" s="47" t="s">
        <v>2</v>
      </c>
      <c r="F3" s="47"/>
      <c r="G3" s="47" t="s">
        <v>3</v>
      </c>
      <c r="H3" s="47"/>
      <c r="I3" s="47"/>
      <c r="J3" s="47"/>
      <c r="K3" s="47"/>
      <c r="L3" s="47"/>
      <c r="M3" s="47"/>
      <c r="N3" s="47"/>
      <c r="O3" s="47" t="s">
        <v>34</v>
      </c>
    </row>
    <row r="4" spans="1:71" ht="21" customHeight="1" x14ac:dyDescent="0.25">
      <c r="A4" s="47"/>
      <c r="B4" s="47"/>
      <c r="C4" s="45"/>
      <c r="D4" s="47"/>
      <c r="E4" s="47"/>
      <c r="F4" s="47"/>
      <c r="G4" s="47" t="s">
        <v>22</v>
      </c>
      <c r="H4" s="47"/>
      <c r="I4" s="47" t="s">
        <v>4</v>
      </c>
      <c r="J4" s="47"/>
      <c r="K4" s="47" t="s">
        <v>23</v>
      </c>
      <c r="L4" s="47"/>
      <c r="M4" s="47" t="s">
        <v>5</v>
      </c>
      <c r="N4" s="47"/>
      <c r="O4" s="47"/>
    </row>
    <row r="5" spans="1:71" ht="40.5" customHeight="1" x14ac:dyDescent="0.25">
      <c r="A5" s="47"/>
      <c r="B5" s="47"/>
      <c r="C5" s="46"/>
      <c r="D5" s="47"/>
      <c r="E5" s="18" t="s">
        <v>33</v>
      </c>
      <c r="F5" s="18" t="s">
        <v>7</v>
      </c>
      <c r="G5" s="18" t="s">
        <v>6</v>
      </c>
      <c r="H5" s="18" t="s">
        <v>7</v>
      </c>
      <c r="I5" s="18" t="s">
        <v>6</v>
      </c>
      <c r="J5" s="18" t="s">
        <v>7</v>
      </c>
      <c r="K5" s="18" t="s">
        <v>6</v>
      </c>
      <c r="L5" s="18" t="s">
        <v>7</v>
      </c>
      <c r="M5" s="18" t="s">
        <v>6</v>
      </c>
      <c r="N5" s="18" t="s">
        <v>24</v>
      </c>
      <c r="O5" s="47"/>
    </row>
    <row r="6" spans="1:71" ht="27" customHeight="1" x14ac:dyDescent="0.25">
      <c r="A6" s="17" t="s">
        <v>10</v>
      </c>
      <c r="B6" s="51" t="s">
        <v>37</v>
      </c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</row>
    <row r="7" spans="1:71" ht="42.75" customHeight="1" x14ac:dyDescent="0.25">
      <c r="A7" s="15" t="s">
        <v>8</v>
      </c>
      <c r="B7" s="54" t="s">
        <v>29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1:71" s="7" customFormat="1" ht="31.5" customHeight="1" x14ac:dyDescent="0.25">
      <c r="B8" s="65" t="s">
        <v>49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9"/>
    </row>
    <row r="9" spans="1:71" x14ac:dyDescent="0.25">
      <c r="A9" s="39"/>
      <c r="B9" s="35" t="s">
        <v>16</v>
      </c>
      <c r="C9" s="35"/>
      <c r="D9" s="19" t="s">
        <v>26</v>
      </c>
      <c r="E9" s="1">
        <v>274135.5</v>
      </c>
      <c r="F9" s="1">
        <v>0</v>
      </c>
      <c r="G9" s="1">
        <v>274135.5</v>
      </c>
      <c r="H9" s="1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44" t="s">
        <v>46</v>
      </c>
    </row>
    <row r="10" spans="1:71" x14ac:dyDescent="0.25">
      <c r="A10" s="40"/>
      <c r="B10" s="30"/>
      <c r="C10" s="30"/>
      <c r="D10" s="19" t="s">
        <v>27</v>
      </c>
      <c r="E10" s="1">
        <v>268558.7</v>
      </c>
      <c r="F10" s="1">
        <v>0</v>
      </c>
      <c r="G10" s="1">
        <v>268558.7</v>
      </c>
      <c r="H10" s="1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45"/>
      <c r="P10" s="25"/>
    </row>
    <row r="11" spans="1:71" x14ac:dyDescent="0.25">
      <c r="A11" s="40"/>
      <c r="B11" s="30"/>
      <c r="C11" s="30"/>
      <c r="D11" s="19" t="s">
        <v>42</v>
      </c>
      <c r="E11" s="1">
        <v>268558.7</v>
      </c>
      <c r="F11" s="1">
        <v>0</v>
      </c>
      <c r="G11" s="1">
        <v>268558.7</v>
      </c>
      <c r="H11" s="1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45"/>
    </row>
    <row r="12" spans="1:71" x14ac:dyDescent="0.25">
      <c r="A12" s="40"/>
      <c r="B12" s="30"/>
      <c r="C12" s="30"/>
      <c r="D12" s="19" t="s">
        <v>41</v>
      </c>
      <c r="E12" s="1">
        <v>268558.7</v>
      </c>
      <c r="F12" s="1">
        <v>0</v>
      </c>
      <c r="G12" s="1">
        <v>268558.7</v>
      </c>
      <c r="H12" s="1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45"/>
    </row>
    <row r="13" spans="1:71" x14ac:dyDescent="0.25">
      <c r="A13" s="40"/>
      <c r="B13" s="30"/>
      <c r="C13" s="30"/>
      <c r="D13" s="19" t="s">
        <v>40</v>
      </c>
      <c r="E13" s="1">
        <v>268558.7</v>
      </c>
      <c r="F13" s="1">
        <v>0</v>
      </c>
      <c r="G13" s="1">
        <v>268558.7</v>
      </c>
      <c r="H13" s="1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45"/>
    </row>
    <row r="14" spans="1:71" x14ac:dyDescent="0.25">
      <c r="A14" s="40"/>
      <c r="B14" s="30"/>
      <c r="C14" s="30"/>
      <c r="D14" s="12" t="s">
        <v>39</v>
      </c>
      <c r="E14" s="1">
        <v>268558.7</v>
      </c>
      <c r="F14" s="1">
        <v>0</v>
      </c>
      <c r="G14" s="1">
        <v>268558.7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45"/>
    </row>
    <row r="15" spans="1:71" x14ac:dyDescent="0.25">
      <c r="A15" s="40"/>
      <c r="B15" s="30"/>
      <c r="C15" s="30"/>
      <c r="D15" s="12" t="s">
        <v>38</v>
      </c>
      <c r="E15" s="1">
        <v>268558.7</v>
      </c>
      <c r="F15" s="1">
        <v>0</v>
      </c>
      <c r="G15" s="1">
        <v>268558.7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45"/>
      <c r="P15" s="25"/>
    </row>
    <row r="16" spans="1:71" ht="18.75" customHeight="1" x14ac:dyDescent="0.25">
      <c r="A16" s="41"/>
      <c r="B16" s="31"/>
      <c r="C16" s="31"/>
      <c r="D16" s="10" t="s">
        <v>12</v>
      </c>
      <c r="E16" s="21">
        <f>SUM(E9:E15)</f>
        <v>1885487.6999999997</v>
      </c>
      <c r="F16" s="21">
        <f t="shared" ref="F16:N16" si="0">SUM(F9:F15)</f>
        <v>0</v>
      </c>
      <c r="G16" s="21">
        <f t="shared" si="0"/>
        <v>1885487.6999999997</v>
      </c>
      <c r="H16" s="21">
        <f t="shared" si="0"/>
        <v>0</v>
      </c>
      <c r="I16" s="21">
        <f t="shared" si="0"/>
        <v>0</v>
      </c>
      <c r="J16" s="21">
        <f t="shared" si="0"/>
        <v>0</v>
      </c>
      <c r="K16" s="21">
        <f t="shared" si="0"/>
        <v>0</v>
      </c>
      <c r="L16" s="21">
        <f t="shared" si="0"/>
        <v>0</v>
      </c>
      <c r="M16" s="21">
        <f t="shared" si="0"/>
        <v>0</v>
      </c>
      <c r="N16" s="21">
        <f t="shared" si="0"/>
        <v>0</v>
      </c>
      <c r="O16" s="46"/>
    </row>
    <row r="17" spans="1:71" ht="42" customHeight="1" x14ac:dyDescent="0.25">
      <c r="A17" s="16" t="s">
        <v>9</v>
      </c>
      <c r="B17" s="64" t="s">
        <v>35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25"/>
    </row>
    <row r="18" spans="1:71" s="7" customFormat="1" ht="31.5" customHeight="1" x14ac:dyDescent="0.25">
      <c r="B18" s="65" t="s">
        <v>50</v>
      </c>
      <c r="C18" s="66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8"/>
      <c r="P18" s="26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9"/>
    </row>
    <row r="19" spans="1:71" x14ac:dyDescent="0.25">
      <c r="A19" s="39"/>
      <c r="B19" s="35" t="s">
        <v>17</v>
      </c>
      <c r="C19" s="32"/>
      <c r="D19" s="19" t="s">
        <v>26</v>
      </c>
      <c r="E19" s="1">
        <v>65869.2</v>
      </c>
      <c r="F19" s="1">
        <v>0</v>
      </c>
      <c r="G19" s="1">
        <v>65869.2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48" t="s">
        <v>45</v>
      </c>
    </row>
    <row r="20" spans="1:71" x14ac:dyDescent="0.25">
      <c r="A20" s="40"/>
      <c r="B20" s="30"/>
      <c r="C20" s="33"/>
      <c r="D20" s="19" t="s">
        <v>27</v>
      </c>
      <c r="E20" s="1">
        <v>65825.8</v>
      </c>
      <c r="F20" s="1">
        <v>0</v>
      </c>
      <c r="G20" s="1">
        <v>65825.8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49"/>
    </row>
    <row r="21" spans="1:71" ht="16.5" customHeight="1" x14ac:dyDescent="0.25">
      <c r="A21" s="40"/>
      <c r="B21" s="30"/>
      <c r="C21" s="33"/>
      <c r="D21" s="19" t="s">
        <v>42</v>
      </c>
      <c r="E21" s="1">
        <v>65824.3</v>
      </c>
      <c r="F21" s="1">
        <v>0</v>
      </c>
      <c r="G21" s="1">
        <v>65824.3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49"/>
    </row>
    <row r="22" spans="1:71" s="28" customFormat="1" x14ac:dyDescent="0.25">
      <c r="A22" s="40"/>
      <c r="B22" s="30"/>
      <c r="C22" s="33"/>
      <c r="D22" s="19" t="s">
        <v>41</v>
      </c>
      <c r="E22" s="1">
        <v>65824.3</v>
      </c>
      <c r="F22" s="1">
        <v>0</v>
      </c>
      <c r="G22" s="1">
        <v>65824.3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49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1" x14ac:dyDescent="0.25">
      <c r="A23" s="40"/>
      <c r="B23" s="30"/>
      <c r="C23" s="33"/>
      <c r="D23" s="19" t="s">
        <v>40</v>
      </c>
      <c r="E23" s="1">
        <v>65824.3</v>
      </c>
      <c r="F23" s="1">
        <v>0</v>
      </c>
      <c r="G23" s="1">
        <v>65824.3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49"/>
    </row>
    <row r="24" spans="1:71" ht="18" customHeight="1" x14ac:dyDescent="0.25">
      <c r="A24" s="40"/>
      <c r="B24" s="30"/>
      <c r="C24" s="33"/>
      <c r="D24" s="12" t="s">
        <v>39</v>
      </c>
      <c r="E24" s="1">
        <v>65824.3</v>
      </c>
      <c r="F24" s="1">
        <v>0</v>
      </c>
      <c r="G24" s="1">
        <v>65824.3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49"/>
    </row>
    <row r="25" spans="1:71" ht="18.75" customHeight="1" x14ac:dyDescent="0.25">
      <c r="A25" s="40"/>
      <c r="B25" s="30"/>
      <c r="C25" s="33"/>
      <c r="D25" s="12" t="s">
        <v>38</v>
      </c>
      <c r="E25" s="1">
        <v>65824.3</v>
      </c>
      <c r="F25" s="1">
        <v>0</v>
      </c>
      <c r="G25" s="1">
        <v>65824.3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49"/>
    </row>
    <row r="26" spans="1:71" ht="15" customHeight="1" x14ac:dyDescent="0.25">
      <c r="A26" s="41"/>
      <c r="B26" s="31"/>
      <c r="C26" s="34"/>
      <c r="D26" s="24" t="s">
        <v>12</v>
      </c>
      <c r="E26" s="21">
        <f>SUM(E19:E25)</f>
        <v>460816.49999999994</v>
      </c>
      <c r="F26" s="21">
        <f t="shared" ref="F26:N26" si="1">SUM(F19:F25)</f>
        <v>0</v>
      </c>
      <c r="G26" s="21">
        <f t="shared" si="1"/>
        <v>460816.49999999994</v>
      </c>
      <c r="H26" s="21">
        <f t="shared" si="1"/>
        <v>0</v>
      </c>
      <c r="I26" s="21">
        <f t="shared" si="1"/>
        <v>0</v>
      </c>
      <c r="J26" s="21">
        <f t="shared" si="1"/>
        <v>0</v>
      </c>
      <c r="K26" s="21">
        <f t="shared" si="1"/>
        <v>0</v>
      </c>
      <c r="L26" s="21">
        <f t="shared" si="1"/>
        <v>0</v>
      </c>
      <c r="M26" s="21">
        <f t="shared" si="1"/>
        <v>0</v>
      </c>
      <c r="N26" s="21">
        <f t="shared" si="1"/>
        <v>0</v>
      </c>
      <c r="O26" s="50"/>
      <c r="P26" s="25"/>
    </row>
    <row r="27" spans="1:71" ht="27" customHeight="1" x14ac:dyDescent="0.25">
      <c r="A27" s="29" t="s">
        <v>13</v>
      </c>
      <c r="B27" s="62" t="s">
        <v>30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63"/>
    </row>
    <row r="28" spans="1:71" s="7" customFormat="1" ht="38.25" customHeight="1" x14ac:dyDescent="0.25">
      <c r="B28" s="65" t="s">
        <v>51</v>
      </c>
      <c r="C28" s="66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9"/>
    </row>
    <row r="29" spans="1:71" ht="15" customHeight="1" x14ac:dyDescent="0.25">
      <c r="A29" s="39"/>
      <c r="B29" s="35" t="s">
        <v>19</v>
      </c>
      <c r="C29" s="30"/>
      <c r="D29" s="19" t="s">
        <v>26</v>
      </c>
      <c r="E29" s="1">
        <f>M29+K29+I29+G29</f>
        <v>764995.89999999991</v>
      </c>
      <c r="F29" s="1">
        <v>0</v>
      </c>
      <c r="G29" s="1">
        <v>614520.6</v>
      </c>
      <c r="H29" s="1">
        <v>0</v>
      </c>
      <c r="I29" s="1">
        <v>0</v>
      </c>
      <c r="J29" s="1">
        <v>0</v>
      </c>
      <c r="K29" s="1">
        <v>150475.29999999999</v>
      </c>
      <c r="L29" s="1">
        <v>0</v>
      </c>
      <c r="M29" s="1">
        <v>0</v>
      </c>
      <c r="N29" s="1">
        <v>0</v>
      </c>
      <c r="O29" s="69" t="s">
        <v>44</v>
      </c>
    </row>
    <row r="30" spans="1:71" ht="15" customHeight="1" x14ac:dyDescent="0.25">
      <c r="A30" s="40"/>
      <c r="B30" s="30"/>
      <c r="C30" s="30"/>
      <c r="D30" s="19" t="s">
        <v>27</v>
      </c>
      <c r="E30" s="1">
        <f t="shared" ref="E30:E35" si="2">M30+K30+I30+G30</f>
        <v>270954.7</v>
      </c>
      <c r="F30" s="1">
        <v>0</v>
      </c>
      <c r="G30" s="1">
        <v>159134.20000000001</v>
      </c>
      <c r="H30" s="1">
        <v>0</v>
      </c>
      <c r="I30" s="1">
        <v>0</v>
      </c>
      <c r="J30" s="1">
        <v>0</v>
      </c>
      <c r="K30" s="1">
        <v>111820.5</v>
      </c>
      <c r="L30" s="1">
        <v>0</v>
      </c>
      <c r="M30" s="1">
        <v>0</v>
      </c>
      <c r="N30" s="1">
        <v>0</v>
      </c>
      <c r="O30" s="70"/>
    </row>
    <row r="31" spans="1:71" ht="15" customHeight="1" x14ac:dyDescent="0.25">
      <c r="A31" s="40"/>
      <c r="B31" s="30"/>
      <c r="C31" s="30"/>
      <c r="D31" s="19" t="s">
        <v>42</v>
      </c>
      <c r="E31" s="1">
        <f t="shared" si="2"/>
        <v>46399.5</v>
      </c>
      <c r="F31" s="1">
        <v>0</v>
      </c>
      <c r="G31" s="1">
        <v>11599.9</v>
      </c>
      <c r="H31" s="1">
        <v>0</v>
      </c>
      <c r="I31" s="1">
        <v>0</v>
      </c>
      <c r="J31" s="1">
        <v>0</v>
      </c>
      <c r="K31" s="1">
        <v>34799.599999999999</v>
      </c>
      <c r="L31" s="1">
        <v>0</v>
      </c>
      <c r="M31" s="1">
        <v>0</v>
      </c>
      <c r="N31" s="1">
        <v>0</v>
      </c>
      <c r="O31" s="70"/>
    </row>
    <row r="32" spans="1:71" ht="15" customHeight="1" x14ac:dyDescent="0.25">
      <c r="A32" s="40"/>
      <c r="B32" s="30"/>
      <c r="C32" s="30"/>
      <c r="D32" s="19" t="s">
        <v>41</v>
      </c>
      <c r="E32" s="1">
        <f t="shared" si="2"/>
        <v>935036.5</v>
      </c>
      <c r="F32" s="1">
        <v>0</v>
      </c>
      <c r="G32" s="1">
        <v>567671.5</v>
      </c>
      <c r="H32" s="1">
        <v>0</v>
      </c>
      <c r="I32" s="1">
        <v>252696</v>
      </c>
      <c r="J32" s="1">
        <v>0</v>
      </c>
      <c r="K32" s="1">
        <v>26323.1</v>
      </c>
      <c r="L32" s="1">
        <v>0</v>
      </c>
      <c r="M32" s="1">
        <v>88345.9</v>
      </c>
      <c r="N32" s="1">
        <v>0</v>
      </c>
      <c r="O32" s="70"/>
    </row>
    <row r="33" spans="1:71" ht="15" customHeight="1" x14ac:dyDescent="0.25">
      <c r="A33" s="40"/>
      <c r="B33" s="30"/>
      <c r="C33" s="30"/>
      <c r="D33" s="19" t="s">
        <v>40</v>
      </c>
      <c r="E33" s="1">
        <f t="shared" si="2"/>
        <v>868340.1</v>
      </c>
      <c r="F33" s="1">
        <v>0</v>
      </c>
      <c r="G33" s="1">
        <v>868340.1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70"/>
    </row>
    <row r="34" spans="1:71" ht="15" customHeight="1" x14ac:dyDescent="0.25">
      <c r="A34" s="40"/>
      <c r="B34" s="30"/>
      <c r="C34" s="30"/>
      <c r="D34" s="12" t="s">
        <v>39</v>
      </c>
      <c r="E34" s="1">
        <f t="shared" si="2"/>
        <v>564549.1</v>
      </c>
      <c r="F34" s="1">
        <v>0</v>
      </c>
      <c r="G34" s="1">
        <v>564549.1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70"/>
    </row>
    <row r="35" spans="1:71" ht="15" customHeight="1" x14ac:dyDescent="0.25">
      <c r="A35" s="40"/>
      <c r="B35" s="30"/>
      <c r="C35" s="30"/>
      <c r="D35" s="12" t="s">
        <v>38</v>
      </c>
      <c r="E35" s="1">
        <f t="shared" si="2"/>
        <v>951479.8</v>
      </c>
      <c r="F35" s="1">
        <v>0</v>
      </c>
      <c r="G35" s="1">
        <v>951479.8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70"/>
    </row>
    <row r="36" spans="1:71" ht="15" customHeight="1" x14ac:dyDescent="0.25">
      <c r="A36" s="41"/>
      <c r="B36" s="31"/>
      <c r="C36" s="31"/>
      <c r="D36" s="24" t="s">
        <v>12</v>
      </c>
      <c r="E36" s="21">
        <f t="shared" ref="E36:M36" si="3">SUM(E29:E35)</f>
        <v>4401755.5999999996</v>
      </c>
      <c r="F36" s="21">
        <f t="shared" si="3"/>
        <v>0</v>
      </c>
      <c r="G36" s="21">
        <f t="shared" si="3"/>
        <v>3737295.2</v>
      </c>
      <c r="H36" s="21">
        <f t="shared" si="3"/>
        <v>0</v>
      </c>
      <c r="I36" s="21">
        <f t="shared" si="3"/>
        <v>252696</v>
      </c>
      <c r="J36" s="21">
        <f t="shared" si="3"/>
        <v>0</v>
      </c>
      <c r="K36" s="21">
        <f t="shared" si="3"/>
        <v>323418.49999999994</v>
      </c>
      <c r="L36" s="21">
        <f t="shared" si="3"/>
        <v>0</v>
      </c>
      <c r="M36" s="21">
        <f t="shared" si="3"/>
        <v>88345.9</v>
      </c>
      <c r="N36" s="21">
        <v>0</v>
      </c>
      <c r="O36" s="71"/>
    </row>
    <row r="37" spans="1:71" ht="42" customHeight="1" x14ac:dyDescent="0.25">
      <c r="A37" s="15" t="s">
        <v>14</v>
      </c>
      <c r="B37" s="64" t="s">
        <v>31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1:71" s="7" customFormat="1" ht="26.25" customHeight="1" x14ac:dyDescent="0.25">
      <c r="B38" s="65" t="s">
        <v>52</v>
      </c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9"/>
    </row>
    <row r="39" spans="1:71" x14ac:dyDescent="0.25">
      <c r="A39" s="39"/>
      <c r="B39" s="35" t="s">
        <v>20</v>
      </c>
      <c r="C39" s="30"/>
      <c r="D39" s="19" t="s">
        <v>26</v>
      </c>
      <c r="E39" s="1">
        <v>1302.0999999999999</v>
      </c>
      <c r="F39" s="1">
        <v>0</v>
      </c>
      <c r="G39" s="1">
        <v>1302.0999999999999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69" t="s">
        <v>43</v>
      </c>
    </row>
    <row r="40" spans="1:71" x14ac:dyDescent="0.25">
      <c r="A40" s="40"/>
      <c r="B40" s="30"/>
      <c r="C40" s="30"/>
      <c r="D40" s="19" t="s">
        <v>27</v>
      </c>
      <c r="E40" s="1">
        <v>27300.5</v>
      </c>
      <c r="F40" s="1">
        <v>0</v>
      </c>
      <c r="G40" s="1">
        <v>6825.1</v>
      </c>
      <c r="H40" s="1">
        <v>0</v>
      </c>
      <c r="I40" s="1">
        <v>0</v>
      </c>
      <c r="J40" s="1">
        <v>0</v>
      </c>
      <c r="K40" s="1">
        <v>20475.400000000001</v>
      </c>
      <c r="L40" s="1">
        <v>0</v>
      </c>
      <c r="M40" s="1">
        <v>0</v>
      </c>
      <c r="N40" s="1">
        <v>0</v>
      </c>
      <c r="O40" s="70"/>
    </row>
    <row r="41" spans="1:71" x14ac:dyDescent="0.25">
      <c r="A41" s="40"/>
      <c r="B41" s="30"/>
      <c r="C41" s="30"/>
      <c r="D41" s="19" t="s">
        <v>42</v>
      </c>
      <c r="E41" s="1">
        <v>41040</v>
      </c>
      <c r="F41" s="1">
        <v>0</v>
      </c>
      <c r="G41" s="1">
        <v>10260</v>
      </c>
      <c r="H41" s="1">
        <v>0</v>
      </c>
      <c r="I41" s="1">
        <v>0</v>
      </c>
      <c r="J41" s="1">
        <v>0</v>
      </c>
      <c r="K41" s="1">
        <v>30780</v>
      </c>
      <c r="L41" s="1">
        <v>0</v>
      </c>
      <c r="M41" s="1">
        <v>0</v>
      </c>
      <c r="N41" s="1">
        <v>0</v>
      </c>
      <c r="O41" s="70"/>
    </row>
    <row r="42" spans="1:71" x14ac:dyDescent="0.25">
      <c r="A42" s="40"/>
      <c r="B42" s="30"/>
      <c r="C42" s="30"/>
      <c r="D42" s="19" t="s">
        <v>41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70"/>
    </row>
    <row r="43" spans="1:71" x14ac:dyDescent="0.25">
      <c r="A43" s="40"/>
      <c r="B43" s="30"/>
      <c r="C43" s="30"/>
      <c r="D43" s="19" t="s">
        <v>40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70"/>
    </row>
    <row r="44" spans="1:71" x14ac:dyDescent="0.25">
      <c r="A44" s="40"/>
      <c r="B44" s="30"/>
      <c r="C44" s="30"/>
      <c r="D44" s="12" t="s">
        <v>39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70"/>
    </row>
    <row r="45" spans="1:71" x14ac:dyDescent="0.25">
      <c r="A45" s="40"/>
      <c r="B45" s="30"/>
      <c r="C45" s="30"/>
      <c r="D45" s="12" t="s">
        <v>38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70"/>
      <c r="P45" s="22"/>
    </row>
    <row r="46" spans="1:71" ht="15" customHeight="1" x14ac:dyDescent="0.25">
      <c r="A46" s="41"/>
      <c r="B46" s="31"/>
      <c r="C46" s="31"/>
      <c r="D46" s="24" t="s">
        <v>12</v>
      </c>
      <c r="E46" s="11">
        <f>SUM(E39:E45)</f>
        <v>69642.600000000006</v>
      </c>
      <c r="F46" s="11">
        <f t="shared" ref="F46:N46" si="4">SUM(F39:F45)</f>
        <v>0</v>
      </c>
      <c r="G46" s="11">
        <f t="shared" si="4"/>
        <v>18387.2</v>
      </c>
      <c r="H46" s="11">
        <f t="shared" si="4"/>
        <v>0</v>
      </c>
      <c r="I46" s="11">
        <f t="shared" si="4"/>
        <v>0</v>
      </c>
      <c r="J46" s="11">
        <f t="shared" si="4"/>
        <v>0</v>
      </c>
      <c r="K46" s="11">
        <f t="shared" si="4"/>
        <v>51255.4</v>
      </c>
      <c r="L46" s="11">
        <f t="shared" si="4"/>
        <v>0</v>
      </c>
      <c r="M46" s="11">
        <f t="shared" si="4"/>
        <v>0</v>
      </c>
      <c r="N46" s="11">
        <f t="shared" si="4"/>
        <v>0</v>
      </c>
      <c r="O46" s="71"/>
    </row>
    <row r="47" spans="1:71" ht="39.75" customHeight="1" x14ac:dyDescent="0.25">
      <c r="A47" s="16" t="s">
        <v>15</v>
      </c>
      <c r="B47" s="64" t="s">
        <v>32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</row>
    <row r="48" spans="1:71" s="7" customFormat="1" ht="26.25" customHeight="1" x14ac:dyDescent="0.25">
      <c r="B48" s="65" t="s">
        <v>53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9"/>
    </row>
    <row r="49" spans="1:70" x14ac:dyDescent="0.25">
      <c r="A49" s="39"/>
      <c r="B49" s="35" t="s">
        <v>21</v>
      </c>
      <c r="C49" s="35"/>
      <c r="D49" s="19" t="s">
        <v>26</v>
      </c>
      <c r="E49" s="1">
        <f>G49+I49+K49</f>
        <v>110939.5</v>
      </c>
      <c r="F49" s="1">
        <v>0</v>
      </c>
      <c r="G49" s="1">
        <v>84934.399999999994</v>
      </c>
      <c r="H49" s="1">
        <v>0</v>
      </c>
      <c r="I49" s="1">
        <v>0</v>
      </c>
      <c r="J49" s="1">
        <v>0</v>
      </c>
      <c r="K49" s="1">
        <v>26005.1</v>
      </c>
      <c r="L49" s="1">
        <v>0</v>
      </c>
      <c r="M49" s="1">
        <v>0</v>
      </c>
      <c r="N49" s="1">
        <v>0</v>
      </c>
      <c r="O49" s="44" t="s">
        <v>18</v>
      </c>
    </row>
    <row r="50" spans="1:70" x14ac:dyDescent="0.25">
      <c r="A50" s="40"/>
      <c r="B50" s="30"/>
      <c r="C50" s="30"/>
      <c r="D50" s="19" t="s">
        <v>27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5"/>
    </row>
    <row r="51" spans="1:70" x14ac:dyDescent="0.25">
      <c r="A51" s="40"/>
      <c r="B51" s="30"/>
      <c r="C51" s="30"/>
      <c r="D51" s="19" t="s">
        <v>42</v>
      </c>
      <c r="E51" s="1">
        <v>117916.2</v>
      </c>
      <c r="F51" s="1">
        <v>0</v>
      </c>
      <c r="G51" s="1">
        <v>117916.2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45"/>
    </row>
    <row r="52" spans="1:70" x14ac:dyDescent="0.25">
      <c r="A52" s="40"/>
      <c r="B52" s="30"/>
      <c r="C52" s="30"/>
      <c r="D52" s="19" t="s">
        <v>41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5"/>
    </row>
    <row r="53" spans="1:70" x14ac:dyDescent="0.25">
      <c r="A53" s="40"/>
      <c r="B53" s="30"/>
      <c r="C53" s="30"/>
      <c r="D53" s="19" t="s">
        <v>40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45"/>
    </row>
    <row r="54" spans="1:70" x14ac:dyDescent="0.25">
      <c r="A54" s="40"/>
      <c r="B54" s="30"/>
      <c r="C54" s="30"/>
      <c r="D54" s="12" t="s">
        <v>39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5"/>
    </row>
    <row r="55" spans="1:70" x14ac:dyDescent="0.25">
      <c r="A55" s="40"/>
      <c r="B55" s="30"/>
      <c r="C55" s="30"/>
      <c r="D55" s="12" t="s">
        <v>38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45"/>
    </row>
    <row r="56" spans="1:70" ht="15" customHeight="1" x14ac:dyDescent="0.25">
      <c r="A56" s="41"/>
      <c r="B56" s="31"/>
      <c r="C56" s="31"/>
      <c r="D56" s="24" t="s">
        <v>12</v>
      </c>
      <c r="E56" s="21">
        <f>SUM(E49:E55)</f>
        <v>228855.7</v>
      </c>
      <c r="F56" s="21">
        <f t="shared" ref="F56:N56" si="5">SUM(F49:F55)</f>
        <v>0</v>
      </c>
      <c r="G56" s="21">
        <f t="shared" si="5"/>
        <v>202850.59999999998</v>
      </c>
      <c r="H56" s="21">
        <f t="shared" si="5"/>
        <v>0</v>
      </c>
      <c r="I56" s="21">
        <f t="shared" si="5"/>
        <v>0</v>
      </c>
      <c r="J56" s="21">
        <f t="shared" si="5"/>
        <v>0</v>
      </c>
      <c r="K56" s="21">
        <f t="shared" si="5"/>
        <v>26005.1</v>
      </c>
      <c r="L56" s="21">
        <f t="shared" si="5"/>
        <v>0</v>
      </c>
      <c r="M56" s="21">
        <f t="shared" si="5"/>
        <v>0</v>
      </c>
      <c r="N56" s="21">
        <f t="shared" si="5"/>
        <v>0</v>
      </c>
      <c r="O56" s="46"/>
    </row>
    <row r="57" spans="1:70" ht="15.75" customHeight="1" x14ac:dyDescent="0.25">
      <c r="A57" s="39"/>
      <c r="B57" s="36" t="s">
        <v>28</v>
      </c>
      <c r="C57" s="35"/>
      <c r="D57" s="19" t="s">
        <v>26</v>
      </c>
      <c r="E57" s="20">
        <f>E9+E19+E29+E39+E49</f>
        <v>1217242.2</v>
      </c>
      <c r="F57" s="20">
        <f t="shared" ref="F57:N57" si="6">F9+F19+F29+F39+F49</f>
        <v>0</v>
      </c>
      <c r="G57" s="20">
        <f t="shared" si="6"/>
        <v>1040761.8</v>
      </c>
      <c r="H57" s="20">
        <f t="shared" si="6"/>
        <v>0</v>
      </c>
      <c r="I57" s="20">
        <f t="shared" si="6"/>
        <v>0</v>
      </c>
      <c r="J57" s="20">
        <f t="shared" si="6"/>
        <v>0</v>
      </c>
      <c r="K57" s="20">
        <f t="shared" si="6"/>
        <v>176480.4</v>
      </c>
      <c r="L57" s="20">
        <f t="shared" si="6"/>
        <v>0</v>
      </c>
      <c r="M57" s="20">
        <f t="shared" si="6"/>
        <v>0</v>
      </c>
      <c r="N57" s="20">
        <f t="shared" si="6"/>
        <v>0</v>
      </c>
      <c r="O57" s="42"/>
    </row>
    <row r="58" spans="1:70" x14ac:dyDescent="0.25">
      <c r="A58" s="40"/>
      <c r="B58" s="37"/>
      <c r="C58" s="30"/>
      <c r="D58" s="19" t="s">
        <v>27</v>
      </c>
      <c r="E58" s="20">
        <f t="shared" ref="E58:N58" si="7">E10+E20+E30+E40+E50</f>
        <v>632639.69999999995</v>
      </c>
      <c r="F58" s="20">
        <f t="shared" si="7"/>
        <v>0</v>
      </c>
      <c r="G58" s="20">
        <f t="shared" si="7"/>
        <v>500343.8</v>
      </c>
      <c r="H58" s="20">
        <f t="shared" si="7"/>
        <v>0</v>
      </c>
      <c r="I58" s="20">
        <f t="shared" si="7"/>
        <v>0</v>
      </c>
      <c r="J58" s="20">
        <f t="shared" si="7"/>
        <v>0</v>
      </c>
      <c r="K58" s="20">
        <f t="shared" si="7"/>
        <v>132295.9</v>
      </c>
      <c r="L58" s="20">
        <f t="shared" si="7"/>
        <v>0</v>
      </c>
      <c r="M58" s="20">
        <f t="shared" si="7"/>
        <v>0</v>
      </c>
      <c r="N58" s="20">
        <f t="shared" si="7"/>
        <v>0</v>
      </c>
      <c r="O58" s="42"/>
    </row>
    <row r="59" spans="1:70" x14ac:dyDescent="0.25">
      <c r="A59" s="40"/>
      <c r="B59" s="37"/>
      <c r="C59" s="30"/>
      <c r="D59" s="19" t="s">
        <v>42</v>
      </c>
      <c r="E59" s="20">
        <f t="shared" ref="E59:N59" si="8">E11+E21+E31+E41+E51</f>
        <v>539738.69999999995</v>
      </c>
      <c r="F59" s="20">
        <f t="shared" si="8"/>
        <v>0</v>
      </c>
      <c r="G59" s="20">
        <f t="shared" si="8"/>
        <v>474159.10000000003</v>
      </c>
      <c r="H59" s="20">
        <f t="shared" si="8"/>
        <v>0</v>
      </c>
      <c r="I59" s="20">
        <f t="shared" si="8"/>
        <v>0</v>
      </c>
      <c r="J59" s="20">
        <f t="shared" si="8"/>
        <v>0</v>
      </c>
      <c r="K59" s="20">
        <f t="shared" si="8"/>
        <v>65579.600000000006</v>
      </c>
      <c r="L59" s="20">
        <f t="shared" si="8"/>
        <v>0</v>
      </c>
      <c r="M59" s="20">
        <f t="shared" si="8"/>
        <v>0</v>
      </c>
      <c r="N59" s="20">
        <f t="shared" si="8"/>
        <v>0</v>
      </c>
      <c r="O59" s="42"/>
    </row>
    <row r="60" spans="1:70" x14ac:dyDescent="0.25">
      <c r="A60" s="40"/>
      <c r="B60" s="37"/>
      <c r="C60" s="30"/>
      <c r="D60" s="19" t="s">
        <v>41</v>
      </c>
      <c r="E60" s="20">
        <f t="shared" ref="E60:N60" si="9">E12+E22+E32+E42+E52</f>
        <v>1269419.5</v>
      </c>
      <c r="F60" s="20">
        <f t="shared" si="9"/>
        <v>0</v>
      </c>
      <c r="G60" s="20">
        <f t="shared" si="9"/>
        <v>902054.5</v>
      </c>
      <c r="H60" s="20">
        <f t="shared" si="9"/>
        <v>0</v>
      </c>
      <c r="I60" s="20">
        <f t="shared" si="9"/>
        <v>252696</v>
      </c>
      <c r="J60" s="20">
        <f t="shared" si="9"/>
        <v>0</v>
      </c>
      <c r="K60" s="20">
        <f t="shared" si="9"/>
        <v>26323.1</v>
      </c>
      <c r="L60" s="20">
        <f t="shared" si="9"/>
        <v>0</v>
      </c>
      <c r="M60" s="20">
        <f t="shared" si="9"/>
        <v>88345.9</v>
      </c>
      <c r="N60" s="20">
        <f t="shared" si="9"/>
        <v>0</v>
      </c>
      <c r="O60" s="42"/>
    </row>
    <row r="61" spans="1:70" ht="15.75" customHeight="1" x14ac:dyDescent="0.25">
      <c r="A61" s="40"/>
      <c r="B61" s="37"/>
      <c r="C61" s="30"/>
      <c r="D61" s="19" t="s">
        <v>40</v>
      </c>
      <c r="E61" s="20">
        <f t="shared" ref="E61:N61" si="10">E13+E23+E33+E43+E53</f>
        <v>1202723.1000000001</v>
      </c>
      <c r="F61" s="20">
        <f t="shared" si="10"/>
        <v>0</v>
      </c>
      <c r="G61" s="20">
        <f t="shared" si="10"/>
        <v>1202723.1000000001</v>
      </c>
      <c r="H61" s="20">
        <f t="shared" si="10"/>
        <v>0</v>
      </c>
      <c r="I61" s="20">
        <f t="shared" si="10"/>
        <v>0</v>
      </c>
      <c r="J61" s="20">
        <f t="shared" si="10"/>
        <v>0</v>
      </c>
      <c r="K61" s="20">
        <f t="shared" si="10"/>
        <v>0</v>
      </c>
      <c r="L61" s="20">
        <f t="shared" si="10"/>
        <v>0</v>
      </c>
      <c r="M61" s="20">
        <f t="shared" si="10"/>
        <v>0</v>
      </c>
      <c r="N61" s="20">
        <f t="shared" si="10"/>
        <v>0</v>
      </c>
      <c r="O61" s="42"/>
    </row>
    <row r="62" spans="1:70" s="28" customFormat="1" x14ac:dyDescent="0.25">
      <c r="A62" s="40"/>
      <c r="B62" s="37"/>
      <c r="C62" s="30"/>
      <c r="D62" s="12" t="s">
        <v>39</v>
      </c>
      <c r="E62" s="20">
        <f t="shared" ref="E62:N62" si="11">E14+E24+E34+E44+E54</f>
        <v>898932.1</v>
      </c>
      <c r="F62" s="20">
        <f t="shared" si="11"/>
        <v>0</v>
      </c>
      <c r="G62" s="20">
        <f t="shared" si="11"/>
        <v>898932.1</v>
      </c>
      <c r="H62" s="20">
        <f t="shared" si="11"/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>
        <f t="shared" si="11"/>
        <v>0</v>
      </c>
      <c r="M62" s="20">
        <f t="shared" si="11"/>
        <v>0</v>
      </c>
      <c r="N62" s="20">
        <f t="shared" si="11"/>
        <v>0</v>
      </c>
      <c r="O62" s="42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1:70" x14ac:dyDescent="0.25">
      <c r="A63" s="40"/>
      <c r="B63" s="37"/>
      <c r="C63" s="30"/>
      <c r="D63" s="12" t="s">
        <v>38</v>
      </c>
      <c r="E63" s="20">
        <f t="shared" ref="E63:N63" si="12">E15+E25+E35+E45+E55</f>
        <v>1285862.8</v>
      </c>
      <c r="F63" s="20">
        <f t="shared" si="12"/>
        <v>0</v>
      </c>
      <c r="G63" s="20">
        <f t="shared" si="12"/>
        <v>1285862.8</v>
      </c>
      <c r="H63" s="20">
        <f t="shared" si="12"/>
        <v>0</v>
      </c>
      <c r="I63" s="20">
        <f t="shared" si="12"/>
        <v>0</v>
      </c>
      <c r="J63" s="20">
        <f t="shared" si="12"/>
        <v>0</v>
      </c>
      <c r="K63" s="20">
        <f t="shared" si="12"/>
        <v>0</v>
      </c>
      <c r="L63" s="20">
        <f t="shared" si="12"/>
        <v>0</v>
      </c>
      <c r="M63" s="20">
        <f t="shared" si="12"/>
        <v>0</v>
      </c>
      <c r="N63" s="20">
        <f t="shared" si="12"/>
        <v>0</v>
      </c>
      <c r="O63" s="42"/>
    </row>
    <row r="64" spans="1:70" ht="15" customHeight="1" x14ac:dyDescent="0.25">
      <c r="A64" s="41"/>
      <c r="B64" s="38"/>
      <c r="C64" s="31"/>
      <c r="D64" s="24" t="s">
        <v>12</v>
      </c>
      <c r="E64" s="21">
        <f t="shared" ref="E64:N64" si="13">SUM(E57:E63)</f>
        <v>7046558.0999999987</v>
      </c>
      <c r="F64" s="21">
        <f t="shared" si="13"/>
        <v>0</v>
      </c>
      <c r="G64" s="21">
        <f t="shared" si="13"/>
        <v>6304837.2000000002</v>
      </c>
      <c r="H64" s="21">
        <f t="shared" si="13"/>
        <v>0</v>
      </c>
      <c r="I64" s="21">
        <f t="shared" si="13"/>
        <v>252696</v>
      </c>
      <c r="J64" s="21">
        <f t="shared" si="13"/>
        <v>0</v>
      </c>
      <c r="K64" s="21">
        <f t="shared" si="13"/>
        <v>400679</v>
      </c>
      <c r="L64" s="21">
        <f t="shared" si="13"/>
        <v>0</v>
      </c>
      <c r="M64" s="21">
        <f t="shared" si="13"/>
        <v>88345.9</v>
      </c>
      <c r="N64" s="21">
        <f t="shared" si="13"/>
        <v>0</v>
      </c>
      <c r="O64" s="43"/>
      <c r="P64" s="13"/>
    </row>
    <row r="65" spans="1:15" x14ac:dyDescent="0.25">
      <c r="A65" s="58"/>
      <c r="B65" s="59"/>
      <c r="C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1"/>
    </row>
    <row r="66" spans="1:15" x14ac:dyDescent="0.25">
      <c r="F66" s="23"/>
      <c r="G66" s="14"/>
    </row>
    <row r="67" spans="1:15" x14ac:dyDescent="0.25">
      <c r="G67" s="14"/>
    </row>
    <row r="69" spans="1:15" x14ac:dyDescent="0.25">
      <c r="G69" s="14"/>
    </row>
  </sheetData>
  <mergeCells count="49">
    <mergeCell ref="D2:N2"/>
    <mergeCell ref="D3:D5"/>
    <mergeCell ref="E3:F4"/>
    <mergeCell ref="M4:N4"/>
    <mergeCell ref="A3:A5"/>
    <mergeCell ref="B3:B5"/>
    <mergeCell ref="I1:O1"/>
    <mergeCell ref="A65:O65"/>
    <mergeCell ref="B27:O27"/>
    <mergeCell ref="B37:O37"/>
    <mergeCell ref="B28:O28"/>
    <mergeCell ref="B17:O17"/>
    <mergeCell ref="B48:O48"/>
    <mergeCell ref="B18:O18"/>
    <mergeCell ref="B38:O38"/>
    <mergeCell ref="B47:O47"/>
    <mergeCell ref="B8:O8"/>
    <mergeCell ref="O39:O46"/>
    <mergeCell ref="A39:A46"/>
    <mergeCell ref="I4:J4"/>
    <mergeCell ref="A29:A36"/>
    <mergeCell ref="O29:O36"/>
    <mergeCell ref="A19:A26"/>
    <mergeCell ref="O19:O26"/>
    <mergeCell ref="O9:O16"/>
    <mergeCell ref="B6:O6"/>
    <mergeCell ref="B7:O7"/>
    <mergeCell ref="A9:A16"/>
    <mergeCell ref="O3:O5"/>
    <mergeCell ref="K4:L4"/>
    <mergeCell ref="G3:N3"/>
    <mergeCell ref="C3:C5"/>
    <mergeCell ref="G4:H4"/>
    <mergeCell ref="B57:B64"/>
    <mergeCell ref="A57:A64"/>
    <mergeCell ref="C57:C64"/>
    <mergeCell ref="O57:O64"/>
    <mergeCell ref="A49:A56"/>
    <mergeCell ref="B49:B56"/>
    <mergeCell ref="C49:C56"/>
    <mergeCell ref="O49:O56"/>
    <mergeCell ref="C39:C46"/>
    <mergeCell ref="C29:C36"/>
    <mergeCell ref="C19:C26"/>
    <mergeCell ref="B9:B16"/>
    <mergeCell ref="C9:C16"/>
    <mergeCell ref="B39:B46"/>
    <mergeCell ref="B29:B36"/>
    <mergeCell ref="B19:B26"/>
  </mergeCells>
  <pageMargins left="0.31496062992125984" right="0.39370078740157483" top="0.35433070866141736" bottom="0.31496062992125984" header="0.31496062992125984" footer="0.31496062992125984"/>
  <pageSetup paperSize="9" scale="68" fitToHeight="0" orientation="landscape" r:id="rId1"/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Анастасия Александровна Колегова</cp:lastModifiedBy>
  <cp:lastPrinted>2023-09-26T10:42:12Z</cp:lastPrinted>
  <dcterms:created xsi:type="dcterms:W3CDTF">2014-08-20T07:30:27Z</dcterms:created>
  <dcterms:modified xsi:type="dcterms:W3CDTF">2023-10-03T10:11:40Z</dcterms:modified>
</cp:coreProperties>
</file>