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1'!$A$1:$R$356</definedName>
  </definedNames>
  <calcPr fullCalcOnLoad="1"/>
</workbook>
</file>

<file path=xl/sharedStrings.xml><?xml version="1.0" encoding="utf-8"?>
<sst xmlns="http://schemas.openxmlformats.org/spreadsheetml/2006/main" count="513" uniqueCount="88">
  <si>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</si>
  <si>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</si>
  <si>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</si>
  <si>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</si>
  <si>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</si>
  <si>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</si>
  <si>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</si>
  <si>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</si>
  <si>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</si>
  <si>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</si>
  <si>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</si>
  <si>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</si>
  <si>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</si>
  <si>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</si>
  <si>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</si>
  <si>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Откачка воды по городу</t>
  </si>
  <si>
    <t>Текущий ремонт трубопроводов и колодцев ливневой канализации</t>
  </si>
  <si>
    <t>Плата за негативное воздействие сточных вод на водные объекты</t>
  </si>
  <si>
    <t>Паспортизация бесхозяйных объектов</t>
  </si>
  <si>
    <t>Департамент городского хозяйства администрации Города Томска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</si>
  <si>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</si>
  <si>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</si>
  <si>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</si>
  <si>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</si>
  <si>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</si>
  <si>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Задача 3 подпрограммы: Содержание, инвентаризация и паспортизация объектов инженерной инфраструктуры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</si>
  <si>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</si>
  <si>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</si>
  <si>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</si>
  <si>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</si>
  <si>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Департамент дорожной деятельности и благоустройства администрации Города Томска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</si>
  <si>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</si>
  <si>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2025 год</t>
  </si>
  <si>
    <t>2024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</si>
  <si>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</si>
  <si>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</si>
  <si>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Капитальный ремонт тепловой сети к жилым домам по адресу: г. Томск, ул.Белая, 5, 5/1, 8а, 8/2,9,12,14,14/1,14/2,16</t>
  </si>
  <si>
    <t>Капитальный ремонт котла в котельной Басандайская жемчужина г. Томск, ул. Басандайская, 2/3 стр.4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</si>
  <si>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</si>
  <si>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</si>
  <si>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Департамент городского хозяйства администрации Города Томска 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</si>
  <si>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</si>
  <si>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</si>
  <si>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</si>
  <si>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</si>
  <si>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</si>
  <si>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</si>
  <si>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</si>
  <si>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многоквартирным домам  по пер. Сакко, 18 и  ул. Малая Подгорная, 2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</si>
  <si>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</si>
  <si>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</si>
  <si>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</si>
  <si>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</si>
  <si>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</si>
  <si>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</si>
  <si>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</si>
  <si>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</si>
  <si>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</si>
  <si>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</si>
  <si>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I</t>
  </si>
  <si>
    <t>Д</t>
  </si>
  <si>
    <t>Ответственный исполнитель, соисполнители, участники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</si>
  <si>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</si>
  <si>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насосов для функционирования водозаборных скважин, находящихся в муниципальной собственности</t>
  </si>
  <si>
    <t>Выполнение работ путем гидродинамической очистки канализационной линии  по адресу: г.Томск, с.Тимирязевское, ул.Путевая, 1/3 стр.1.</t>
  </si>
  <si>
    <t>Перенос водоочистного комплекса "Гейзер ТМ"</t>
  </si>
  <si>
    <t>Департамент городского хозяйства администрации Города Томска, Департамент дорожной деятельности и благоустройства администрации Города Томска</t>
  </si>
  <si>
    <t>Прочистка хозяйственно-бытовой канализации</t>
  </si>
  <si>
    <t>Содержание и ремонт участков инженерных сетей, числящихся в муниципальной собственности и бесхозяйных инженерных сетей в целях восстановления работоспособности</t>
  </si>
  <si>
    <t>2026 год</t>
  </si>
  <si>
    <t>2027 год</t>
  </si>
  <si>
    <t>2028 год</t>
  </si>
  <si>
    <t>2029 год</t>
  </si>
  <si>
    <t>2030 год</t>
  </si>
  <si>
    <t>Департамент городского хозяйства администрации Города Томска, администрация Кировского района Города Томска,  администрация Советского района Города Томска,  администрация Ленинского района Города Томска,  администрация Октябрьского района Города Томска</t>
  </si>
  <si>
    <t>ддд = 96,0</t>
  </si>
  <si>
    <t>Наименование целей, задач, ведомственных целевых программ, мероприятий подпрограммы</t>
  </si>
  <si>
    <t xml:space="preserve">ПЕРЕЧЕНЬ МЕРОПРИЯТИЙ И РЕСУРСНОЕ ОБЕСПЕЧЕНИЕ ПОДПРОГРАММЫ
«Содержание инженерной инфраструктуры»
</t>
  </si>
  <si>
    <t xml:space="preserve">Приложение 2 к подпрограмме 
«Содержание инженерной инфраструктуры»  </t>
  </si>
  <si>
    <t>Инвентаризация и обследование тепловых сетей</t>
  </si>
  <si>
    <t>дгх</t>
  </si>
  <si>
    <t>изс</t>
  </si>
  <si>
    <t>ддд</t>
  </si>
  <si>
    <t>Подготовка объектов теплоснабжения числящихся в муниципальной собственности к ОЗП (Лоскутово)</t>
  </si>
  <si>
    <t>Подготовка конкурсной документации для заключения концессионных соглашений</t>
  </si>
  <si>
    <t>Код бюджетной классификации (КЦСР, КВР)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</si>
  <si>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</t>
  </si>
  <si>
    <t>4317 паспортизация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</si>
</sst>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164" fontId="4" fillId="33" borderId="14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vertical="center" wrapText="1"/>
    </xf>
    <xf numFmtId="4" fontId="4" fillId="5" borderId="11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wrapText="1"/>
    </xf>
    <xf numFmtId="4" fontId="2" fillId="5" borderId="16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wrapText="1"/>
    </xf>
    <xf numFmtId="4" fontId="2" fillId="5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4" fontId="40" fillId="32" borderId="15" xfId="60" applyNumberFormat="1" applyFont="1" applyBorder="1" applyAlignment="1">
      <alignment horizontal="center" vertical="center" wrapText="1"/>
    </xf>
    <xf numFmtId="164" fontId="40" fillId="32" borderId="11" xfId="60" applyNumberFormat="1" applyFont="1" applyBorder="1" applyAlignment="1">
      <alignment vertical="center" wrapText="1"/>
    </xf>
    <xf numFmtId="164" fontId="40" fillId="32" borderId="10" xfId="60" applyNumberFormat="1" applyFont="1" applyBorder="1" applyAlignment="1">
      <alignment wrapText="1"/>
    </xf>
    <xf numFmtId="4" fontId="40" fillId="32" borderId="16" xfId="60" applyNumberFormat="1" applyFont="1" applyBorder="1" applyAlignment="1">
      <alignment horizontal="center" vertical="center" wrapText="1"/>
    </xf>
    <xf numFmtId="0" fontId="40" fillId="32" borderId="0" xfId="60" applyFont="1" applyAlignment="1">
      <alignment/>
    </xf>
    <xf numFmtId="4" fontId="40" fillId="32" borderId="14" xfId="60" applyNumberFormat="1" applyFont="1" applyBorder="1" applyAlignment="1">
      <alignment horizontal="center" vertical="center" wrapText="1"/>
    </xf>
    <xf numFmtId="4" fontId="40" fillId="32" borderId="17" xfId="60" applyNumberFormat="1" applyFont="1" applyBorder="1" applyAlignment="1">
      <alignment horizontal="center" vertical="center" wrapText="1"/>
    </xf>
    <xf numFmtId="4" fontId="40" fillId="32" borderId="18" xfId="60" applyNumberFormat="1" applyFont="1" applyBorder="1" applyAlignment="1">
      <alignment horizontal="center" vertical="center" wrapText="1"/>
    </xf>
    <xf numFmtId="164" fontId="40" fillId="32" borderId="10" xfId="60" applyNumberFormat="1" applyFont="1" applyBorder="1" applyAlignment="1">
      <alignment vertical="center" wrapText="1"/>
    </xf>
    <xf numFmtId="0" fontId="40" fillId="32" borderId="10" xfId="60" applyFont="1" applyBorder="1" applyAlignment="1">
      <alignment horizontal="center" vertical="center" wrapText="1"/>
    </xf>
    <xf numFmtId="164" fontId="40" fillId="32" borderId="10" xfId="60" applyNumberFormat="1" applyFont="1" applyBorder="1" applyAlignment="1">
      <alignment horizontal="right" vertical="center" wrapText="1"/>
    </xf>
    <xf numFmtId="0" fontId="40" fillId="32" borderId="16" xfId="60" applyFont="1" applyBorder="1" applyAlignment="1">
      <alignment horizontal="center" vertical="center" wrapText="1"/>
    </xf>
    <xf numFmtId="0" fontId="40" fillId="32" borderId="15" xfId="6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" fontId="40" fillId="32" borderId="10" xfId="60" applyNumberFormat="1" applyFont="1" applyBorder="1" applyAlignment="1">
      <alignment horizontal="center" vertical="center" wrapText="1"/>
    </xf>
    <xf numFmtId="0" fontId="40" fillId="32" borderId="15" xfId="60" applyFont="1" applyBorder="1" applyAlignment="1">
      <alignment horizontal="center" vertical="center" wrapText="1"/>
    </xf>
    <xf numFmtId="0" fontId="40" fillId="32" borderId="16" xfId="60" applyFont="1" applyBorder="1" applyAlignment="1">
      <alignment horizontal="center" vertical="center" wrapText="1"/>
    </xf>
    <xf numFmtId="4" fontId="40" fillId="32" borderId="10" xfId="60" applyNumberFormat="1" applyFont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40" fillId="32" borderId="19" xfId="60" applyNumberFormat="1" applyFont="1" applyBorder="1" applyAlignment="1">
      <alignment horizontal="center" vertical="center" wrapText="1"/>
    </xf>
    <xf numFmtId="4" fontId="40" fillId="32" borderId="20" xfId="60" applyNumberFormat="1" applyFont="1" applyBorder="1" applyAlignment="1">
      <alignment horizontal="center" vertical="center" wrapText="1"/>
    </xf>
    <xf numFmtId="4" fontId="40" fillId="32" borderId="17" xfId="60" applyNumberFormat="1" applyFont="1" applyBorder="1" applyAlignment="1">
      <alignment horizontal="center" vertical="center" wrapText="1"/>
    </xf>
    <xf numFmtId="4" fontId="40" fillId="32" borderId="18" xfId="60" applyNumberFormat="1" applyFont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4" fontId="4" fillId="33" borderId="2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left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5" borderId="15" xfId="0" applyNumberFormat="1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4" fontId="40" fillId="32" borderId="15" xfId="60" applyNumberFormat="1" applyFont="1" applyBorder="1" applyAlignment="1">
      <alignment horizontal="center" vertical="center" wrapText="1"/>
    </xf>
    <xf numFmtId="4" fontId="40" fillId="32" borderId="16" xfId="60" applyNumberFormat="1" applyFont="1" applyBorder="1" applyAlignment="1">
      <alignment horizontal="center" vertical="center" wrapText="1"/>
    </xf>
    <xf numFmtId="4" fontId="40" fillId="32" borderId="14" xfId="60" applyNumberFormat="1" applyFont="1" applyBorder="1" applyAlignment="1">
      <alignment horizontal="center" vertical="center" wrapText="1"/>
    </xf>
    <xf numFmtId="1" fontId="40" fillId="32" borderId="15" xfId="60" applyNumberFormat="1" applyFont="1" applyBorder="1" applyAlignment="1">
      <alignment horizontal="center" vertical="center" wrapText="1"/>
    </xf>
    <xf numFmtId="1" fontId="40" fillId="32" borderId="16" xfId="60" applyNumberFormat="1" applyFont="1" applyBorder="1" applyAlignment="1">
      <alignment horizontal="center" vertical="center" wrapText="1"/>
    </xf>
    <xf numFmtId="1" fontId="40" fillId="32" borderId="14" xfId="60" applyNumberFormat="1" applyFont="1" applyBorder="1" applyAlignment="1">
      <alignment horizontal="center" vertical="center" wrapText="1"/>
    </xf>
    <xf numFmtId="4" fontId="40" fillId="32" borderId="21" xfId="60" applyNumberFormat="1" applyFont="1" applyBorder="1" applyAlignment="1">
      <alignment horizontal="left" vertical="center" wrapText="1"/>
    </xf>
    <xf numFmtId="4" fontId="40" fillId="32" borderId="13" xfId="60" applyNumberFormat="1" applyFont="1" applyBorder="1" applyAlignment="1">
      <alignment horizontal="left" vertical="center" wrapText="1"/>
    </xf>
    <xf numFmtId="4" fontId="40" fillId="32" borderId="11" xfId="60" applyNumberFormat="1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18" xfId="0" applyNumberFormat="1" applyFont="1" applyFill="1" applyBorder="1" applyAlignment="1">
      <alignment horizontal="center" wrapText="1"/>
    </xf>
    <xf numFmtId="49" fontId="40" fillId="32" borderId="15" xfId="60" applyNumberFormat="1" applyFont="1" applyBorder="1" applyAlignment="1">
      <alignment horizontal="center" vertical="center" wrapText="1"/>
    </xf>
    <xf numFmtId="49" fontId="40" fillId="32" borderId="16" xfId="60" applyNumberFormat="1" applyFont="1" applyBorder="1" applyAlignment="1">
      <alignment horizontal="center" vertical="center" wrapText="1"/>
    </xf>
    <xf numFmtId="49" fontId="40" fillId="32" borderId="14" xfId="60" applyNumberFormat="1" applyFont="1" applyBorder="1" applyAlignment="1">
      <alignment horizontal="center" vertical="center" wrapText="1"/>
    </xf>
    <xf numFmtId="4" fontId="40" fillId="32" borderId="25" xfId="60" applyNumberFormat="1" applyFont="1" applyBorder="1" applyAlignment="1">
      <alignment horizontal="center" vertical="center" wrapText="1"/>
    </xf>
    <xf numFmtId="4" fontId="40" fillId="32" borderId="24" xfId="60" applyNumberFormat="1" applyFont="1" applyBorder="1" applyAlignment="1">
      <alignment horizontal="center" vertical="center" wrapText="1"/>
    </xf>
    <xf numFmtId="0" fontId="40" fillId="32" borderId="14" xfId="60" applyFont="1" applyBorder="1" applyAlignment="1">
      <alignment horizontal="center" vertical="center" wrapText="1"/>
    </xf>
    <xf numFmtId="0" fontId="40" fillId="32" borderId="10" xfId="6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" fontId="40" fillId="33" borderId="15" xfId="60" applyNumberFormat="1" applyFont="1" applyFill="1" applyBorder="1" applyAlignment="1">
      <alignment horizontal="center" vertical="center" wrapText="1"/>
    </xf>
    <xf numFmtId="4" fontId="40" fillId="33" borderId="16" xfId="60" applyNumberFormat="1" applyFont="1" applyFill="1" applyBorder="1" applyAlignment="1">
      <alignment horizontal="center" vertical="center" wrapText="1"/>
    </xf>
    <xf numFmtId="4" fontId="40" fillId="33" borderId="14" xfId="6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3"/>
  <sheetViews>
    <sheetView tabSelected="1" view="pageBreakPreview" zoomScale="85" zoomScaleSheetLayoutView="85" zoomScalePageLayoutView="0" workbookViewId="0" topLeftCell="A1">
      <selection activeCell="G9" sqref="G9:P9"/>
    </sheetView>
  </sheetViews>
  <sheetFormatPr defaultColWidth="12.00390625" defaultRowHeight="12.75"/>
  <cols>
    <col min="1" max="1" width="8.625" style="1" customWidth="1"/>
    <col min="2" max="2" width="31.625" style="51" customWidth="1"/>
    <col min="3" max="4" width="15.125" style="2" customWidth="1"/>
    <col min="5" max="5" width="19.625" style="2" customWidth="1"/>
    <col min="6" max="6" width="12.00390625" style="2" customWidth="1"/>
    <col min="7" max="10" width="15.25390625" style="2" bestFit="1" customWidth="1"/>
    <col min="11" max="12" width="12.375" style="2" bestFit="1" customWidth="1"/>
    <col min="13" max="14" width="13.00390625" style="2" bestFit="1" customWidth="1"/>
    <col min="15" max="16" width="12.375" style="2" bestFit="1" customWidth="1"/>
    <col min="17" max="17" width="12.00390625" style="2" customWidth="1"/>
    <col min="18" max="18" width="30.625" style="2" customWidth="1"/>
    <col min="19" max="16384" width="12.00390625" style="2" customWidth="1"/>
  </cols>
  <sheetData>
    <row r="1" spans="13:18" ht="12.75">
      <c r="M1" s="67" t="s">
        <v>78</v>
      </c>
      <c r="N1" s="67"/>
      <c r="O1" s="67"/>
      <c r="P1" s="67"/>
      <c r="Q1" s="67"/>
      <c r="R1" s="67"/>
    </row>
    <row r="2" spans="13:18" ht="32.25" customHeight="1">
      <c r="M2" s="67"/>
      <c r="N2" s="67"/>
      <c r="O2" s="67"/>
      <c r="P2" s="67"/>
      <c r="Q2" s="67"/>
      <c r="R2" s="67"/>
    </row>
    <row r="3" spans="1:18" ht="44.25" customHeight="1">
      <c r="A3" s="68" t="s">
        <v>77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2.75" customHeight="1">
      <c r="A4" s="69" t="s">
        <v>62</v>
      </c>
      <c r="B4" s="72" t="s">
        <v>76</v>
      </c>
      <c r="C4" s="72" t="s">
        <v>55</v>
      </c>
      <c r="D4" s="72" t="s">
        <v>56</v>
      </c>
      <c r="E4" s="99" t="s">
        <v>85</v>
      </c>
      <c r="F4" s="76" t="s">
        <v>0</v>
      </c>
      <c r="G4" s="89" t="s">
        <v>1</v>
      </c>
      <c r="H4" s="90"/>
      <c r="I4" s="73" t="s">
        <v>2</v>
      </c>
      <c r="J4" s="74"/>
      <c r="K4" s="74"/>
      <c r="L4" s="74"/>
      <c r="M4" s="74"/>
      <c r="N4" s="74"/>
      <c r="O4" s="74"/>
      <c r="P4" s="75"/>
      <c r="Q4" s="89" t="s">
        <v>61</v>
      </c>
      <c r="R4" s="90"/>
    </row>
    <row r="5" spans="1:18" ht="12.75">
      <c r="A5" s="70"/>
      <c r="B5" s="72"/>
      <c r="C5" s="72"/>
      <c r="D5" s="72"/>
      <c r="E5" s="100"/>
      <c r="F5" s="76"/>
      <c r="G5" s="91"/>
      <c r="H5" s="92"/>
      <c r="I5" s="76" t="s">
        <v>3</v>
      </c>
      <c r="J5" s="76"/>
      <c r="K5" s="76" t="s">
        <v>4</v>
      </c>
      <c r="L5" s="76"/>
      <c r="M5" s="76" t="s">
        <v>5</v>
      </c>
      <c r="N5" s="76"/>
      <c r="O5" s="76" t="s">
        <v>6</v>
      </c>
      <c r="P5" s="76"/>
      <c r="Q5" s="102"/>
      <c r="R5" s="103"/>
    </row>
    <row r="6" spans="1:18" ht="85.5" customHeight="1">
      <c r="A6" s="71"/>
      <c r="B6" s="72"/>
      <c r="C6" s="72"/>
      <c r="D6" s="72"/>
      <c r="E6" s="101"/>
      <c r="F6" s="76"/>
      <c r="G6" s="25" t="s">
        <v>7</v>
      </c>
      <c r="H6" s="25" t="s">
        <v>8</v>
      </c>
      <c r="I6" s="25" t="s">
        <v>7</v>
      </c>
      <c r="J6" s="25" t="s">
        <v>8</v>
      </c>
      <c r="K6" s="25" t="s">
        <v>7</v>
      </c>
      <c r="L6" s="25" t="s">
        <v>8</v>
      </c>
      <c r="M6" s="25" t="s">
        <v>7</v>
      </c>
      <c r="N6" s="25" t="s">
        <v>8</v>
      </c>
      <c r="O6" s="25" t="s">
        <v>7</v>
      </c>
      <c r="P6" s="25" t="s">
        <v>26</v>
      </c>
      <c r="Q6" s="91"/>
      <c r="R6" s="92"/>
    </row>
    <row r="7" spans="1:18" ht="13.5" customHeight="1">
      <c r="A7" s="28">
        <v>1</v>
      </c>
      <c r="B7" s="50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73">
        <v>17</v>
      </c>
      <c r="R7" s="75"/>
    </row>
    <row r="8" spans="1:18" ht="12.75">
      <c r="A8" s="93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</row>
    <row r="9" spans="1:18" s="18" customFormat="1" ht="16.5" customHeight="1">
      <c r="A9" s="83" t="s">
        <v>27</v>
      </c>
      <c r="B9" s="84"/>
      <c r="C9" s="84"/>
      <c r="D9" s="84"/>
      <c r="E9" s="136"/>
      <c r="F9" s="17" t="s">
        <v>9</v>
      </c>
      <c r="G9" s="145">
        <f>G10+G11+G12+G13+G14+G15+G16</f>
        <v>1885487.7121999997</v>
      </c>
      <c r="H9" s="145">
        <f aca="true" t="shared" si="0" ref="H9:P9">H10+H11+H12+H13+H14+H15+H16</f>
        <v>0</v>
      </c>
      <c r="I9" s="145">
        <f t="shared" si="0"/>
        <v>1885487.7121999997</v>
      </c>
      <c r="J9" s="145">
        <f t="shared" si="0"/>
        <v>0</v>
      </c>
      <c r="K9" s="145">
        <f t="shared" si="0"/>
        <v>0</v>
      </c>
      <c r="L9" s="145">
        <f t="shared" si="0"/>
        <v>0</v>
      </c>
      <c r="M9" s="145">
        <f t="shared" si="0"/>
        <v>0</v>
      </c>
      <c r="N9" s="145">
        <f t="shared" si="0"/>
        <v>0</v>
      </c>
      <c r="O9" s="145">
        <f t="shared" si="0"/>
        <v>0</v>
      </c>
      <c r="P9" s="145">
        <f t="shared" si="0"/>
        <v>0</v>
      </c>
      <c r="Q9" s="77"/>
      <c r="R9" s="78"/>
    </row>
    <row r="10" spans="1:18" s="18" customFormat="1" ht="16.5" customHeight="1">
      <c r="A10" s="85"/>
      <c r="B10" s="86"/>
      <c r="C10" s="86"/>
      <c r="D10" s="86"/>
      <c r="E10" s="137"/>
      <c r="F10" s="19" t="s">
        <v>33</v>
      </c>
      <c r="G10" s="36">
        <f>G349</f>
        <v>274135.5122</v>
      </c>
      <c r="H10" s="36">
        <f aca="true" t="shared" si="1" ref="H10:P10">H349</f>
        <v>0</v>
      </c>
      <c r="I10" s="36">
        <f t="shared" si="1"/>
        <v>274135.5122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  <c r="N10" s="36">
        <f t="shared" si="1"/>
        <v>0</v>
      </c>
      <c r="O10" s="36">
        <f t="shared" si="1"/>
        <v>0</v>
      </c>
      <c r="P10" s="36">
        <f t="shared" si="1"/>
        <v>0</v>
      </c>
      <c r="Q10" s="79"/>
      <c r="R10" s="80"/>
    </row>
    <row r="11" spans="1:18" s="18" customFormat="1" ht="16.5" customHeight="1">
      <c r="A11" s="85"/>
      <c r="B11" s="86"/>
      <c r="C11" s="86"/>
      <c r="D11" s="86"/>
      <c r="E11" s="137"/>
      <c r="F11" s="19" t="s">
        <v>32</v>
      </c>
      <c r="G11" s="36">
        <f aca="true" t="shared" si="2" ref="G11:P16">G350</f>
        <v>268558.7</v>
      </c>
      <c r="H11" s="36">
        <f t="shared" si="2"/>
        <v>0</v>
      </c>
      <c r="I11" s="36">
        <f t="shared" si="2"/>
        <v>268558.7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  <c r="Q11" s="79"/>
      <c r="R11" s="80"/>
    </row>
    <row r="12" spans="1:18" s="18" customFormat="1" ht="16.5" customHeight="1">
      <c r="A12" s="85"/>
      <c r="B12" s="86"/>
      <c r="C12" s="86"/>
      <c r="D12" s="86"/>
      <c r="E12" s="137"/>
      <c r="F12" s="19" t="s">
        <v>69</v>
      </c>
      <c r="G12" s="36">
        <f t="shared" si="2"/>
        <v>268558.7</v>
      </c>
      <c r="H12" s="36">
        <f t="shared" si="2"/>
        <v>0</v>
      </c>
      <c r="I12" s="36">
        <f t="shared" si="2"/>
        <v>268558.7</v>
      </c>
      <c r="J12" s="36">
        <f t="shared" si="2"/>
        <v>0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36">
        <f t="shared" si="2"/>
        <v>0</v>
      </c>
      <c r="O12" s="36">
        <f t="shared" si="2"/>
        <v>0</v>
      </c>
      <c r="P12" s="36">
        <f t="shared" si="2"/>
        <v>0</v>
      </c>
      <c r="Q12" s="79"/>
      <c r="R12" s="80"/>
    </row>
    <row r="13" spans="1:18" s="18" customFormat="1" ht="16.5" customHeight="1">
      <c r="A13" s="85"/>
      <c r="B13" s="86"/>
      <c r="C13" s="86"/>
      <c r="D13" s="86"/>
      <c r="E13" s="137"/>
      <c r="F13" s="19" t="s">
        <v>70</v>
      </c>
      <c r="G13" s="36">
        <f t="shared" si="2"/>
        <v>268558.7</v>
      </c>
      <c r="H13" s="36">
        <f t="shared" si="2"/>
        <v>0</v>
      </c>
      <c r="I13" s="36">
        <f t="shared" si="2"/>
        <v>268558.7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0</v>
      </c>
      <c r="Q13" s="79"/>
      <c r="R13" s="80"/>
    </row>
    <row r="14" spans="1:18" s="18" customFormat="1" ht="16.5" customHeight="1">
      <c r="A14" s="85"/>
      <c r="B14" s="86"/>
      <c r="C14" s="86"/>
      <c r="D14" s="86"/>
      <c r="E14" s="137"/>
      <c r="F14" s="19" t="s">
        <v>71</v>
      </c>
      <c r="G14" s="36">
        <f t="shared" si="2"/>
        <v>268558.7</v>
      </c>
      <c r="H14" s="36">
        <f t="shared" si="2"/>
        <v>0</v>
      </c>
      <c r="I14" s="36">
        <f t="shared" si="2"/>
        <v>268558.7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79"/>
      <c r="R14" s="80"/>
    </row>
    <row r="15" spans="1:18" s="18" customFormat="1" ht="16.5" customHeight="1">
      <c r="A15" s="85"/>
      <c r="B15" s="86"/>
      <c r="C15" s="86"/>
      <c r="D15" s="86"/>
      <c r="E15" s="137"/>
      <c r="F15" s="19" t="s">
        <v>72</v>
      </c>
      <c r="G15" s="36">
        <f t="shared" si="2"/>
        <v>268558.7</v>
      </c>
      <c r="H15" s="36">
        <f t="shared" si="2"/>
        <v>0</v>
      </c>
      <c r="I15" s="36">
        <f t="shared" si="2"/>
        <v>268558.7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</v>
      </c>
      <c r="O15" s="36">
        <f t="shared" si="2"/>
        <v>0</v>
      </c>
      <c r="P15" s="36">
        <f t="shared" si="2"/>
        <v>0</v>
      </c>
      <c r="Q15" s="79"/>
      <c r="R15" s="80"/>
    </row>
    <row r="16" spans="1:18" s="18" customFormat="1" ht="16.5" customHeight="1">
      <c r="A16" s="87"/>
      <c r="B16" s="88"/>
      <c r="C16" s="88"/>
      <c r="D16" s="88"/>
      <c r="E16" s="138"/>
      <c r="F16" s="19" t="s">
        <v>73</v>
      </c>
      <c r="G16" s="36">
        <f t="shared" si="2"/>
        <v>268558.7</v>
      </c>
      <c r="H16" s="36">
        <f t="shared" si="2"/>
        <v>0</v>
      </c>
      <c r="I16" s="36">
        <f t="shared" si="2"/>
        <v>268558.7</v>
      </c>
      <c r="J16" s="36">
        <f t="shared" si="2"/>
        <v>0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0</v>
      </c>
      <c r="O16" s="36">
        <f t="shared" si="2"/>
        <v>0</v>
      </c>
      <c r="P16" s="36">
        <f t="shared" si="2"/>
        <v>0</v>
      </c>
      <c r="Q16" s="81"/>
      <c r="R16" s="82"/>
    </row>
    <row r="17" spans="1:18" ht="12.75">
      <c r="A17" s="96" t="s">
        <v>24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</row>
    <row r="18" spans="1:18" ht="12.75">
      <c r="A18" s="69">
        <f>A6+1</f>
        <v>1</v>
      </c>
      <c r="B18" s="65" t="s">
        <v>11</v>
      </c>
      <c r="C18" s="22"/>
      <c r="D18" s="22"/>
      <c r="E18" s="139"/>
      <c r="F18" s="5" t="s">
        <v>9</v>
      </c>
      <c r="G18" s="6">
        <f aca="true" t="shared" si="3" ref="G18:P18">SUM(G19:G25)</f>
        <v>2100</v>
      </c>
      <c r="H18" s="6">
        <f t="shared" si="3"/>
        <v>0</v>
      </c>
      <c r="I18" s="6">
        <f t="shared" si="3"/>
        <v>2100</v>
      </c>
      <c r="J18" s="6">
        <f t="shared" si="3"/>
        <v>0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0</v>
      </c>
      <c r="O18" s="6">
        <f t="shared" si="3"/>
        <v>0</v>
      </c>
      <c r="P18" s="6">
        <f t="shared" si="3"/>
        <v>0</v>
      </c>
      <c r="Q18" s="61" t="s">
        <v>30</v>
      </c>
      <c r="R18" s="62"/>
    </row>
    <row r="19" spans="1:18" ht="13.5" customHeight="1">
      <c r="A19" s="70"/>
      <c r="B19" s="66"/>
      <c r="C19" s="23"/>
      <c r="D19" s="23"/>
      <c r="E19" s="140"/>
      <c r="F19" s="20" t="s">
        <v>33</v>
      </c>
      <c r="G19" s="9">
        <v>300</v>
      </c>
      <c r="H19" s="9">
        <v>0</v>
      </c>
      <c r="I19" s="9">
        <f>G19</f>
        <v>300</v>
      </c>
      <c r="J19" s="9">
        <f>H19</f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63"/>
      <c r="R19" s="64"/>
    </row>
    <row r="20" spans="1:18" ht="12.75">
      <c r="A20" s="70"/>
      <c r="B20" s="66"/>
      <c r="C20" s="23"/>
      <c r="D20" s="23"/>
      <c r="E20" s="140"/>
      <c r="F20" s="20" t="s">
        <v>32</v>
      </c>
      <c r="G20" s="9">
        <v>300</v>
      </c>
      <c r="H20" s="9">
        <v>0</v>
      </c>
      <c r="I20" s="9">
        <f aca="true" t="shared" si="4" ref="I20:I49">G20</f>
        <v>300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63"/>
      <c r="R20" s="64"/>
    </row>
    <row r="21" spans="1:18" ht="12.75">
      <c r="A21" s="70"/>
      <c r="B21" s="66"/>
      <c r="C21" s="23"/>
      <c r="D21" s="23"/>
      <c r="E21" s="140"/>
      <c r="F21" s="20" t="s">
        <v>69</v>
      </c>
      <c r="G21" s="9">
        <v>300</v>
      </c>
      <c r="H21" s="9">
        <v>0</v>
      </c>
      <c r="I21" s="9">
        <f t="shared" si="4"/>
        <v>300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63"/>
      <c r="R21" s="64"/>
    </row>
    <row r="22" spans="1:18" ht="12.75">
      <c r="A22" s="70"/>
      <c r="B22" s="66"/>
      <c r="C22" s="23"/>
      <c r="D22" s="23"/>
      <c r="E22" s="140"/>
      <c r="F22" s="20" t="s">
        <v>70</v>
      </c>
      <c r="G22" s="9">
        <v>300</v>
      </c>
      <c r="H22" s="9">
        <v>0</v>
      </c>
      <c r="I22" s="9">
        <f t="shared" si="4"/>
        <v>300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63"/>
      <c r="R22" s="64"/>
    </row>
    <row r="23" spans="1:18" ht="12.75">
      <c r="A23" s="70"/>
      <c r="B23" s="66"/>
      <c r="C23" s="23"/>
      <c r="D23" s="23"/>
      <c r="E23" s="140"/>
      <c r="F23" s="20" t="s">
        <v>71</v>
      </c>
      <c r="G23" s="9">
        <v>300</v>
      </c>
      <c r="H23" s="9">
        <v>0</v>
      </c>
      <c r="I23" s="9">
        <f t="shared" si="4"/>
        <v>300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63"/>
      <c r="R23" s="64"/>
    </row>
    <row r="24" spans="1:18" ht="12.75">
      <c r="A24" s="70"/>
      <c r="B24" s="66"/>
      <c r="C24" s="23"/>
      <c r="D24" s="23"/>
      <c r="E24" s="140"/>
      <c r="F24" s="20" t="s">
        <v>72</v>
      </c>
      <c r="G24" s="9">
        <v>300</v>
      </c>
      <c r="H24" s="9">
        <v>0</v>
      </c>
      <c r="I24" s="9">
        <f t="shared" si="4"/>
        <v>300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63"/>
      <c r="R24" s="64"/>
    </row>
    <row r="25" spans="1:18" ht="12.75">
      <c r="A25" s="70"/>
      <c r="B25" s="66"/>
      <c r="C25" s="23" t="s">
        <v>57</v>
      </c>
      <c r="D25" s="23" t="s">
        <v>58</v>
      </c>
      <c r="E25" s="141"/>
      <c r="F25" s="20" t="s">
        <v>73</v>
      </c>
      <c r="G25" s="9">
        <v>300</v>
      </c>
      <c r="H25" s="9">
        <v>0</v>
      </c>
      <c r="I25" s="9">
        <f t="shared" si="4"/>
        <v>300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63"/>
      <c r="R25" s="64"/>
    </row>
    <row r="26" spans="1:18" ht="12.75">
      <c r="A26" s="69">
        <f>A18+1</f>
        <v>2</v>
      </c>
      <c r="B26" s="65" t="s">
        <v>12</v>
      </c>
      <c r="C26" s="22"/>
      <c r="D26" s="22"/>
      <c r="E26" s="139"/>
      <c r="F26" s="5" t="s">
        <v>9</v>
      </c>
      <c r="G26" s="6">
        <f aca="true" t="shared" si="5" ref="G26:P26">SUM(G27:G33)</f>
        <v>94222.1</v>
      </c>
      <c r="H26" s="6">
        <f t="shared" si="5"/>
        <v>0</v>
      </c>
      <c r="I26" s="6">
        <f t="shared" si="4"/>
        <v>94222.1</v>
      </c>
      <c r="J26" s="6">
        <f t="shared" si="5"/>
        <v>0</v>
      </c>
      <c r="K26" s="6">
        <f t="shared" si="5"/>
        <v>0</v>
      </c>
      <c r="L26" s="6">
        <f t="shared" si="5"/>
        <v>0</v>
      </c>
      <c r="M26" s="6">
        <f t="shared" si="5"/>
        <v>0</v>
      </c>
      <c r="N26" s="6">
        <f t="shared" si="5"/>
        <v>0</v>
      </c>
      <c r="O26" s="6">
        <f t="shared" si="5"/>
        <v>0</v>
      </c>
      <c r="P26" s="6">
        <f t="shared" si="5"/>
        <v>0</v>
      </c>
      <c r="Q26" s="61" t="s">
        <v>30</v>
      </c>
      <c r="R26" s="62"/>
    </row>
    <row r="27" spans="1:18" ht="13.5" customHeight="1">
      <c r="A27" s="70"/>
      <c r="B27" s="66"/>
      <c r="C27" s="23"/>
      <c r="D27" s="23"/>
      <c r="E27" s="140"/>
      <c r="F27" s="20" t="s">
        <v>33</v>
      </c>
      <c r="G27" s="9">
        <v>13460.3</v>
      </c>
      <c r="H27" s="9">
        <v>0</v>
      </c>
      <c r="I27" s="9">
        <f t="shared" si="4"/>
        <v>13460.3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63"/>
      <c r="R27" s="64"/>
    </row>
    <row r="28" spans="1:18" ht="12.75">
      <c r="A28" s="70"/>
      <c r="B28" s="66"/>
      <c r="C28" s="23"/>
      <c r="D28" s="23"/>
      <c r="E28" s="140"/>
      <c r="F28" s="20" t="s">
        <v>32</v>
      </c>
      <c r="G28" s="9">
        <v>13460.3</v>
      </c>
      <c r="H28" s="9">
        <v>0</v>
      </c>
      <c r="I28" s="9">
        <f t="shared" si="4"/>
        <v>13460.3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63"/>
      <c r="R28" s="64"/>
    </row>
    <row r="29" spans="1:18" ht="12.75">
      <c r="A29" s="70"/>
      <c r="B29" s="66"/>
      <c r="C29" s="23"/>
      <c r="D29" s="23"/>
      <c r="E29" s="140"/>
      <c r="F29" s="20" t="s">
        <v>69</v>
      </c>
      <c r="G29" s="9">
        <v>13460.3</v>
      </c>
      <c r="H29" s="9">
        <v>0</v>
      </c>
      <c r="I29" s="9">
        <f t="shared" si="4"/>
        <v>13460.3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63"/>
      <c r="R29" s="64"/>
    </row>
    <row r="30" spans="1:18" ht="12.75">
      <c r="A30" s="70"/>
      <c r="B30" s="66"/>
      <c r="C30" s="23"/>
      <c r="D30" s="23"/>
      <c r="E30" s="140"/>
      <c r="F30" s="20" t="s">
        <v>70</v>
      </c>
      <c r="G30" s="9">
        <v>13460.3</v>
      </c>
      <c r="H30" s="9">
        <v>0</v>
      </c>
      <c r="I30" s="9">
        <f t="shared" si="4"/>
        <v>13460.3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63"/>
      <c r="R30" s="64"/>
    </row>
    <row r="31" spans="1:18" ht="12.75">
      <c r="A31" s="70"/>
      <c r="B31" s="66"/>
      <c r="C31" s="23"/>
      <c r="D31" s="23"/>
      <c r="E31" s="140"/>
      <c r="F31" s="20" t="s">
        <v>71</v>
      </c>
      <c r="G31" s="9">
        <v>13460.3</v>
      </c>
      <c r="H31" s="9">
        <v>0</v>
      </c>
      <c r="I31" s="9">
        <f t="shared" si="4"/>
        <v>13460.3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63"/>
      <c r="R31" s="64"/>
    </row>
    <row r="32" spans="1:18" ht="12.75">
      <c r="A32" s="70"/>
      <c r="B32" s="66"/>
      <c r="C32" s="23" t="s">
        <v>57</v>
      </c>
      <c r="D32" s="23" t="s">
        <v>58</v>
      </c>
      <c r="E32" s="140"/>
      <c r="F32" s="20" t="s">
        <v>72</v>
      </c>
      <c r="G32" s="9">
        <v>13460.3</v>
      </c>
      <c r="H32" s="9">
        <v>0</v>
      </c>
      <c r="I32" s="9">
        <f t="shared" si="4"/>
        <v>13460.3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63"/>
      <c r="R32" s="64"/>
    </row>
    <row r="33" spans="1:18" ht="12.75">
      <c r="A33" s="70"/>
      <c r="B33" s="66"/>
      <c r="C33" s="23"/>
      <c r="D33" s="23"/>
      <c r="E33" s="141"/>
      <c r="F33" s="20" t="s">
        <v>73</v>
      </c>
      <c r="G33" s="9">
        <v>13460.3</v>
      </c>
      <c r="H33" s="9">
        <v>0</v>
      </c>
      <c r="I33" s="9">
        <f t="shared" si="4"/>
        <v>13460.3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63"/>
      <c r="R33" s="64"/>
    </row>
    <row r="34" spans="1:18" ht="12" customHeight="1">
      <c r="A34" s="69">
        <f>A26+1</f>
        <v>3</v>
      </c>
      <c r="B34" s="65" t="s">
        <v>17</v>
      </c>
      <c r="C34" s="22"/>
      <c r="D34" s="22"/>
      <c r="E34" s="139"/>
      <c r="F34" s="5" t="s">
        <v>9</v>
      </c>
      <c r="G34" s="6">
        <f aca="true" t="shared" si="6" ref="G34:P34">SUM(G35:G41)</f>
        <v>35385.7</v>
      </c>
      <c r="H34" s="6">
        <f t="shared" si="6"/>
        <v>0</v>
      </c>
      <c r="I34" s="6">
        <f t="shared" si="4"/>
        <v>35385.7</v>
      </c>
      <c r="J34" s="6">
        <f t="shared" si="6"/>
        <v>0</v>
      </c>
      <c r="K34" s="6">
        <f t="shared" si="6"/>
        <v>0</v>
      </c>
      <c r="L34" s="6">
        <f t="shared" si="6"/>
        <v>0</v>
      </c>
      <c r="M34" s="6">
        <f t="shared" si="6"/>
        <v>0</v>
      </c>
      <c r="N34" s="6">
        <f t="shared" si="6"/>
        <v>0</v>
      </c>
      <c r="O34" s="6">
        <f t="shared" si="6"/>
        <v>0</v>
      </c>
      <c r="P34" s="6">
        <f t="shared" si="6"/>
        <v>0</v>
      </c>
      <c r="Q34" s="61" t="s">
        <v>30</v>
      </c>
      <c r="R34" s="62"/>
    </row>
    <row r="35" spans="1:18" ht="12.75" customHeight="1">
      <c r="A35" s="70"/>
      <c r="B35" s="66"/>
      <c r="C35" s="23"/>
      <c r="D35" s="23"/>
      <c r="E35" s="140"/>
      <c r="F35" s="20" t="s">
        <v>33</v>
      </c>
      <c r="G35" s="9">
        <v>5055.1</v>
      </c>
      <c r="H35" s="9">
        <v>0</v>
      </c>
      <c r="I35" s="9">
        <f t="shared" si="4"/>
        <v>5055.1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63"/>
      <c r="R35" s="64"/>
    </row>
    <row r="36" spans="1:18" ht="12.75">
      <c r="A36" s="70"/>
      <c r="B36" s="66"/>
      <c r="C36" s="23"/>
      <c r="D36" s="23"/>
      <c r="E36" s="140"/>
      <c r="F36" s="20" t="s">
        <v>32</v>
      </c>
      <c r="G36" s="9">
        <v>5055.1</v>
      </c>
      <c r="H36" s="9">
        <v>0</v>
      </c>
      <c r="I36" s="9">
        <f t="shared" si="4"/>
        <v>5055.1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63"/>
      <c r="R36" s="64"/>
    </row>
    <row r="37" spans="1:18" ht="12.75">
      <c r="A37" s="70"/>
      <c r="B37" s="66"/>
      <c r="C37" s="23"/>
      <c r="D37" s="23"/>
      <c r="E37" s="140"/>
      <c r="F37" s="20" t="s">
        <v>69</v>
      </c>
      <c r="G37" s="9">
        <v>5055.1</v>
      </c>
      <c r="H37" s="9">
        <v>0</v>
      </c>
      <c r="I37" s="9">
        <f t="shared" si="4"/>
        <v>5055.1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63"/>
      <c r="R37" s="64"/>
    </row>
    <row r="38" spans="1:18" ht="12.75">
      <c r="A38" s="70"/>
      <c r="B38" s="66"/>
      <c r="C38" s="23"/>
      <c r="D38" s="23"/>
      <c r="E38" s="140"/>
      <c r="F38" s="20" t="s">
        <v>70</v>
      </c>
      <c r="G38" s="9">
        <v>5055.1</v>
      </c>
      <c r="H38" s="9">
        <v>0</v>
      </c>
      <c r="I38" s="9">
        <f t="shared" si="4"/>
        <v>5055.1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63"/>
      <c r="R38" s="64"/>
    </row>
    <row r="39" spans="1:18" ht="12.75">
      <c r="A39" s="70"/>
      <c r="B39" s="66"/>
      <c r="C39" s="23"/>
      <c r="D39" s="23"/>
      <c r="E39" s="140"/>
      <c r="F39" s="20" t="s">
        <v>71</v>
      </c>
      <c r="G39" s="9">
        <v>5055.1</v>
      </c>
      <c r="H39" s="9">
        <v>0</v>
      </c>
      <c r="I39" s="9">
        <f t="shared" si="4"/>
        <v>5055.1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63"/>
      <c r="R39" s="64"/>
    </row>
    <row r="40" spans="1:18" ht="12.75">
      <c r="A40" s="70"/>
      <c r="B40" s="66"/>
      <c r="C40" s="23" t="s">
        <v>57</v>
      </c>
      <c r="D40" s="23" t="s">
        <v>58</v>
      </c>
      <c r="E40" s="140"/>
      <c r="F40" s="20" t="s">
        <v>72</v>
      </c>
      <c r="G40" s="9">
        <v>5055.1</v>
      </c>
      <c r="H40" s="9">
        <v>0</v>
      </c>
      <c r="I40" s="9">
        <f t="shared" si="4"/>
        <v>5055.1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63"/>
      <c r="R40" s="64"/>
    </row>
    <row r="41" spans="1:18" ht="12.75">
      <c r="A41" s="70"/>
      <c r="B41" s="66"/>
      <c r="C41" s="23"/>
      <c r="D41" s="23"/>
      <c r="E41" s="141"/>
      <c r="F41" s="20" t="s">
        <v>73</v>
      </c>
      <c r="G41" s="9">
        <v>5055.1</v>
      </c>
      <c r="H41" s="9">
        <v>0</v>
      </c>
      <c r="I41" s="9">
        <f t="shared" si="4"/>
        <v>5055.1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63"/>
      <c r="R41" s="64"/>
    </row>
    <row r="42" spans="1:18" ht="14.25" customHeight="1">
      <c r="A42" s="69">
        <f>A34+1</f>
        <v>4</v>
      </c>
      <c r="B42" s="65" t="s">
        <v>38</v>
      </c>
      <c r="C42" s="22"/>
      <c r="D42" s="22"/>
      <c r="E42" s="139"/>
      <c r="F42" s="5" t="s">
        <v>9</v>
      </c>
      <c r="G42" s="6">
        <f aca="true" t="shared" si="7" ref="G42:P42">SUM(G43:G49)</f>
        <v>5306</v>
      </c>
      <c r="H42" s="6">
        <f t="shared" si="7"/>
        <v>0</v>
      </c>
      <c r="I42" s="6">
        <f t="shared" si="4"/>
        <v>5306</v>
      </c>
      <c r="J42" s="6">
        <f t="shared" si="7"/>
        <v>0</v>
      </c>
      <c r="K42" s="6">
        <f t="shared" si="7"/>
        <v>0</v>
      </c>
      <c r="L42" s="6">
        <f t="shared" si="7"/>
        <v>0</v>
      </c>
      <c r="M42" s="6">
        <f t="shared" si="7"/>
        <v>0</v>
      </c>
      <c r="N42" s="6">
        <f t="shared" si="7"/>
        <v>0</v>
      </c>
      <c r="O42" s="6">
        <f t="shared" si="7"/>
        <v>0</v>
      </c>
      <c r="P42" s="6">
        <f t="shared" si="7"/>
        <v>0</v>
      </c>
      <c r="Q42" s="61" t="s">
        <v>30</v>
      </c>
      <c r="R42" s="62"/>
    </row>
    <row r="43" spans="1:18" ht="14.25" customHeight="1">
      <c r="A43" s="70"/>
      <c r="B43" s="66"/>
      <c r="C43" s="23"/>
      <c r="D43" s="23"/>
      <c r="E43" s="140"/>
      <c r="F43" s="20" t="s">
        <v>33</v>
      </c>
      <c r="G43" s="9">
        <v>758</v>
      </c>
      <c r="H43" s="9">
        <v>0</v>
      </c>
      <c r="I43" s="9">
        <f t="shared" si="4"/>
        <v>758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63"/>
      <c r="R43" s="64"/>
    </row>
    <row r="44" spans="1:18" ht="14.25" customHeight="1">
      <c r="A44" s="70"/>
      <c r="B44" s="66"/>
      <c r="C44" s="23"/>
      <c r="D44" s="23"/>
      <c r="E44" s="140"/>
      <c r="F44" s="20" t="s">
        <v>32</v>
      </c>
      <c r="G44" s="9">
        <v>758</v>
      </c>
      <c r="H44" s="9">
        <v>0</v>
      </c>
      <c r="I44" s="9">
        <f t="shared" si="4"/>
        <v>758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63"/>
      <c r="R44" s="64"/>
    </row>
    <row r="45" spans="1:18" ht="14.25" customHeight="1">
      <c r="A45" s="70"/>
      <c r="B45" s="66"/>
      <c r="C45" s="23"/>
      <c r="D45" s="23"/>
      <c r="E45" s="140"/>
      <c r="F45" s="20" t="s">
        <v>69</v>
      </c>
      <c r="G45" s="9">
        <v>758</v>
      </c>
      <c r="H45" s="9">
        <v>0</v>
      </c>
      <c r="I45" s="9">
        <f t="shared" si="4"/>
        <v>758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63"/>
      <c r="R45" s="64"/>
    </row>
    <row r="46" spans="1:18" ht="14.25" customHeight="1">
      <c r="A46" s="70"/>
      <c r="B46" s="66"/>
      <c r="C46" s="23"/>
      <c r="D46" s="23"/>
      <c r="E46" s="140"/>
      <c r="F46" s="20" t="s">
        <v>70</v>
      </c>
      <c r="G46" s="9">
        <v>758</v>
      </c>
      <c r="H46" s="9">
        <v>0</v>
      </c>
      <c r="I46" s="9">
        <f t="shared" si="4"/>
        <v>758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63"/>
      <c r="R46" s="64"/>
    </row>
    <row r="47" spans="1:18" ht="14.25" customHeight="1">
      <c r="A47" s="70"/>
      <c r="B47" s="66"/>
      <c r="C47" s="23"/>
      <c r="D47" s="23"/>
      <c r="E47" s="140"/>
      <c r="F47" s="20" t="s">
        <v>71</v>
      </c>
      <c r="G47" s="9">
        <v>758</v>
      </c>
      <c r="H47" s="9">
        <v>0</v>
      </c>
      <c r="I47" s="9">
        <f t="shared" si="4"/>
        <v>758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63"/>
      <c r="R47" s="64"/>
    </row>
    <row r="48" spans="1:18" ht="14.25" customHeight="1">
      <c r="A48" s="70"/>
      <c r="B48" s="66"/>
      <c r="C48" s="23"/>
      <c r="D48" s="23"/>
      <c r="E48" s="140"/>
      <c r="F48" s="20" t="s">
        <v>72</v>
      </c>
      <c r="G48" s="9">
        <v>758</v>
      </c>
      <c r="H48" s="9">
        <v>0</v>
      </c>
      <c r="I48" s="9">
        <f t="shared" si="4"/>
        <v>758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63"/>
      <c r="R48" s="64"/>
    </row>
    <row r="49" spans="1:18" ht="30" customHeight="1">
      <c r="A49" s="70"/>
      <c r="B49" s="66"/>
      <c r="C49" s="23" t="s">
        <v>57</v>
      </c>
      <c r="D49" s="23" t="s">
        <v>58</v>
      </c>
      <c r="E49" s="141"/>
      <c r="F49" s="20" t="s">
        <v>73</v>
      </c>
      <c r="G49" s="9">
        <v>758</v>
      </c>
      <c r="H49" s="9">
        <v>0</v>
      </c>
      <c r="I49" s="9">
        <f t="shared" si="4"/>
        <v>758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63"/>
      <c r="R49" s="64"/>
    </row>
    <row r="50" spans="1:18" ht="18" customHeight="1">
      <c r="A50" s="112">
        <f>A42+1</f>
        <v>5</v>
      </c>
      <c r="B50" s="107" t="s">
        <v>34</v>
      </c>
      <c r="C50" s="29"/>
      <c r="D50" s="29"/>
      <c r="E50" s="139"/>
      <c r="F50" s="31" t="s">
        <v>9</v>
      </c>
      <c r="G50" s="32">
        <f aca="true" t="shared" si="8" ref="G50:P50">SUM(G51:G57)</f>
        <v>261518.3</v>
      </c>
      <c r="H50" s="32">
        <f t="shared" si="8"/>
        <v>0</v>
      </c>
      <c r="I50" s="32">
        <f t="shared" si="8"/>
        <v>261518.3</v>
      </c>
      <c r="J50" s="32">
        <f t="shared" si="8"/>
        <v>0</v>
      </c>
      <c r="K50" s="32">
        <f t="shared" si="8"/>
        <v>0</v>
      </c>
      <c r="L50" s="32">
        <f t="shared" si="8"/>
        <v>0</v>
      </c>
      <c r="M50" s="32">
        <f t="shared" si="8"/>
        <v>0</v>
      </c>
      <c r="N50" s="32">
        <f t="shared" si="8"/>
        <v>0</v>
      </c>
      <c r="O50" s="32">
        <f t="shared" si="8"/>
        <v>0</v>
      </c>
      <c r="P50" s="32">
        <f t="shared" si="8"/>
        <v>0</v>
      </c>
      <c r="Q50" s="56" t="s">
        <v>40</v>
      </c>
      <c r="R50" s="56"/>
    </row>
    <row r="51" spans="1:18" ht="18" customHeight="1">
      <c r="A51" s="113"/>
      <c r="B51" s="108"/>
      <c r="C51" s="33"/>
      <c r="D51" s="33"/>
      <c r="E51" s="140"/>
      <c r="F51" s="30" t="s">
        <v>33</v>
      </c>
      <c r="G51" s="34">
        <v>41063.9</v>
      </c>
      <c r="H51" s="34">
        <v>0</v>
      </c>
      <c r="I51" s="34">
        <f aca="true" t="shared" si="9" ref="I51:I57">G51</f>
        <v>41063.9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56"/>
      <c r="R51" s="56"/>
    </row>
    <row r="52" spans="1:18" ht="18" customHeight="1">
      <c r="A52" s="113"/>
      <c r="B52" s="108"/>
      <c r="C52" s="33"/>
      <c r="D52" s="33"/>
      <c r="E52" s="140"/>
      <c r="F52" s="30" t="s">
        <v>32</v>
      </c>
      <c r="G52" s="34">
        <v>36742.4</v>
      </c>
      <c r="H52" s="34">
        <v>0</v>
      </c>
      <c r="I52" s="34">
        <f t="shared" si="9"/>
        <v>36742.4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56"/>
      <c r="R52" s="56"/>
    </row>
    <row r="53" spans="1:18" ht="18" customHeight="1">
      <c r="A53" s="113"/>
      <c r="B53" s="108"/>
      <c r="C53" s="33"/>
      <c r="D53" s="33"/>
      <c r="E53" s="140"/>
      <c r="F53" s="30" t="s">
        <v>69</v>
      </c>
      <c r="G53" s="34">
        <v>36742.4</v>
      </c>
      <c r="H53" s="34">
        <v>0</v>
      </c>
      <c r="I53" s="34">
        <f t="shared" si="9"/>
        <v>36742.4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56"/>
      <c r="R53" s="56"/>
    </row>
    <row r="54" spans="1:18" ht="18" customHeight="1">
      <c r="A54" s="113"/>
      <c r="B54" s="108"/>
      <c r="C54" s="33"/>
      <c r="D54" s="33"/>
      <c r="E54" s="140"/>
      <c r="F54" s="30" t="s">
        <v>70</v>
      </c>
      <c r="G54" s="34">
        <v>36742.4</v>
      </c>
      <c r="H54" s="34">
        <v>0</v>
      </c>
      <c r="I54" s="34">
        <f t="shared" si="9"/>
        <v>36742.4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56"/>
      <c r="R54" s="56"/>
    </row>
    <row r="55" spans="1:18" ht="18" customHeight="1">
      <c r="A55" s="113"/>
      <c r="B55" s="108"/>
      <c r="C55" s="33"/>
      <c r="D55" s="33"/>
      <c r="E55" s="140"/>
      <c r="F55" s="30" t="s">
        <v>71</v>
      </c>
      <c r="G55" s="34">
        <v>36742.4</v>
      </c>
      <c r="H55" s="34">
        <v>0</v>
      </c>
      <c r="I55" s="34">
        <f t="shared" si="9"/>
        <v>36742.4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56"/>
      <c r="R55" s="56"/>
    </row>
    <row r="56" spans="1:18" ht="18" customHeight="1">
      <c r="A56" s="113"/>
      <c r="B56" s="108"/>
      <c r="C56" s="33"/>
      <c r="D56" s="33"/>
      <c r="E56" s="140"/>
      <c r="F56" s="30" t="s">
        <v>72</v>
      </c>
      <c r="G56" s="34">
        <v>36742.4</v>
      </c>
      <c r="H56" s="34">
        <v>0</v>
      </c>
      <c r="I56" s="34">
        <f t="shared" si="9"/>
        <v>36742.4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56"/>
      <c r="R56" s="56"/>
    </row>
    <row r="57" spans="1:18" ht="18" customHeight="1">
      <c r="A57" s="113"/>
      <c r="B57" s="108"/>
      <c r="C57" s="33" t="s">
        <v>57</v>
      </c>
      <c r="D57" s="33" t="s">
        <v>58</v>
      </c>
      <c r="E57" s="141"/>
      <c r="F57" s="30" t="s">
        <v>73</v>
      </c>
      <c r="G57" s="34">
        <v>36742.4</v>
      </c>
      <c r="H57" s="34">
        <v>0</v>
      </c>
      <c r="I57" s="34">
        <f t="shared" si="9"/>
        <v>36742.4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56"/>
      <c r="R57" s="56"/>
    </row>
    <row r="58" spans="1:18" ht="18" customHeight="1">
      <c r="A58" s="112">
        <f>A50+1</f>
        <v>6</v>
      </c>
      <c r="B58" s="107" t="s">
        <v>35</v>
      </c>
      <c r="C58" s="29"/>
      <c r="D58" s="29"/>
      <c r="E58" s="139"/>
      <c r="F58" s="31" t="s">
        <v>9</v>
      </c>
      <c r="G58" s="32">
        <f aca="true" t="shared" si="10" ref="G58:P58">SUM(G59:G65)</f>
        <v>231909.41</v>
      </c>
      <c r="H58" s="32">
        <f t="shared" si="10"/>
        <v>0</v>
      </c>
      <c r="I58" s="32">
        <f t="shared" si="10"/>
        <v>231909.41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10"/>
        <v>0</v>
      </c>
      <c r="O58" s="32">
        <f t="shared" si="10"/>
        <v>0</v>
      </c>
      <c r="P58" s="32">
        <f t="shared" si="10"/>
        <v>0</v>
      </c>
      <c r="Q58" s="56" t="s">
        <v>40</v>
      </c>
      <c r="R58" s="56"/>
    </row>
    <row r="59" spans="1:18" ht="18" customHeight="1">
      <c r="A59" s="113"/>
      <c r="B59" s="108"/>
      <c r="C59" s="33"/>
      <c r="D59" s="33"/>
      <c r="E59" s="140"/>
      <c r="F59" s="30" t="s">
        <v>33</v>
      </c>
      <c r="G59" s="34">
        <v>34034.45</v>
      </c>
      <c r="H59" s="34">
        <v>0</v>
      </c>
      <c r="I59" s="34">
        <v>34034.45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56"/>
      <c r="R59" s="56"/>
    </row>
    <row r="60" spans="1:18" ht="18" customHeight="1">
      <c r="A60" s="113"/>
      <c r="B60" s="108"/>
      <c r="C60" s="33"/>
      <c r="D60" s="33"/>
      <c r="E60" s="140"/>
      <c r="F60" s="30" t="s">
        <v>32</v>
      </c>
      <c r="G60" s="34">
        <v>32979.16</v>
      </c>
      <c r="H60" s="34">
        <v>0</v>
      </c>
      <c r="I60" s="34">
        <v>32979.16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56"/>
      <c r="R60" s="56"/>
    </row>
    <row r="61" spans="1:18" ht="18" customHeight="1">
      <c r="A61" s="113"/>
      <c r="B61" s="108"/>
      <c r="C61" s="33" t="s">
        <v>57</v>
      </c>
      <c r="D61" s="33" t="s">
        <v>58</v>
      </c>
      <c r="E61" s="140"/>
      <c r="F61" s="30" t="s">
        <v>69</v>
      </c>
      <c r="G61" s="34">
        <v>32979.16</v>
      </c>
      <c r="H61" s="34">
        <v>0</v>
      </c>
      <c r="I61" s="34">
        <v>32979.16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56"/>
      <c r="R61" s="56"/>
    </row>
    <row r="62" spans="1:18" ht="18" customHeight="1">
      <c r="A62" s="113"/>
      <c r="B62" s="108"/>
      <c r="C62" s="33"/>
      <c r="D62" s="33"/>
      <c r="E62" s="140"/>
      <c r="F62" s="30" t="s">
        <v>70</v>
      </c>
      <c r="G62" s="34">
        <v>32979.16</v>
      </c>
      <c r="H62" s="34">
        <v>0</v>
      </c>
      <c r="I62" s="34">
        <v>32979.16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56"/>
      <c r="R62" s="56"/>
    </row>
    <row r="63" spans="1:18" ht="18" customHeight="1">
      <c r="A63" s="113"/>
      <c r="B63" s="108"/>
      <c r="C63" s="33"/>
      <c r="D63" s="33"/>
      <c r="E63" s="140"/>
      <c r="F63" s="30" t="s">
        <v>71</v>
      </c>
      <c r="G63" s="34">
        <v>32979.16</v>
      </c>
      <c r="H63" s="34">
        <v>0</v>
      </c>
      <c r="I63" s="34">
        <v>32979.16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56"/>
      <c r="R63" s="56"/>
    </row>
    <row r="64" spans="1:18" ht="18" customHeight="1">
      <c r="A64" s="113"/>
      <c r="B64" s="108"/>
      <c r="C64" s="33"/>
      <c r="D64" s="33"/>
      <c r="E64" s="140"/>
      <c r="F64" s="30" t="s">
        <v>72</v>
      </c>
      <c r="G64" s="34">
        <v>32979.16</v>
      </c>
      <c r="H64" s="34">
        <v>0</v>
      </c>
      <c r="I64" s="34">
        <v>32979.16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56"/>
      <c r="R64" s="56"/>
    </row>
    <row r="65" spans="1:18" ht="18" customHeight="1">
      <c r="A65" s="113"/>
      <c r="B65" s="109"/>
      <c r="C65" s="35"/>
      <c r="D65" s="35"/>
      <c r="E65" s="141"/>
      <c r="F65" s="30" t="s">
        <v>73</v>
      </c>
      <c r="G65" s="34">
        <v>32979.16</v>
      </c>
      <c r="H65" s="34">
        <v>0</v>
      </c>
      <c r="I65" s="34">
        <v>32979.16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56"/>
      <c r="R65" s="56"/>
    </row>
    <row r="66" spans="1:18" ht="15" customHeight="1">
      <c r="A66" s="111"/>
      <c r="B66" s="110" t="s">
        <v>20</v>
      </c>
      <c r="C66" s="24"/>
      <c r="D66" s="24"/>
      <c r="E66" s="8"/>
      <c r="F66" s="11" t="s">
        <v>9</v>
      </c>
      <c r="G66" s="6">
        <f aca="true" t="shared" si="11" ref="G66:P66">SUM(G67:G73)</f>
        <v>630441.51</v>
      </c>
      <c r="H66" s="6">
        <f t="shared" si="11"/>
        <v>0</v>
      </c>
      <c r="I66" s="6">
        <f t="shared" si="11"/>
        <v>630441.51</v>
      </c>
      <c r="J66" s="6">
        <f t="shared" si="11"/>
        <v>0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0</v>
      </c>
      <c r="O66" s="6">
        <f t="shared" si="11"/>
        <v>0</v>
      </c>
      <c r="P66" s="6">
        <f t="shared" si="11"/>
        <v>0</v>
      </c>
      <c r="Q66" s="61"/>
      <c r="R66" s="62"/>
    </row>
    <row r="67" spans="1:18" ht="15" customHeight="1">
      <c r="A67" s="111"/>
      <c r="B67" s="110"/>
      <c r="C67" s="24"/>
      <c r="D67" s="24"/>
      <c r="E67" s="8"/>
      <c r="F67" s="4" t="s">
        <v>33</v>
      </c>
      <c r="G67" s="9">
        <f>G59+G51+G43+G35+G27+G19</f>
        <v>94671.75000000001</v>
      </c>
      <c r="H67" s="9">
        <f aca="true" t="shared" si="12" ref="H67:P67">H59+H51+H43+H35+H27+H19</f>
        <v>0</v>
      </c>
      <c r="I67" s="9">
        <f t="shared" si="12"/>
        <v>94671.75000000001</v>
      </c>
      <c r="J67" s="9">
        <f t="shared" si="12"/>
        <v>0</v>
      </c>
      <c r="K67" s="9">
        <f t="shared" si="12"/>
        <v>0</v>
      </c>
      <c r="L67" s="9">
        <f t="shared" si="12"/>
        <v>0</v>
      </c>
      <c r="M67" s="9">
        <f t="shared" si="12"/>
        <v>0</v>
      </c>
      <c r="N67" s="9">
        <f t="shared" si="12"/>
        <v>0</v>
      </c>
      <c r="O67" s="9">
        <f t="shared" si="12"/>
        <v>0</v>
      </c>
      <c r="P67" s="9">
        <f t="shared" si="12"/>
        <v>0</v>
      </c>
      <c r="Q67" s="63"/>
      <c r="R67" s="64"/>
    </row>
    <row r="68" spans="1:18" ht="15" customHeight="1">
      <c r="A68" s="111"/>
      <c r="B68" s="110"/>
      <c r="C68" s="24"/>
      <c r="D68" s="24"/>
      <c r="E68" s="8"/>
      <c r="F68" s="4" t="s">
        <v>32</v>
      </c>
      <c r="G68" s="9">
        <f aca="true" t="shared" si="13" ref="G68:P73">G60+G52+G44+G36+G28+G20</f>
        <v>89294.96</v>
      </c>
      <c r="H68" s="9">
        <f t="shared" si="13"/>
        <v>0</v>
      </c>
      <c r="I68" s="9">
        <f t="shared" si="13"/>
        <v>89294.96</v>
      </c>
      <c r="J68" s="9">
        <f t="shared" si="13"/>
        <v>0</v>
      </c>
      <c r="K68" s="9">
        <f t="shared" si="13"/>
        <v>0</v>
      </c>
      <c r="L68" s="9">
        <f t="shared" si="13"/>
        <v>0</v>
      </c>
      <c r="M68" s="9">
        <f t="shared" si="13"/>
        <v>0</v>
      </c>
      <c r="N68" s="9">
        <f t="shared" si="13"/>
        <v>0</v>
      </c>
      <c r="O68" s="9">
        <f t="shared" si="13"/>
        <v>0</v>
      </c>
      <c r="P68" s="9">
        <f t="shared" si="13"/>
        <v>0</v>
      </c>
      <c r="Q68" s="63"/>
      <c r="R68" s="64"/>
    </row>
    <row r="69" spans="1:18" ht="15" customHeight="1">
      <c r="A69" s="111"/>
      <c r="B69" s="110"/>
      <c r="C69" s="24"/>
      <c r="D69" s="24"/>
      <c r="E69" s="8"/>
      <c r="F69" s="4" t="s">
        <v>69</v>
      </c>
      <c r="G69" s="9">
        <f t="shared" si="13"/>
        <v>89294.96</v>
      </c>
      <c r="H69" s="9">
        <f t="shared" si="13"/>
        <v>0</v>
      </c>
      <c r="I69" s="9">
        <f t="shared" si="13"/>
        <v>89294.96</v>
      </c>
      <c r="J69" s="9">
        <f t="shared" si="13"/>
        <v>0</v>
      </c>
      <c r="K69" s="9">
        <f t="shared" si="13"/>
        <v>0</v>
      </c>
      <c r="L69" s="9">
        <f t="shared" si="13"/>
        <v>0</v>
      </c>
      <c r="M69" s="9">
        <f t="shared" si="13"/>
        <v>0</v>
      </c>
      <c r="N69" s="9">
        <f t="shared" si="13"/>
        <v>0</v>
      </c>
      <c r="O69" s="9">
        <f t="shared" si="13"/>
        <v>0</v>
      </c>
      <c r="P69" s="9">
        <f t="shared" si="13"/>
        <v>0</v>
      </c>
      <c r="Q69" s="63"/>
      <c r="R69" s="64"/>
    </row>
    <row r="70" spans="1:19" ht="15" customHeight="1">
      <c r="A70" s="111"/>
      <c r="B70" s="110"/>
      <c r="C70" s="24"/>
      <c r="D70" s="24"/>
      <c r="E70" s="8"/>
      <c r="F70" s="4" t="s">
        <v>70</v>
      </c>
      <c r="G70" s="9">
        <f t="shared" si="13"/>
        <v>89294.96</v>
      </c>
      <c r="H70" s="9">
        <f t="shared" si="13"/>
        <v>0</v>
      </c>
      <c r="I70" s="9">
        <f t="shared" si="13"/>
        <v>89294.96</v>
      </c>
      <c r="J70" s="9">
        <f t="shared" si="13"/>
        <v>0</v>
      </c>
      <c r="K70" s="9">
        <f t="shared" si="13"/>
        <v>0</v>
      </c>
      <c r="L70" s="9">
        <f t="shared" si="13"/>
        <v>0</v>
      </c>
      <c r="M70" s="9">
        <f t="shared" si="13"/>
        <v>0</v>
      </c>
      <c r="N70" s="9">
        <f t="shared" si="13"/>
        <v>0</v>
      </c>
      <c r="O70" s="9">
        <f t="shared" si="13"/>
        <v>0</v>
      </c>
      <c r="P70" s="9">
        <f t="shared" si="13"/>
        <v>0</v>
      </c>
      <c r="Q70" s="63"/>
      <c r="R70" s="64"/>
      <c r="S70" s="7"/>
    </row>
    <row r="71" spans="1:18" ht="15" customHeight="1">
      <c r="A71" s="111"/>
      <c r="B71" s="110"/>
      <c r="C71" s="24"/>
      <c r="D71" s="24"/>
      <c r="E71" s="8"/>
      <c r="F71" s="4" t="s">
        <v>71</v>
      </c>
      <c r="G71" s="9">
        <f t="shared" si="13"/>
        <v>89294.96</v>
      </c>
      <c r="H71" s="9">
        <f t="shared" si="13"/>
        <v>0</v>
      </c>
      <c r="I71" s="9">
        <f t="shared" si="13"/>
        <v>89294.96</v>
      </c>
      <c r="J71" s="9">
        <f t="shared" si="13"/>
        <v>0</v>
      </c>
      <c r="K71" s="9">
        <f t="shared" si="13"/>
        <v>0</v>
      </c>
      <c r="L71" s="9">
        <f t="shared" si="13"/>
        <v>0</v>
      </c>
      <c r="M71" s="9">
        <f t="shared" si="13"/>
        <v>0</v>
      </c>
      <c r="N71" s="9">
        <f t="shared" si="13"/>
        <v>0</v>
      </c>
      <c r="O71" s="9">
        <f t="shared" si="13"/>
        <v>0</v>
      </c>
      <c r="P71" s="9">
        <f t="shared" si="13"/>
        <v>0</v>
      </c>
      <c r="Q71" s="63"/>
      <c r="R71" s="64"/>
    </row>
    <row r="72" spans="1:18" ht="15" customHeight="1">
      <c r="A72" s="111"/>
      <c r="B72" s="110"/>
      <c r="C72" s="24"/>
      <c r="D72" s="24"/>
      <c r="E72" s="8"/>
      <c r="F72" s="4" t="s">
        <v>72</v>
      </c>
      <c r="G72" s="9">
        <f t="shared" si="13"/>
        <v>89294.96</v>
      </c>
      <c r="H72" s="9">
        <f t="shared" si="13"/>
        <v>0</v>
      </c>
      <c r="I72" s="9">
        <f t="shared" si="13"/>
        <v>89294.96</v>
      </c>
      <c r="J72" s="9">
        <f t="shared" si="13"/>
        <v>0</v>
      </c>
      <c r="K72" s="9">
        <f t="shared" si="13"/>
        <v>0</v>
      </c>
      <c r="L72" s="9">
        <f t="shared" si="13"/>
        <v>0</v>
      </c>
      <c r="M72" s="9">
        <f t="shared" si="13"/>
        <v>0</v>
      </c>
      <c r="N72" s="9">
        <f t="shared" si="13"/>
        <v>0</v>
      </c>
      <c r="O72" s="9">
        <f t="shared" si="13"/>
        <v>0</v>
      </c>
      <c r="P72" s="9">
        <f t="shared" si="13"/>
        <v>0</v>
      </c>
      <c r="Q72" s="63"/>
      <c r="R72" s="64"/>
    </row>
    <row r="73" spans="1:18" ht="15" customHeight="1">
      <c r="A73" s="111"/>
      <c r="B73" s="110"/>
      <c r="C73" s="24"/>
      <c r="D73" s="24"/>
      <c r="E73" s="12"/>
      <c r="F73" s="4" t="s">
        <v>73</v>
      </c>
      <c r="G73" s="9">
        <f t="shared" si="13"/>
        <v>89294.96</v>
      </c>
      <c r="H73" s="9">
        <f t="shared" si="13"/>
        <v>0</v>
      </c>
      <c r="I73" s="9">
        <f t="shared" si="13"/>
        <v>89294.96</v>
      </c>
      <c r="J73" s="9">
        <f t="shared" si="13"/>
        <v>0</v>
      </c>
      <c r="K73" s="9">
        <f t="shared" si="13"/>
        <v>0</v>
      </c>
      <c r="L73" s="9">
        <f t="shared" si="13"/>
        <v>0</v>
      </c>
      <c r="M73" s="9">
        <f t="shared" si="13"/>
        <v>0</v>
      </c>
      <c r="N73" s="9">
        <f t="shared" si="13"/>
        <v>0</v>
      </c>
      <c r="O73" s="9">
        <f t="shared" si="13"/>
        <v>0</v>
      </c>
      <c r="P73" s="9">
        <f t="shared" si="13"/>
        <v>0</v>
      </c>
      <c r="Q73" s="63"/>
      <c r="R73" s="64"/>
    </row>
    <row r="74" spans="1:18" ht="12.75">
      <c r="A74" s="104" t="s">
        <v>21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</row>
    <row r="75" spans="1:18" ht="15.75" customHeight="1">
      <c r="A75" s="69">
        <v>1</v>
      </c>
      <c r="B75" s="65" t="s">
        <v>13</v>
      </c>
      <c r="C75" s="22"/>
      <c r="D75" s="22"/>
      <c r="E75" s="139"/>
      <c r="F75" s="5" t="s">
        <v>9</v>
      </c>
      <c r="G75" s="6">
        <f aca="true" t="shared" si="14" ref="G75:P75">SUM(G76:G82)</f>
        <v>683468.8</v>
      </c>
      <c r="H75" s="6">
        <f t="shared" si="14"/>
        <v>0</v>
      </c>
      <c r="I75" s="6">
        <f>G75</f>
        <v>683468.8</v>
      </c>
      <c r="J75" s="6">
        <f t="shared" si="14"/>
        <v>0</v>
      </c>
      <c r="K75" s="6">
        <f t="shared" si="14"/>
        <v>0</v>
      </c>
      <c r="L75" s="6">
        <f t="shared" si="14"/>
        <v>0</v>
      </c>
      <c r="M75" s="6">
        <f t="shared" si="14"/>
        <v>0</v>
      </c>
      <c r="N75" s="6">
        <f t="shared" si="14"/>
        <v>0</v>
      </c>
      <c r="O75" s="6">
        <f t="shared" si="14"/>
        <v>0</v>
      </c>
      <c r="P75" s="6">
        <f t="shared" si="14"/>
        <v>0</v>
      </c>
      <c r="Q75" s="61" t="s">
        <v>30</v>
      </c>
      <c r="R75" s="62"/>
    </row>
    <row r="76" spans="1:18" ht="15.75" customHeight="1">
      <c r="A76" s="70"/>
      <c r="B76" s="66"/>
      <c r="C76" s="23"/>
      <c r="D76" s="23"/>
      <c r="E76" s="140"/>
      <c r="F76" s="20" t="s">
        <v>33</v>
      </c>
      <c r="G76" s="9">
        <v>97638.4</v>
      </c>
      <c r="H76" s="9">
        <v>0</v>
      </c>
      <c r="I76" s="9">
        <f aca="true" t="shared" si="15" ref="I76:I90">G76</f>
        <v>97638.4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63"/>
      <c r="R76" s="64"/>
    </row>
    <row r="77" spans="1:19" ht="15.75" customHeight="1">
      <c r="A77" s="70"/>
      <c r="B77" s="66"/>
      <c r="C77" s="23"/>
      <c r="D77" s="23"/>
      <c r="E77" s="140"/>
      <c r="F77" s="20" t="s">
        <v>32</v>
      </c>
      <c r="G77" s="9">
        <v>97638.4</v>
      </c>
      <c r="H77" s="9">
        <v>0</v>
      </c>
      <c r="I77" s="9">
        <f t="shared" si="15"/>
        <v>97638.4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63"/>
      <c r="R77" s="64"/>
      <c r="S77" s="13"/>
    </row>
    <row r="78" spans="1:18" ht="15.75" customHeight="1">
      <c r="A78" s="70"/>
      <c r="B78" s="66"/>
      <c r="C78" s="23"/>
      <c r="D78" s="23"/>
      <c r="E78" s="140"/>
      <c r="F78" s="20" t="s">
        <v>69</v>
      </c>
      <c r="G78" s="9">
        <v>97638.4</v>
      </c>
      <c r="H78" s="9">
        <v>0</v>
      </c>
      <c r="I78" s="9">
        <f t="shared" si="15"/>
        <v>97638.4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63"/>
      <c r="R78" s="64"/>
    </row>
    <row r="79" spans="1:27" ht="15.75" customHeight="1">
      <c r="A79" s="70"/>
      <c r="B79" s="66"/>
      <c r="C79" s="23"/>
      <c r="D79" s="23"/>
      <c r="E79" s="140"/>
      <c r="F79" s="20" t="s">
        <v>70</v>
      </c>
      <c r="G79" s="9">
        <v>97638.4</v>
      </c>
      <c r="H79" s="9">
        <v>0</v>
      </c>
      <c r="I79" s="9">
        <f t="shared" si="15"/>
        <v>97638.4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63"/>
      <c r="R79" s="64"/>
      <c r="S79" s="7"/>
      <c r="V79" s="14"/>
      <c r="W79" s="14"/>
      <c r="X79" s="14"/>
      <c r="Y79" s="14"/>
      <c r="Z79" s="14"/>
      <c r="AA79" s="14"/>
    </row>
    <row r="80" spans="1:28" ht="15.75" customHeight="1">
      <c r="A80" s="70"/>
      <c r="B80" s="66"/>
      <c r="C80" s="23"/>
      <c r="D80" s="23"/>
      <c r="E80" s="140"/>
      <c r="F80" s="20" t="s">
        <v>71</v>
      </c>
      <c r="G80" s="9">
        <v>97638.4</v>
      </c>
      <c r="H80" s="9">
        <v>0</v>
      </c>
      <c r="I80" s="9">
        <f t="shared" si="15"/>
        <v>97638.4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63"/>
      <c r="R80" s="64"/>
      <c r="S80" s="7"/>
      <c r="V80" s="14"/>
      <c r="W80" s="14"/>
      <c r="X80" s="14"/>
      <c r="Y80" s="14"/>
      <c r="Z80" s="14"/>
      <c r="AA80" s="14"/>
      <c r="AB80" s="14"/>
    </row>
    <row r="81" spans="1:32" ht="15.75" customHeight="1">
      <c r="A81" s="70"/>
      <c r="B81" s="66"/>
      <c r="C81" s="23"/>
      <c r="D81" s="23"/>
      <c r="E81" s="140"/>
      <c r="F81" s="20" t="s">
        <v>72</v>
      </c>
      <c r="G81" s="9">
        <v>97638.4</v>
      </c>
      <c r="H81" s="9">
        <v>0</v>
      </c>
      <c r="I81" s="9">
        <f t="shared" si="15"/>
        <v>97638.4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63"/>
      <c r="R81" s="64"/>
      <c r="S81" s="7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ht="15.75" customHeight="1">
      <c r="A82" s="70"/>
      <c r="B82" s="66"/>
      <c r="C82" s="23" t="s">
        <v>57</v>
      </c>
      <c r="D82" s="23" t="s">
        <v>58</v>
      </c>
      <c r="E82" s="141"/>
      <c r="F82" s="20" t="s">
        <v>73</v>
      </c>
      <c r="G82" s="9">
        <v>97638.4</v>
      </c>
      <c r="H82" s="9">
        <v>0</v>
      </c>
      <c r="I82" s="9">
        <f t="shared" si="15"/>
        <v>97638.4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63"/>
      <c r="R82" s="64"/>
      <c r="S82" s="7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19" ht="18" customHeight="1">
      <c r="A83" s="69">
        <v>2</v>
      </c>
      <c r="B83" s="65" t="s">
        <v>14</v>
      </c>
      <c r="C83" s="22"/>
      <c r="D83" s="22"/>
      <c r="E83" s="139"/>
      <c r="F83" s="5" t="s">
        <v>9</v>
      </c>
      <c r="G83" s="6">
        <f aca="true" t="shared" si="16" ref="G83:P83">SUM(G84:G90)</f>
        <v>2891.7</v>
      </c>
      <c r="H83" s="6">
        <f t="shared" si="16"/>
        <v>0</v>
      </c>
      <c r="I83" s="6">
        <f t="shared" si="15"/>
        <v>2891.7</v>
      </c>
      <c r="J83" s="6">
        <f t="shared" si="16"/>
        <v>0</v>
      </c>
      <c r="K83" s="6">
        <f t="shared" si="16"/>
        <v>0</v>
      </c>
      <c r="L83" s="6">
        <f t="shared" si="16"/>
        <v>0</v>
      </c>
      <c r="M83" s="6">
        <f t="shared" si="16"/>
        <v>0</v>
      </c>
      <c r="N83" s="6">
        <f t="shared" si="16"/>
        <v>0</v>
      </c>
      <c r="O83" s="6">
        <f t="shared" si="16"/>
        <v>0</v>
      </c>
      <c r="P83" s="6">
        <f t="shared" si="16"/>
        <v>0</v>
      </c>
      <c r="Q83" s="61" t="s">
        <v>30</v>
      </c>
      <c r="R83" s="62"/>
      <c r="S83" s="7"/>
    </row>
    <row r="84" spans="1:18" ht="17.25" customHeight="1">
      <c r="A84" s="70"/>
      <c r="B84" s="66"/>
      <c r="C84" s="23"/>
      <c r="D84" s="23"/>
      <c r="E84" s="140"/>
      <c r="F84" s="20" t="s">
        <v>33</v>
      </c>
      <c r="G84" s="9">
        <v>413.1</v>
      </c>
      <c r="H84" s="9">
        <v>0</v>
      </c>
      <c r="I84" s="9">
        <f t="shared" si="15"/>
        <v>413.1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63"/>
      <c r="R84" s="64"/>
    </row>
    <row r="85" spans="1:24" ht="12.75">
      <c r="A85" s="70"/>
      <c r="B85" s="66"/>
      <c r="C85" s="23"/>
      <c r="D85" s="23"/>
      <c r="E85" s="140"/>
      <c r="F85" s="20" t="s">
        <v>32</v>
      </c>
      <c r="G85" s="9">
        <v>413.1</v>
      </c>
      <c r="H85" s="9">
        <v>0</v>
      </c>
      <c r="I85" s="9">
        <f t="shared" si="15"/>
        <v>413.1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63"/>
      <c r="R85" s="64"/>
      <c r="X85" s="10"/>
    </row>
    <row r="86" spans="1:24" ht="12.75">
      <c r="A86" s="70"/>
      <c r="B86" s="66"/>
      <c r="C86" s="23"/>
      <c r="D86" s="23"/>
      <c r="E86" s="140"/>
      <c r="F86" s="20" t="s">
        <v>69</v>
      </c>
      <c r="G86" s="9">
        <v>413.1</v>
      </c>
      <c r="H86" s="9">
        <v>0</v>
      </c>
      <c r="I86" s="9">
        <f t="shared" si="15"/>
        <v>413.1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63"/>
      <c r="R86" s="64"/>
      <c r="X86" s="10"/>
    </row>
    <row r="87" spans="1:24" ht="12.75">
      <c r="A87" s="70"/>
      <c r="B87" s="66"/>
      <c r="C87" s="23"/>
      <c r="D87" s="23"/>
      <c r="E87" s="140"/>
      <c r="F87" s="20" t="s">
        <v>70</v>
      </c>
      <c r="G87" s="9">
        <v>413.1</v>
      </c>
      <c r="H87" s="9">
        <v>0</v>
      </c>
      <c r="I87" s="9">
        <f t="shared" si="15"/>
        <v>413.1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63"/>
      <c r="R87" s="64"/>
      <c r="X87" s="10"/>
    </row>
    <row r="88" spans="1:18" ht="12.75">
      <c r="A88" s="70"/>
      <c r="B88" s="66"/>
      <c r="C88" s="23"/>
      <c r="D88" s="23"/>
      <c r="E88" s="140"/>
      <c r="F88" s="20" t="s">
        <v>71</v>
      </c>
      <c r="G88" s="9">
        <v>413.1</v>
      </c>
      <c r="H88" s="9">
        <v>0</v>
      </c>
      <c r="I88" s="9">
        <f t="shared" si="15"/>
        <v>413.1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63"/>
      <c r="R88" s="64"/>
    </row>
    <row r="89" spans="1:18" ht="12.75">
      <c r="A89" s="70"/>
      <c r="B89" s="66"/>
      <c r="C89" s="23"/>
      <c r="D89" s="23"/>
      <c r="E89" s="140"/>
      <c r="F89" s="20" t="s">
        <v>72</v>
      </c>
      <c r="G89" s="9">
        <v>413.1</v>
      </c>
      <c r="H89" s="9">
        <v>0</v>
      </c>
      <c r="I89" s="9">
        <f t="shared" si="15"/>
        <v>413.1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63"/>
      <c r="R89" s="64"/>
    </row>
    <row r="90" spans="1:18" ht="12.75">
      <c r="A90" s="70"/>
      <c r="B90" s="66"/>
      <c r="C90" s="23" t="s">
        <v>57</v>
      </c>
      <c r="D90" s="23" t="s">
        <v>58</v>
      </c>
      <c r="E90" s="141"/>
      <c r="F90" s="20" t="s">
        <v>73</v>
      </c>
      <c r="G90" s="9">
        <v>413.1</v>
      </c>
      <c r="H90" s="9">
        <v>0</v>
      </c>
      <c r="I90" s="9">
        <f t="shared" si="15"/>
        <v>413.1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63"/>
      <c r="R90" s="64"/>
    </row>
    <row r="91" spans="1:18" ht="12.75" customHeight="1">
      <c r="A91" s="69">
        <v>3</v>
      </c>
      <c r="B91" s="65" t="s">
        <v>15</v>
      </c>
      <c r="C91" s="22"/>
      <c r="D91" s="22"/>
      <c r="E91" s="139"/>
      <c r="F91" s="5" t="s">
        <v>9</v>
      </c>
      <c r="G91" s="6">
        <f aca="true" t="shared" si="17" ref="G91:P91">SUM(G92:G98)</f>
        <v>48239.100000000006</v>
      </c>
      <c r="H91" s="6">
        <f t="shared" si="17"/>
        <v>0</v>
      </c>
      <c r="I91" s="6">
        <f t="shared" si="17"/>
        <v>48239.100000000006</v>
      </c>
      <c r="J91" s="6">
        <f t="shared" si="17"/>
        <v>0</v>
      </c>
      <c r="K91" s="6">
        <f t="shared" si="17"/>
        <v>0</v>
      </c>
      <c r="L91" s="6">
        <f t="shared" si="17"/>
        <v>0</v>
      </c>
      <c r="M91" s="6">
        <f t="shared" si="17"/>
        <v>0</v>
      </c>
      <c r="N91" s="6">
        <f t="shared" si="17"/>
        <v>0</v>
      </c>
      <c r="O91" s="6">
        <f t="shared" si="17"/>
        <v>0</v>
      </c>
      <c r="P91" s="6">
        <f t="shared" si="17"/>
        <v>0</v>
      </c>
      <c r="Q91" s="61" t="s">
        <v>30</v>
      </c>
      <c r="R91" s="62"/>
    </row>
    <row r="92" spans="1:18" ht="15" customHeight="1">
      <c r="A92" s="70"/>
      <c r="B92" s="66"/>
      <c r="C92" s="23"/>
      <c r="D92" s="23"/>
      <c r="E92" s="140"/>
      <c r="F92" s="20" t="s">
        <v>33</v>
      </c>
      <c r="G92" s="9">
        <v>6891.3</v>
      </c>
      <c r="H92" s="9">
        <v>0</v>
      </c>
      <c r="I92" s="9">
        <f aca="true" t="shared" si="18" ref="I92:I98">G92</f>
        <v>6891.3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63"/>
      <c r="R92" s="64"/>
    </row>
    <row r="93" spans="1:18" ht="12.75">
      <c r="A93" s="70"/>
      <c r="B93" s="66"/>
      <c r="C93" s="23"/>
      <c r="D93" s="23"/>
      <c r="E93" s="140"/>
      <c r="F93" s="20" t="s">
        <v>32</v>
      </c>
      <c r="G93" s="9">
        <v>6891.3</v>
      </c>
      <c r="H93" s="9">
        <v>0</v>
      </c>
      <c r="I93" s="9">
        <f t="shared" si="18"/>
        <v>6891.3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63"/>
      <c r="R93" s="64"/>
    </row>
    <row r="94" spans="1:18" ht="12.75">
      <c r="A94" s="70"/>
      <c r="B94" s="66"/>
      <c r="C94" s="23"/>
      <c r="D94" s="23"/>
      <c r="E94" s="140"/>
      <c r="F94" s="20" t="s">
        <v>69</v>
      </c>
      <c r="G94" s="9">
        <v>6891.3</v>
      </c>
      <c r="H94" s="9">
        <v>0</v>
      </c>
      <c r="I94" s="9">
        <f t="shared" si="18"/>
        <v>6891.3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63"/>
      <c r="R94" s="64"/>
    </row>
    <row r="95" spans="1:18" ht="12.75">
      <c r="A95" s="70"/>
      <c r="B95" s="66"/>
      <c r="C95" s="23"/>
      <c r="D95" s="23"/>
      <c r="E95" s="140"/>
      <c r="F95" s="20" t="s">
        <v>70</v>
      </c>
      <c r="G95" s="9">
        <v>6891.3</v>
      </c>
      <c r="H95" s="9">
        <v>0</v>
      </c>
      <c r="I95" s="9">
        <f t="shared" si="18"/>
        <v>6891.3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63"/>
      <c r="R95" s="64"/>
    </row>
    <row r="96" spans="1:18" ht="12.75">
      <c r="A96" s="70"/>
      <c r="B96" s="66"/>
      <c r="C96" s="23" t="s">
        <v>59</v>
      </c>
      <c r="D96" s="23" t="s">
        <v>60</v>
      </c>
      <c r="E96" s="140"/>
      <c r="F96" s="20" t="s">
        <v>71</v>
      </c>
      <c r="G96" s="9">
        <v>6891.3</v>
      </c>
      <c r="H96" s="9">
        <v>0</v>
      </c>
      <c r="I96" s="9">
        <f t="shared" si="18"/>
        <v>6891.3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63"/>
      <c r="R96" s="64"/>
    </row>
    <row r="97" spans="1:18" ht="12.75">
      <c r="A97" s="70"/>
      <c r="B97" s="66"/>
      <c r="C97" s="23"/>
      <c r="D97" s="23"/>
      <c r="E97" s="140"/>
      <c r="F97" s="20" t="s">
        <v>72</v>
      </c>
      <c r="G97" s="9">
        <v>6891.3</v>
      </c>
      <c r="H97" s="9">
        <v>0</v>
      </c>
      <c r="I97" s="9">
        <f t="shared" si="18"/>
        <v>6891.3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63"/>
      <c r="R97" s="64"/>
    </row>
    <row r="98" spans="1:18" ht="12.75">
      <c r="A98" s="70"/>
      <c r="B98" s="66"/>
      <c r="C98" s="23"/>
      <c r="D98" s="23"/>
      <c r="E98" s="141"/>
      <c r="F98" s="20" t="s">
        <v>73</v>
      </c>
      <c r="G98" s="9">
        <v>6891.3</v>
      </c>
      <c r="H98" s="9">
        <v>0</v>
      </c>
      <c r="I98" s="9">
        <f t="shared" si="18"/>
        <v>6891.3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63"/>
      <c r="R98" s="64"/>
    </row>
    <row r="99" spans="1:18" ht="12.75" customHeight="1">
      <c r="A99" s="69">
        <v>4</v>
      </c>
      <c r="B99" s="65" t="s">
        <v>16</v>
      </c>
      <c r="C99" s="22"/>
      <c r="D99" s="22"/>
      <c r="E99" s="139"/>
      <c r="F99" s="5" t="s">
        <v>9</v>
      </c>
      <c r="G99" s="6">
        <f aca="true" t="shared" si="19" ref="G99:P99">SUM(G100:G106)</f>
        <v>160902</v>
      </c>
      <c r="H99" s="6">
        <f t="shared" si="19"/>
        <v>0</v>
      </c>
      <c r="I99" s="6">
        <f t="shared" si="19"/>
        <v>160902</v>
      </c>
      <c r="J99" s="6">
        <f t="shared" si="19"/>
        <v>0</v>
      </c>
      <c r="K99" s="6">
        <f t="shared" si="19"/>
        <v>0</v>
      </c>
      <c r="L99" s="6">
        <f t="shared" si="19"/>
        <v>0</v>
      </c>
      <c r="M99" s="6">
        <f t="shared" si="19"/>
        <v>0</v>
      </c>
      <c r="N99" s="6">
        <f t="shared" si="19"/>
        <v>0</v>
      </c>
      <c r="O99" s="6">
        <f t="shared" si="19"/>
        <v>0</v>
      </c>
      <c r="P99" s="6">
        <f t="shared" si="19"/>
        <v>0</v>
      </c>
      <c r="Q99" s="61" t="s">
        <v>30</v>
      </c>
      <c r="R99" s="62"/>
    </row>
    <row r="100" spans="1:18" ht="13.5" customHeight="1">
      <c r="A100" s="70"/>
      <c r="B100" s="66"/>
      <c r="C100" s="23"/>
      <c r="D100" s="23"/>
      <c r="E100" s="140"/>
      <c r="F100" s="20" t="s">
        <v>33</v>
      </c>
      <c r="G100" s="9">
        <v>22986</v>
      </c>
      <c r="H100" s="9">
        <v>0</v>
      </c>
      <c r="I100" s="9">
        <f aca="true" t="shared" si="20" ref="I100:I106">G100</f>
        <v>22986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63"/>
      <c r="R100" s="64"/>
    </row>
    <row r="101" spans="1:18" ht="12.75">
      <c r="A101" s="70"/>
      <c r="B101" s="66"/>
      <c r="C101" s="23"/>
      <c r="D101" s="23"/>
      <c r="E101" s="140"/>
      <c r="F101" s="20" t="s">
        <v>32</v>
      </c>
      <c r="G101" s="9">
        <v>22986</v>
      </c>
      <c r="H101" s="9">
        <v>0</v>
      </c>
      <c r="I101" s="9">
        <f t="shared" si="20"/>
        <v>22986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63"/>
      <c r="R101" s="64"/>
    </row>
    <row r="102" spans="1:18" ht="12.75">
      <c r="A102" s="70"/>
      <c r="B102" s="66"/>
      <c r="C102" s="23"/>
      <c r="D102" s="23"/>
      <c r="E102" s="140"/>
      <c r="F102" s="20" t="s">
        <v>69</v>
      </c>
      <c r="G102" s="9">
        <v>22986</v>
      </c>
      <c r="H102" s="9">
        <v>0</v>
      </c>
      <c r="I102" s="9">
        <f t="shared" si="20"/>
        <v>22986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63"/>
      <c r="R102" s="64"/>
    </row>
    <row r="103" spans="1:18" ht="12.75">
      <c r="A103" s="70"/>
      <c r="B103" s="66"/>
      <c r="C103" s="23"/>
      <c r="D103" s="23"/>
      <c r="E103" s="140"/>
      <c r="F103" s="20" t="s">
        <v>70</v>
      </c>
      <c r="G103" s="9">
        <v>22986</v>
      </c>
      <c r="H103" s="9">
        <v>0</v>
      </c>
      <c r="I103" s="9">
        <f t="shared" si="20"/>
        <v>22986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63"/>
      <c r="R103" s="64"/>
    </row>
    <row r="104" spans="1:18" ht="12.75">
      <c r="A104" s="70"/>
      <c r="B104" s="66"/>
      <c r="C104" s="23" t="s">
        <v>59</v>
      </c>
      <c r="D104" s="23" t="s">
        <v>60</v>
      </c>
      <c r="E104" s="140"/>
      <c r="F104" s="20" t="s">
        <v>71</v>
      </c>
      <c r="G104" s="9">
        <v>22986</v>
      </c>
      <c r="H104" s="9">
        <v>0</v>
      </c>
      <c r="I104" s="9">
        <f t="shared" si="20"/>
        <v>22986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63"/>
      <c r="R104" s="64"/>
    </row>
    <row r="105" spans="1:18" ht="12.75">
      <c r="A105" s="70"/>
      <c r="B105" s="66"/>
      <c r="C105" s="23"/>
      <c r="D105" s="23"/>
      <c r="E105" s="140"/>
      <c r="F105" s="20" t="s">
        <v>72</v>
      </c>
      <c r="G105" s="9">
        <v>22986</v>
      </c>
      <c r="H105" s="9">
        <v>0</v>
      </c>
      <c r="I105" s="9">
        <f t="shared" si="20"/>
        <v>22986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63"/>
      <c r="R105" s="64"/>
    </row>
    <row r="106" spans="1:18" ht="12.75">
      <c r="A106" s="70"/>
      <c r="B106" s="66"/>
      <c r="C106" s="23"/>
      <c r="D106" s="23"/>
      <c r="E106" s="141"/>
      <c r="F106" s="20" t="s">
        <v>73</v>
      </c>
      <c r="G106" s="9">
        <v>22986</v>
      </c>
      <c r="H106" s="9">
        <v>0</v>
      </c>
      <c r="I106" s="9">
        <f t="shared" si="20"/>
        <v>22986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63"/>
      <c r="R106" s="64"/>
    </row>
    <row r="107" spans="1:18" ht="15.75" customHeight="1">
      <c r="A107" s="117">
        <v>5</v>
      </c>
      <c r="B107" s="114" t="s">
        <v>67</v>
      </c>
      <c r="C107" s="37"/>
      <c r="D107" s="37"/>
      <c r="E107" s="129"/>
      <c r="F107" s="38" t="s">
        <v>9</v>
      </c>
      <c r="G107" s="39">
        <f aca="true" t="shared" si="21" ref="G107:P107">SUM(G108:G114)</f>
        <v>1400</v>
      </c>
      <c r="H107" s="39">
        <f t="shared" si="21"/>
        <v>0</v>
      </c>
      <c r="I107" s="39">
        <f t="shared" si="21"/>
        <v>1400</v>
      </c>
      <c r="J107" s="39">
        <f t="shared" si="21"/>
        <v>0</v>
      </c>
      <c r="K107" s="39">
        <f t="shared" si="21"/>
        <v>0</v>
      </c>
      <c r="L107" s="39">
        <f t="shared" si="21"/>
        <v>0</v>
      </c>
      <c r="M107" s="39">
        <f t="shared" si="21"/>
        <v>0</v>
      </c>
      <c r="N107" s="39">
        <f t="shared" si="21"/>
        <v>0</v>
      </c>
      <c r="O107" s="39">
        <f t="shared" si="21"/>
        <v>0</v>
      </c>
      <c r="P107" s="39">
        <f t="shared" si="21"/>
        <v>0</v>
      </c>
      <c r="Q107" s="57" t="s">
        <v>19</v>
      </c>
      <c r="R107" s="58"/>
    </row>
    <row r="108" spans="1:18" ht="15.75" customHeight="1">
      <c r="A108" s="118"/>
      <c r="B108" s="115"/>
      <c r="C108" s="40"/>
      <c r="D108" s="40"/>
      <c r="E108" s="130"/>
      <c r="F108" s="20" t="s">
        <v>33</v>
      </c>
      <c r="G108" s="9">
        <v>200</v>
      </c>
      <c r="H108" s="9">
        <v>0</v>
      </c>
      <c r="I108" s="9">
        <f>G108</f>
        <v>200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59"/>
      <c r="R108" s="60"/>
    </row>
    <row r="109" spans="1:19" ht="15.75" customHeight="1">
      <c r="A109" s="118"/>
      <c r="B109" s="115"/>
      <c r="C109" s="40"/>
      <c r="D109" s="40"/>
      <c r="E109" s="130"/>
      <c r="F109" s="20" t="s">
        <v>32</v>
      </c>
      <c r="G109" s="9">
        <v>200</v>
      </c>
      <c r="H109" s="9">
        <v>0</v>
      </c>
      <c r="I109" s="9">
        <f aca="true" t="shared" si="22" ref="I109:I114">G109</f>
        <v>200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59"/>
      <c r="R109" s="60"/>
      <c r="S109" s="13"/>
    </row>
    <row r="110" spans="1:18" ht="15.75" customHeight="1">
      <c r="A110" s="118"/>
      <c r="B110" s="115"/>
      <c r="C110" s="40"/>
      <c r="D110" s="40"/>
      <c r="E110" s="130"/>
      <c r="F110" s="20" t="s">
        <v>69</v>
      </c>
      <c r="G110" s="9">
        <v>200</v>
      </c>
      <c r="H110" s="9">
        <v>0</v>
      </c>
      <c r="I110" s="9">
        <f t="shared" si="22"/>
        <v>200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59"/>
      <c r="R110" s="60"/>
    </row>
    <row r="111" spans="1:27" ht="15.75" customHeight="1">
      <c r="A111" s="118"/>
      <c r="B111" s="115"/>
      <c r="C111" s="40"/>
      <c r="D111" s="40"/>
      <c r="E111" s="130"/>
      <c r="F111" s="20" t="s">
        <v>70</v>
      </c>
      <c r="G111" s="9">
        <v>200</v>
      </c>
      <c r="H111" s="9">
        <v>0</v>
      </c>
      <c r="I111" s="9">
        <f t="shared" si="22"/>
        <v>200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59"/>
      <c r="R111" s="60"/>
      <c r="S111" s="7"/>
      <c r="V111" s="14"/>
      <c r="W111" s="14"/>
      <c r="X111" s="14"/>
      <c r="Y111" s="14"/>
      <c r="Z111" s="14"/>
      <c r="AA111" s="14"/>
    </row>
    <row r="112" spans="1:28" ht="15.75" customHeight="1">
      <c r="A112" s="118"/>
      <c r="B112" s="115"/>
      <c r="C112" s="40"/>
      <c r="D112" s="40"/>
      <c r="E112" s="130"/>
      <c r="F112" s="20" t="s">
        <v>71</v>
      </c>
      <c r="G112" s="9">
        <v>200</v>
      </c>
      <c r="H112" s="9">
        <v>0</v>
      </c>
      <c r="I112" s="9">
        <f t="shared" si="22"/>
        <v>200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59"/>
      <c r="R112" s="60"/>
      <c r="S112" s="7"/>
      <c r="V112" s="14"/>
      <c r="W112" s="14"/>
      <c r="X112" s="14"/>
      <c r="Y112" s="14"/>
      <c r="Z112" s="14"/>
      <c r="AA112" s="14"/>
      <c r="AB112" s="14"/>
    </row>
    <row r="113" spans="1:32" ht="15.75" customHeight="1">
      <c r="A113" s="118"/>
      <c r="B113" s="115"/>
      <c r="C113" s="40"/>
      <c r="D113" s="40"/>
      <c r="E113" s="130"/>
      <c r="F113" s="20" t="s">
        <v>72</v>
      </c>
      <c r="G113" s="9">
        <v>200</v>
      </c>
      <c r="H113" s="9">
        <v>0</v>
      </c>
      <c r="I113" s="9">
        <f t="shared" si="22"/>
        <v>200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59"/>
      <c r="R113" s="60"/>
      <c r="S113" s="7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ht="15.75" customHeight="1">
      <c r="A114" s="118"/>
      <c r="B114" s="115"/>
      <c r="C114" s="40" t="s">
        <v>57</v>
      </c>
      <c r="D114" s="40" t="s">
        <v>58</v>
      </c>
      <c r="E114" s="131"/>
      <c r="F114" s="20" t="s">
        <v>73</v>
      </c>
      <c r="G114" s="9">
        <v>200</v>
      </c>
      <c r="H114" s="9">
        <v>0</v>
      </c>
      <c r="I114" s="9">
        <f t="shared" si="22"/>
        <v>200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59"/>
      <c r="R114" s="60"/>
      <c r="S114" s="7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18" ht="15.75" customHeight="1">
      <c r="A115" s="111"/>
      <c r="B115" s="110" t="s">
        <v>22</v>
      </c>
      <c r="C115" s="24"/>
      <c r="D115" s="24"/>
      <c r="E115" s="8"/>
      <c r="F115" s="11" t="s">
        <v>9</v>
      </c>
      <c r="G115" s="6">
        <f>SUM(G116:G122)</f>
        <v>896901.6000000001</v>
      </c>
      <c r="H115" s="6">
        <f aca="true" t="shared" si="23" ref="H115:P115">SUM(H116:H122)</f>
        <v>0</v>
      </c>
      <c r="I115" s="6">
        <f t="shared" si="23"/>
        <v>896901.6000000001</v>
      </c>
      <c r="J115" s="6">
        <f t="shared" si="23"/>
        <v>0</v>
      </c>
      <c r="K115" s="6">
        <f t="shared" si="23"/>
        <v>0</v>
      </c>
      <c r="L115" s="6">
        <f t="shared" si="23"/>
        <v>0</v>
      </c>
      <c r="M115" s="6">
        <f t="shared" si="23"/>
        <v>0</v>
      </c>
      <c r="N115" s="6">
        <f t="shared" si="23"/>
        <v>0</v>
      </c>
      <c r="O115" s="6">
        <f t="shared" si="23"/>
        <v>0</v>
      </c>
      <c r="P115" s="6">
        <f t="shared" si="23"/>
        <v>0</v>
      </c>
      <c r="Q115" s="110"/>
      <c r="R115" s="110"/>
    </row>
    <row r="116" spans="1:18" ht="15.75" customHeight="1">
      <c r="A116" s="111"/>
      <c r="B116" s="110"/>
      <c r="C116" s="24"/>
      <c r="D116" s="24"/>
      <c r="E116" s="8"/>
      <c r="F116" s="4" t="s">
        <v>33</v>
      </c>
      <c r="G116" s="9">
        <f>G108+G100+G92+G84+G76</f>
        <v>128128.79999999999</v>
      </c>
      <c r="H116" s="9">
        <f aca="true" t="shared" si="24" ref="H116:P116">H108+H100+H92+H84+H76</f>
        <v>0</v>
      </c>
      <c r="I116" s="9">
        <f t="shared" si="24"/>
        <v>128128.79999999999</v>
      </c>
      <c r="J116" s="9">
        <f t="shared" si="24"/>
        <v>0</v>
      </c>
      <c r="K116" s="9">
        <f t="shared" si="24"/>
        <v>0</v>
      </c>
      <c r="L116" s="9">
        <f t="shared" si="24"/>
        <v>0</v>
      </c>
      <c r="M116" s="9">
        <f t="shared" si="24"/>
        <v>0</v>
      </c>
      <c r="N116" s="9">
        <f t="shared" si="24"/>
        <v>0</v>
      </c>
      <c r="O116" s="9">
        <f t="shared" si="24"/>
        <v>0</v>
      </c>
      <c r="P116" s="9">
        <f t="shared" si="24"/>
        <v>0</v>
      </c>
      <c r="Q116" s="110"/>
      <c r="R116" s="110"/>
    </row>
    <row r="117" spans="1:18" ht="15.75" customHeight="1">
      <c r="A117" s="111"/>
      <c r="B117" s="110"/>
      <c r="C117" s="24"/>
      <c r="D117" s="24"/>
      <c r="E117" s="8"/>
      <c r="F117" s="4" t="s">
        <v>32</v>
      </c>
      <c r="G117" s="9">
        <f aca="true" t="shared" si="25" ref="G117:P122">G109+G101+G93+G85+G77</f>
        <v>128128.79999999999</v>
      </c>
      <c r="H117" s="9">
        <f t="shared" si="25"/>
        <v>0</v>
      </c>
      <c r="I117" s="9">
        <f t="shared" si="25"/>
        <v>128128.79999999999</v>
      </c>
      <c r="J117" s="9">
        <f t="shared" si="25"/>
        <v>0</v>
      </c>
      <c r="K117" s="9">
        <f t="shared" si="25"/>
        <v>0</v>
      </c>
      <c r="L117" s="9">
        <f t="shared" si="25"/>
        <v>0</v>
      </c>
      <c r="M117" s="9">
        <f t="shared" si="25"/>
        <v>0</v>
      </c>
      <c r="N117" s="9">
        <f t="shared" si="25"/>
        <v>0</v>
      </c>
      <c r="O117" s="9">
        <f t="shared" si="25"/>
        <v>0</v>
      </c>
      <c r="P117" s="9">
        <f t="shared" si="25"/>
        <v>0</v>
      </c>
      <c r="Q117" s="110"/>
      <c r="R117" s="110"/>
    </row>
    <row r="118" spans="1:18" ht="15.75" customHeight="1">
      <c r="A118" s="111"/>
      <c r="B118" s="110"/>
      <c r="C118" s="24"/>
      <c r="D118" s="24"/>
      <c r="E118" s="8"/>
      <c r="F118" s="4" t="s">
        <v>69</v>
      </c>
      <c r="G118" s="9">
        <f t="shared" si="25"/>
        <v>128128.79999999999</v>
      </c>
      <c r="H118" s="9">
        <f t="shared" si="25"/>
        <v>0</v>
      </c>
      <c r="I118" s="9">
        <f t="shared" si="25"/>
        <v>128128.79999999999</v>
      </c>
      <c r="J118" s="9">
        <f t="shared" si="25"/>
        <v>0</v>
      </c>
      <c r="K118" s="9">
        <f t="shared" si="25"/>
        <v>0</v>
      </c>
      <c r="L118" s="9">
        <f t="shared" si="25"/>
        <v>0</v>
      </c>
      <c r="M118" s="9">
        <f t="shared" si="25"/>
        <v>0</v>
      </c>
      <c r="N118" s="9">
        <f t="shared" si="25"/>
        <v>0</v>
      </c>
      <c r="O118" s="9">
        <f t="shared" si="25"/>
        <v>0</v>
      </c>
      <c r="P118" s="9">
        <f t="shared" si="25"/>
        <v>0</v>
      </c>
      <c r="Q118" s="110"/>
      <c r="R118" s="110"/>
    </row>
    <row r="119" spans="1:19" ht="15.75" customHeight="1">
      <c r="A119" s="111"/>
      <c r="B119" s="110"/>
      <c r="C119" s="24"/>
      <c r="D119" s="24"/>
      <c r="E119" s="8"/>
      <c r="F119" s="4" t="s">
        <v>70</v>
      </c>
      <c r="G119" s="9">
        <f t="shared" si="25"/>
        <v>128128.79999999999</v>
      </c>
      <c r="H119" s="9">
        <f t="shared" si="25"/>
        <v>0</v>
      </c>
      <c r="I119" s="9">
        <f t="shared" si="25"/>
        <v>128128.79999999999</v>
      </c>
      <c r="J119" s="9">
        <f t="shared" si="25"/>
        <v>0</v>
      </c>
      <c r="K119" s="9">
        <f t="shared" si="25"/>
        <v>0</v>
      </c>
      <c r="L119" s="9">
        <f t="shared" si="25"/>
        <v>0</v>
      </c>
      <c r="M119" s="9">
        <f t="shared" si="25"/>
        <v>0</v>
      </c>
      <c r="N119" s="9">
        <f t="shared" si="25"/>
        <v>0</v>
      </c>
      <c r="O119" s="9">
        <f t="shared" si="25"/>
        <v>0</v>
      </c>
      <c r="P119" s="9">
        <f t="shared" si="25"/>
        <v>0</v>
      </c>
      <c r="Q119" s="110"/>
      <c r="R119" s="110"/>
      <c r="S119" s="7"/>
    </row>
    <row r="120" spans="1:18" ht="15.75" customHeight="1">
      <c r="A120" s="111"/>
      <c r="B120" s="110"/>
      <c r="C120" s="24"/>
      <c r="D120" s="24"/>
      <c r="E120" s="8"/>
      <c r="F120" s="4" t="s">
        <v>71</v>
      </c>
      <c r="G120" s="9">
        <f t="shared" si="25"/>
        <v>128128.79999999999</v>
      </c>
      <c r="H120" s="9">
        <f t="shared" si="25"/>
        <v>0</v>
      </c>
      <c r="I120" s="9">
        <f>I112+I104+I96+I88+I80</f>
        <v>128128.79999999999</v>
      </c>
      <c r="J120" s="9">
        <f t="shared" si="25"/>
        <v>0</v>
      </c>
      <c r="K120" s="9">
        <f t="shared" si="25"/>
        <v>0</v>
      </c>
      <c r="L120" s="9">
        <f t="shared" si="25"/>
        <v>0</v>
      </c>
      <c r="M120" s="9">
        <f t="shared" si="25"/>
        <v>0</v>
      </c>
      <c r="N120" s="9">
        <f t="shared" si="25"/>
        <v>0</v>
      </c>
      <c r="O120" s="9">
        <f t="shared" si="25"/>
        <v>0</v>
      </c>
      <c r="P120" s="9">
        <f t="shared" si="25"/>
        <v>0</v>
      </c>
      <c r="Q120" s="110"/>
      <c r="R120" s="110"/>
    </row>
    <row r="121" spans="1:18" ht="15.75" customHeight="1">
      <c r="A121" s="111"/>
      <c r="B121" s="110"/>
      <c r="C121" s="24"/>
      <c r="D121" s="24"/>
      <c r="E121" s="8"/>
      <c r="F121" s="4" t="s">
        <v>72</v>
      </c>
      <c r="G121" s="9">
        <f t="shared" si="25"/>
        <v>128128.79999999999</v>
      </c>
      <c r="H121" s="9">
        <f t="shared" si="25"/>
        <v>0</v>
      </c>
      <c r="I121" s="9">
        <f>I113+I105+I97+I89+I81</f>
        <v>128128.79999999999</v>
      </c>
      <c r="J121" s="9">
        <f t="shared" si="25"/>
        <v>0</v>
      </c>
      <c r="K121" s="9">
        <f t="shared" si="25"/>
        <v>0</v>
      </c>
      <c r="L121" s="9">
        <f t="shared" si="25"/>
        <v>0</v>
      </c>
      <c r="M121" s="9">
        <f t="shared" si="25"/>
        <v>0</v>
      </c>
      <c r="N121" s="9">
        <f t="shared" si="25"/>
        <v>0</v>
      </c>
      <c r="O121" s="9">
        <f t="shared" si="25"/>
        <v>0</v>
      </c>
      <c r="P121" s="9">
        <f t="shared" si="25"/>
        <v>0</v>
      </c>
      <c r="Q121" s="110"/>
      <c r="R121" s="110"/>
    </row>
    <row r="122" spans="1:18" ht="15.75" customHeight="1">
      <c r="A122" s="111"/>
      <c r="B122" s="110"/>
      <c r="C122" s="24"/>
      <c r="D122" s="24"/>
      <c r="E122" s="12"/>
      <c r="F122" s="4" t="s">
        <v>73</v>
      </c>
      <c r="G122" s="9">
        <f t="shared" si="25"/>
        <v>128128.79999999999</v>
      </c>
      <c r="H122" s="9">
        <f t="shared" si="25"/>
        <v>0</v>
      </c>
      <c r="I122" s="9">
        <f>I114+I106+I98+I90+I82</f>
        <v>128128.79999999999</v>
      </c>
      <c r="J122" s="9">
        <f t="shared" si="25"/>
        <v>0</v>
      </c>
      <c r="K122" s="9">
        <f t="shared" si="25"/>
        <v>0</v>
      </c>
      <c r="L122" s="9">
        <f t="shared" si="25"/>
        <v>0</v>
      </c>
      <c r="M122" s="9">
        <f t="shared" si="25"/>
        <v>0</v>
      </c>
      <c r="N122" s="9">
        <f t="shared" si="25"/>
        <v>0</v>
      </c>
      <c r="O122" s="9">
        <f t="shared" si="25"/>
        <v>0</v>
      </c>
      <c r="P122" s="9">
        <f t="shared" si="25"/>
        <v>0</v>
      </c>
      <c r="Q122" s="110"/>
      <c r="R122" s="110"/>
    </row>
    <row r="123" spans="1:18" s="41" customFormat="1" ht="15">
      <c r="A123" s="120" t="s">
        <v>25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2"/>
    </row>
    <row r="124" spans="1:18" s="41" customFormat="1" ht="12.75" customHeight="1">
      <c r="A124" s="117">
        <v>1</v>
      </c>
      <c r="B124" s="114" t="s">
        <v>18</v>
      </c>
      <c r="C124" s="37"/>
      <c r="D124" s="37"/>
      <c r="E124" s="129"/>
      <c r="F124" s="38" t="s">
        <v>9</v>
      </c>
      <c r="G124" s="39">
        <f aca="true" t="shared" si="26" ref="G124:P124">SUM(G125:G131)</f>
        <v>30219</v>
      </c>
      <c r="H124" s="39">
        <f t="shared" si="26"/>
        <v>0</v>
      </c>
      <c r="I124" s="39">
        <f t="shared" si="26"/>
        <v>30219</v>
      </c>
      <c r="J124" s="39">
        <f t="shared" si="26"/>
        <v>0</v>
      </c>
      <c r="K124" s="39">
        <f t="shared" si="26"/>
        <v>0</v>
      </c>
      <c r="L124" s="39">
        <f t="shared" si="26"/>
        <v>0</v>
      </c>
      <c r="M124" s="39">
        <f t="shared" si="26"/>
        <v>0</v>
      </c>
      <c r="N124" s="39">
        <f t="shared" si="26"/>
        <v>0</v>
      </c>
      <c r="O124" s="39">
        <f t="shared" si="26"/>
        <v>0</v>
      </c>
      <c r="P124" s="39">
        <f t="shared" si="26"/>
        <v>0</v>
      </c>
      <c r="Q124" s="57" t="s">
        <v>66</v>
      </c>
      <c r="R124" s="58"/>
    </row>
    <row r="125" spans="1:18" s="41" customFormat="1" ht="14.25" customHeight="1">
      <c r="A125" s="118"/>
      <c r="B125" s="115"/>
      <c r="C125" s="40"/>
      <c r="D125" s="40"/>
      <c r="E125" s="130"/>
      <c r="F125" s="20" t="s">
        <v>33</v>
      </c>
      <c r="G125" s="9">
        <v>4317</v>
      </c>
      <c r="H125" s="9">
        <v>0</v>
      </c>
      <c r="I125" s="9">
        <v>4317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59"/>
      <c r="R125" s="60"/>
    </row>
    <row r="126" spans="1:18" s="41" customFormat="1" ht="15">
      <c r="A126" s="118"/>
      <c r="B126" s="115"/>
      <c r="C126" s="40"/>
      <c r="D126" s="40"/>
      <c r="E126" s="130"/>
      <c r="F126" s="20" t="s">
        <v>32</v>
      </c>
      <c r="G126" s="9">
        <v>4317</v>
      </c>
      <c r="H126" s="9">
        <v>0</v>
      </c>
      <c r="I126" s="9">
        <v>4317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59"/>
      <c r="R126" s="60"/>
    </row>
    <row r="127" spans="1:18" s="41" customFormat="1" ht="15">
      <c r="A127" s="118"/>
      <c r="B127" s="115"/>
      <c r="C127" s="40"/>
      <c r="D127" s="40"/>
      <c r="E127" s="130"/>
      <c r="F127" s="20" t="s">
        <v>69</v>
      </c>
      <c r="G127" s="9">
        <v>4317</v>
      </c>
      <c r="H127" s="9">
        <v>0</v>
      </c>
      <c r="I127" s="9">
        <v>4317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59"/>
      <c r="R127" s="60"/>
    </row>
    <row r="128" spans="1:18" s="41" customFormat="1" ht="15">
      <c r="A128" s="118"/>
      <c r="B128" s="115"/>
      <c r="C128" s="40"/>
      <c r="D128" s="40"/>
      <c r="E128" s="130"/>
      <c r="F128" s="20" t="s">
        <v>70</v>
      </c>
      <c r="G128" s="9">
        <v>4317</v>
      </c>
      <c r="H128" s="9">
        <v>0</v>
      </c>
      <c r="I128" s="9">
        <v>4317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59"/>
      <c r="R128" s="60"/>
    </row>
    <row r="129" spans="1:18" s="41" customFormat="1" ht="15">
      <c r="A129" s="118"/>
      <c r="B129" s="115"/>
      <c r="C129" s="40"/>
      <c r="D129" s="40"/>
      <c r="E129" s="130"/>
      <c r="F129" s="20" t="s">
        <v>71</v>
      </c>
      <c r="G129" s="9">
        <v>4317</v>
      </c>
      <c r="H129" s="9">
        <v>0</v>
      </c>
      <c r="I129" s="9">
        <v>4317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59"/>
      <c r="R129" s="60"/>
    </row>
    <row r="130" spans="1:18" s="41" customFormat="1" ht="15">
      <c r="A130" s="118"/>
      <c r="B130" s="115"/>
      <c r="C130" s="40" t="s">
        <v>57</v>
      </c>
      <c r="D130" s="40" t="s">
        <v>58</v>
      </c>
      <c r="E130" s="130"/>
      <c r="F130" s="20" t="s">
        <v>72</v>
      </c>
      <c r="G130" s="9">
        <v>4317</v>
      </c>
      <c r="H130" s="9">
        <v>0</v>
      </c>
      <c r="I130" s="9">
        <v>4317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59"/>
      <c r="R130" s="60"/>
    </row>
    <row r="131" spans="1:18" s="41" customFormat="1" ht="15">
      <c r="A131" s="118"/>
      <c r="B131" s="115"/>
      <c r="C131" s="40"/>
      <c r="D131" s="40"/>
      <c r="E131" s="131"/>
      <c r="F131" s="20" t="s">
        <v>73</v>
      </c>
      <c r="G131" s="9">
        <v>4317</v>
      </c>
      <c r="H131" s="9">
        <v>0</v>
      </c>
      <c r="I131" s="9">
        <v>4317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59"/>
      <c r="R131" s="60"/>
    </row>
    <row r="132" spans="1:18" s="41" customFormat="1" ht="12.75" customHeight="1" hidden="1">
      <c r="A132" s="117">
        <v>2</v>
      </c>
      <c r="B132" s="114" t="s">
        <v>28</v>
      </c>
      <c r="C132" s="37"/>
      <c r="D132" s="37"/>
      <c r="E132" s="114"/>
      <c r="F132" s="38" t="s">
        <v>9</v>
      </c>
      <c r="G132" s="39">
        <f aca="true" t="shared" si="27" ref="G132:P132">SUM(G133:G139)</f>
        <v>0</v>
      </c>
      <c r="H132" s="39">
        <f t="shared" si="27"/>
        <v>0</v>
      </c>
      <c r="I132" s="39">
        <f t="shared" si="27"/>
        <v>0</v>
      </c>
      <c r="J132" s="39">
        <f t="shared" si="27"/>
        <v>0</v>
      </c>
      <c r="K132" s="39">
        <f t="shared" si="27"/>
        <v>0</v>
      </c>
      <c r="L132" s="39">
        <f t="shared" si="27"/>
        <v>0</v>
      </c>
      <c r="M132" s="39">
        <f t="shared" si="27"/>
        <v>0</v>
      </c>
      <c r="N132" s="39">
        <f t="shared" si="27"/>
        <v>0</v>
      </c>
      <c r="O132" s="39">
        <f t="shared" si="27"/>
        <v>0</v>
      </c>
      <c r="P132" s="39">
        <f t="shared" si="27"/>
        <v>0</v>
      </c>
      <c r="Q132" s="57" t="s">
        <v>19</v>
      </c>
      <c r="R132" s="58"/>
    </row>
    <row r="133" spans="1:18" s="41" customFormat="1" ht="12.75" customHeight="1" hidden="1">
      <c r="A133" s="118"/>
      <c r="B133" s="115"/>
      <c r="C133" s="40"/>
      <c r="D133" s="40"/>
      <c r="E133" s="115"/>
      <c r="F133" s="4" t="s">
        <v>33</v>
      </c>
      <c r="G133" s="9">
        <v>0</v>
      </c>
      <c r="H133" s="9">
        <f aca="true" t="shared" si="28" ref="H133:P133">H77+H85+H93+H101+H109+H117+H125</f>
        <v>0</v>
      </c>
      <c r="I133" s="9">
        <v>0</v>
      </c>
      <c r="J133" s="9">
        <f t="shared" si="28"/>
        <v>0</v>
      </c>
      <c r="K133" s="9">
        <f t="shared" si="28"/>
        <v>0</v>
      </c>
      <c r="L133" s="9">
        <f t="shared" si="28"/>
        <v>0</v>
      </c>
      <c r="M133" s="9">
        <f t="shared" si="28"/>
        <v>0</v>
      </c>
      <c r="N133" s="9">
        <f t="shared" si="28"/>
        <v>0</v>
      </c>
      <c r="O133" s="9">
        <f t="shared" si="28"/>
        <v>0</v>
      </c>
      <c r="P133" s="9">
        <f t="shared" si="28"/>
        <v>0</v>
      </c>
      <c r="Q133" s="59"/>
      <c r="R133" s="60"/>
    </row>
    <row r="134" spans="1:18" s="41" customFormat="1" ht="12.75" customHeight="1" hidden="1">
      <c r="A134" s="118"/>
      <c r="B134" s="115"/>
      <c r="C134" s="40"/>
      <c r="D134" s="40"/>
      <c r="E134" s="115"/>
      <c r="F134" s="4" t="s">
        <v>32</v>
      </c>
      <c r="G134" s="9">
        <v>0</v>
      </c>
      <c r="H134" s="9">
        <f aca="true" t="shared" si="29" ref="H134:P134">H78+H86+H94+H102+H110+H118+H126</f>
        <v>0</v>
      </c>
      <c r="I134" s="9">
        <v>0</v>
      </c>
      <c r="J134" s="9">
        <f t="shared" si="29"/>
        <v>0</v>
      </c>
      <c r="K134" s="9">
        <f t="shared" si="29"/>
        <v>0</v>
      </c>
      <c r="L134" s="9">
        <f t="shared" si="29"/>
        <v>0</v>
      </c>
      <c r="M134" s="9">
        <f t="shared" si="29"/>
        <v>0</v>
      </c>
      <c r="N134" s="9">
        <f t="shared" si="29"/>
        <v>0</v>
      </c>
      <c r="O134" s="9">
        <f t="shared" si="29"/>
        <v>0</v>
      </c>
      <c r="P134" s="9">
        <f t="shared" si="29"/>
        <v>0</v>
      </c>
      <c r="Q134" s="59"/>
      <c r="R134" s="60"/>
    </row>
    <row r="135" spans="1:18" s="41" customFormat="1" ht="12.75" customHeight="1" hidden="1">
      <c r="A135" s="118"/>
      <c r="B135" s="115"/>
      <c r="C135" s="40"/>
      <c r="D135" s="40"/>
      <c r="E135" s="115"/>
      <c r="F135" s="4" t="s">
        <v>69</v>
      </c>
      <c r="G135" s="9">
        <v>0</v>
      </c>
      <c r="H135" s="9">
        <f aca="true" t="shared" si="30" ref="H135:P135">H79+H87+H95+H103+H111+H119+H127</f>
        <v>0</v>
      </c>
      <c r="I135" s="9">
        <v>0</v>
      </c>
      <c r="J135" s="9">
        <f t="shared" si="30"/>
        <v>0</v>
      </c>
      <c r="K135" s="9">
        <f t="shared" si="30"/>
        <v>0</v>
      </c>
      <c r="L135" s="9">
        <f t="shared" si="30"/>
        <v>0</v>
      </c>
      <c r="M135" s="9">
        <f t="shared" si="30"/>
        <v>0</v>
      </c>
      <c r="N135" s="9">
        <f t="shared" si="30"/>
        <v>0</v>
      </c>
      <c r="O135" s="9">
        <f t="shared" si="30"/>
        <v>0</v>
      </c>
      <c r="P135" s="9">
        <f t="shared" si="30"/>
        <v>0</v>
      </c>
      <c r="Q135" s="59"/>
      <c r="R135" s="60"/>
    </row>
    <row r="136" spans="1:18" s="41" customFormat="1" ht="12.75" customHeight="1" hidden="1">
      <c r="A136" s="118"/>
      <c r="B136" s="115"/>
      <c r="C136" s="40"/>
      <c r="D136" s="40"/>
      <c r="E136" s="115"/>
      <c r="F136" s="4" t="s">
        <v>70</v>
      </c>
      <c r="G136" s="9">
        <v>0</v>
      </c>
      <c r="H136" s="9">
        <f aca="true" t="shared" si="31" ref="H136:P136">H80+H88+H96+H104+H112+H120+H128</f>
        <v>0</v>
      </c>
      <c r="I136" s="9">
        <v>0</v>
      </c>
      <c r="J136" s="9">
        <f t="shared" si="31"/>
        <v>0</v>
      </c>
      <c r="K136" s="9">
        <f t="shared" si="31"/>
        <v>0</v>
      </c>
      <c r="L136" s="9">
        <f t="shared" si="31"/>
        <v>0</v>
      </c>
      <c r="M136" s="9">
        <f t="shared" si="31"/>
        <v>0</v>
      </c>
      <c r="N136" s="9">
        <f t="shared" si="31"/>
        <v>0</v>
      </c>
      <c r="O136" s="9">
        <f t="shared" si="31"/>
        <v>0</v>
      </c>
      <c r="P136" s="9">
        <f t="shared" si="31"/>
        <v>0</v>
      </c>
      <c r="Q136" s="59"/>
      <c r="R136" s="60"/>
    </row>
    <row r="137" spans="1:18" s="41" customFormat="1" ht="12.75" customHeight="1" hidden="1">
      <c r="A137" s="118"/>
      <c r="B137" s="115"/>
      <c r="C137" s="40"/>
      <c r="D137" s="40"/>
      <c r="E137" s="115"/>
      <c r="F137" s="4" t="s">
        <v>71</v>
      </c>
      <c r="G137" s="9">
        <v>0</v>
      </c>
      <c r="H137" s="9">
        <f aca="true" t="shared" si="32" ref="H137:P137">H81+H89+H97+H105+H113+H121+H129</f>
        <v>0</v>
      </c>
      <c r="I137" s="9">
        <v>0</v>
      </c>
      <c r="J137" s="9">
        <f t="shared" si="32"/>
        <v>0</v>
      </c>
      <c r="K137" s="9">
        <f t="shared" si="32"/>
        <v>0</v>
      </c>
      <c r="L137" s="9">
        <f t="shared" si="32"/>
        <v>0</v>
      </c>
      <c r="M137" s="9">
        <f t="shared" si="32"/>
        <v>0</v>
      </c>
      <c r="N137" s="9">
        <f t="shared" si="32"/>
        <v>0</v>
      </c>
      <c r="O137" s="9">
        <f t="shared" si="32"/>
        <v>0</v>
      </c>
      <c r="P137" s="9">
        <f t="shared" si="32"/>
        <v>0</v>
      </c>
      <c r="Q137" s="59"/>
      <c r="R137" s="60"/>
    </row>
    <row r="138" spans="1:18" s="41" customFormat="1" ht="12.75" customHeight="1" hidden="1">
      <c r="A138" s="118"/>
      <c r="B138" s="115"/>
      <c r="C138" s="40"/>
      <c r="D138" s="40"/>
      <c r="E138" s="115"/>
      <c r="F138" s="4" t="s">
        <v>72</v>
      </c>
      <c r="G138" s="9">
        <v>0</v>
      </c>
      <c r="H138" s="9">
        <f aca="true" t="shared" si="33" ref="H138:P138">H82+H90+H98+H106+H114+H122+H130</f>
        <v>0</v>
      </c>
      <c r="I138" s="9">
        <v>0</v>
      </c>
      <c r="J138" s="9">
        <f t="shared" si="33"/>
        <v>0</v>
      </c>
      <c r="K138" s="9">
        <f t="shared" si="33"/>
        <v>0</v>
      </c>
      <c r="L138" s="9">
        <f t="shared" si="33"/>
        <v>0</v>
      </c>
      <c r="M138" s="9">
        <f t="shared" si="33"/>
        <v>0</v>
      </c>
      <c r="N138" s="9">
        <f t="shared" si="33"/>
        <v>0</v>
      </c>
      <c r="O138" s="9">
        <f t="shared" si="33"/>
        <v>0</v>
      </c>
      <c r="P138" s="9">
        <f t="shared" si="33"/>
        <v>0</v>
      </c>
      <c r="Q138" s="59"/>
      <c r="R138" s="60"/>
    </row>
    <row r="139" spans="1:18" s="41" customFormat="1" ht="12.75" customHeight="1" hidden="1">
      <c r="A139" s="118"/>
      <c r="B139" s="115"/>
      <c r="C139" s="40"/>
      <c r="D139" s="40"/>
      <c r="E139" s="116"/>
      <c r="F139" s="4" t="s">
        <v>73</v>
      </c>
      <c r="G139" s="9">
        <v>0</v>
      </c>
      <c r="H139" s="9">
        <f aca="true" t="shared" si="34" ref="H139:P139">H83+H91+H99+H107+H115+H123+H131</f>
        <v>0</v>
      </c>
      <c r="I139" s="9">
        <v>0</v>
      </c>
      <c r="J139" s="9">
        <f t="shared" si="34"/>
        <v>0</v>
      </c>
      <c r="K139" s="9">
        <f t="shared" si="34"/>
        <v>0</v>
      </c>
      <c r="L139" s="9">
        <f t="shared" si="34"/>
        <v>0</v>
      </c>
      <c r="M139" s="9">
        <f t="shared" si="34"/>
        <v>0</v>
      </c>
      <c r="N139" s="9">
        <f t="shared" si="34"/>
        <v>0</v>
      </c>
      <c r="O139" s="9">
        <f t="shared" si="34"/>
        <v>0</v>
      </c>
      <c r="P139" s="9">
        <f t="shared" si="34"/>
        <v>0</v>
      </c>
      <c r="Q139" s="59"/>
      <c r="R139" s="60"/>
    </row>
    <row r="140" spans="1:18" s="41" customFormat="1" ht="12.75" customHeight="1" hidden="1">
      <c r="A140" s="117">
        <v>3</v>
      </c>
      <c r="B140" s="114" t="s">
        <v>29</v>
      </c>
      <c r="C140" s="37"/>
      <c r="D140" s="37"/>
      <c r="E140" s="114"/>
      <c r="F140" s="38" t="s">
        <v>9</v>
      </c>
      <c r="G140" s="39">
        <f aca="true" t="shared" si="35" ref="G140:P140">SUM(G141:G147)</f>
        <v>0</v>
      </c>
      <c r="H140" s="39">
        <f t="shared" si="35"/>
        <v>0</v>
      </c>
      <c r="I140" s="39">
        <f t="shared" si="35"/>
        <v>0</v>
      </c>
      <c r="J140" s="39">
        <f t="shared" si="35"/>
        <v>0</v>
      </c>
      <c r="K140" s="39">
        <f t="shared" si="35"/>
        <v>0</v>
      </c>
      <c r="L140" s="39">
        <f t="shared" si="35"/>
        <v>0</v>
      </c>
      <c r="M140" s="39">
        <f t="shared" si="35"/>
        <v>0</v>
      </c>
      <c r="N140" s="39">
        <f t="shared" si="35"/>
        <v>0</v>
      </c>
      <c r="O140" s="39">
        <f t="shared" si="35"/>
        <v>0</v>
      </c>
      <c r="P140" s="39">
        <f t="shared" si="35"/>
        <v>0</v>
      </c>
      <c r="Q140" s="57" t="s">
        <v>19</v>
      </c>
      <c r="R140" s="58"/>
    </row>
    <row r="141" spans="1:18" s="41" customFormat="1" ht="12.75" customHeight="1" hidden="1">
      <c r="A141" s="118"/>
      <c r="B141" s="115"/>
      <c r="C141" s="40"/>
      <c r="D141" s="40"/>
      <c r="E141" s="115"/>
      <c r="F141" s="4" t="s">
        <v>33</v>
      </c>
      <c r="G141" s="9">
        <v>0</v>
      </c>
      <c r="H141" s="9">
        <f>H85+H93+H101+H109+H117+H125+H133</f>
        <v>0</v>
      </c>
      <c r="I141" s="9">
        <v>0</v>
      </c>
      <c r="J141" s="9">
        <f aca="true" t="shared" si="36" ref="J141:P141">J85+J93+J101+J109+J117+J125+J133</f>
        <v>0</v>
      </c>
      <c r="K141" s="9">
        <f t="shared" si="36"/>
        <v>0</v>
      </c>
      <c r="L141" s="9">
        <f t="shared" si="36"/>
        <v>0</v>
      </c>
      <c r="M141" s="9">
        <f t="shared" si="36"/>
        <v>0</v>
      </c>
      <c r="N141" s="9">
        <f t="shared" si="36"/>
        <v>0</v>
      </c>
      <c r="O141" s="9">
        <f t="shared" si="36"/>
        <v>0</v>
      </c>
      <c r="P141" s="9">
        <f t="shared" si="36"/>
        <v>0</v>
      </c>
      <c r="Q141" s="59"/>
      <c r="R141" s="60"/>
    </row>
    <row r="142" spans="1:18" s="41" customFormat="1" ht="12.75" customHeight="1" hidden="1">
      <c r="A142" s="118"/>
      <c r="B142" s="115"/>
      <c r="C142" s="40"/>
      <c r="D142" s="40"/>
      <c r="E142" s="115"/>
      <c r="F142" s="4" t="s">
        <v>32</v>
      </c>
      <c r="G142" s="9">
        <v>0</v>
      </c>
      <c r="H142" s="9">
        <f>H86+H94+H102+H110+H118+H126+H134</f>
        <v>0</v>
      </c>
      <c r="I142" s="9">
        <v>0</v>
      </c>
      <c r="J142" s="9">
        <f aca="true" t="shared" si="37" ref="J142:P142">J86+J94+J102+J110+J118+J126+J134</f>
        <v>0</v>
      </c>
      <c r="K142" s="9">
        <f t="shared" si="37"/>
        <v>0</v>
      </c>
      <c r="L142" s="9">
        <f t="shared" si="37"/>
        <v>0</v>
      </c>
      <c r="M142" s="9">
        <f t="shared" si="37"/>
        <v>0</v>
      </c>
      <c r="N142" s="9">
        <f t="shared" si="37"/>
        <v>0</v>
      </c>
      <c r="O142" s="9">
        <f t="shared" si="37"/>
        <v>0</v>
      </c>
      <c r="P142" s="9">
        <f t="shared" si="37"/>
        <v>0</v>
      </c>
      <c r="Q142" s="59"/>
      <c r="R142" s="60"/>
    </row>
    <row r="143" spans="1:18" s="41" customFormat="1" ht="12.75" customHeight="1" hidden="1">
      <c r="A143" s="118"/>
      <c r="B143" s="115"/>
      <c r="C143" s="40"/>
      <c r="D143" s="40"/>
      <c r="E143" s="115"/>
      <c r="F143" s="4" t="s">
        <v>69</v>
      </c>
      <c r="G143" s="9">
        <v>0</v>
      </c>
      <c r="H143" s="9">
        <f>H87+H95+H103+H111+H119+H127+H135</f>
        <v>0</v>
      </c>
      <c r="I143" s="9">
        <v>0</v>
      </c>
      <c r="J143" s="9">
        <f aca="true" t="shared" si="38" ref="J143:P143">J87+J95+J103+J111+J119+J127+J135</f>
        <v>0</v>
      </c>
      <c r="K143" s="9">
        <f t="shared" si="38"/>
        <v>0</v>
      </c>
      <c r="L143" s="9">
        <f t="shared" si="38"/>
        <v>0</v>
      </c>
      <c r="M143" s="9">
        <f t="shared" si="38"/>
        <v>0</v>
      </c>
      <c r="N143" s="9">
        <f t="shared" si="38"/>
        <v>0</v>
      </c>
      <c r="O143" s="9">
        <f t="shared" si="38"/>
        <v>0</v>
      </c>
      <c r="P143" s="9">
        <f t="shared" si="38"/>
        <v>0</v>
      </c>
      <c r="Q143" s="59"/>
      <c r="R143" s="60"/>
    </row>
    <row r="144" spans="1:18" s="41" customFormat="1" ht="12.75" customHeight="1" hidden="1">
      <c r="A144" s="118"/>
      <c r="B144" s="115"/>
      <c r="C144" s="40"/>
      <c r="D144" s="40"/>
      <c r="E144" s="115"/>
      <c r="F144" s="4" t="s">
        <v>70</v>
      </c>
      <c r="G144" s="9">
        <v>0</v>
      </c>
      <c r="H144" s="9">
        <f aca="true" t="shared" si="39" ref="H144:P144">H88+H96+H104+H112+H120+H128+H136</f>
        <v>0</v>
      </c>
      <c r="I144" s="9">
        <v>0</v>
      </c>
      <c r="J144" s="9">
        <f t="shared" si="39"/>
        <v>0</v>
      </c>
      <c r="K144" s="9">
        <f t="shared" si="39"/>
        <v>0</v>
      </c>
      <c r="L144" s="9">
        <f t="shared" si="39"/>
        <v>0</v>
      </c>
      <c r="M144" s="9">
        <f t="shared" si="39"/>
        <v>0</v>
      </c>
      <c r="N144" s="9">
        <f t="shared" si="39"/>
        <v>0</v>
      </c>
      <c r="O144" s="9">
        <f t="shared" si="39"/>
        <v>0</v>
      </c>
      <c r="P144" s="9">
        <f t="shared" si="39"/>
        <v>0</v>
      </c>
      <c r="Q144" s="59"/>
      <c r="R144" s="60"/>
    </row>
    <row r="145" spans="1:18" s="41" customFormat="1" ht="12.75" customHeight="1" hidden="1">
      <c r="A145" s="118"/>
      <c r="B145" s="115"/>
      <c r="C145" s="40"/>
      <c r="D145" s="40"/>
      <c r="E145" s="115"/>
      <c r="F145" s="4" t="s">
        <v>71</v>
      </c>
      <c r="G145" s="9">
        <v>0</v>
      </c>
      <c r="H145" s="9">
        <f aca="true" t="shared" si="40" ref="H145:P145">H89+H97+H105+H113+H121+H129+H137</f>
        <v>0</v>
      </c>
      <c r="I145" s="9">
        <v>0</v>
      </c>
      <c r="J145" s="9">
        <f t="shared" si="40"/>
        <v>0</v>
      </c>
      <c r="K145" s="9">
        <f t="shared" si="40"/>
        <v>0</v>
      </c>
      <c r="L145" s="9">
        <f t="shared" si="40"/>
        <v>0</v>
      </c>
      <c r="M145" s="9">
        <f t="shared" si="40"/>
        <v>0</v>
      </c>
      <c r="N145" s="9">
        <f t="shared" si="40"/>
        <v>0</v>
      </c>
      <c r="O145" s="9">
        <f t="shared" si="40"/>
        <v>0</v>
      </c>
      <c r="P145" s="9">
        <f t="shared" si="40"/>
        <v>0</v>
      </c>
      <c r="Q145" s="59"/>
      <c r="R145" s="60"/>
    </row>
    <row r="146" spans="1:18" s="41" customFormat="1" ht="12.75" customHeight="1" hidden="1">
      <c r="A146" s="118"/>
      <c r="B146" s="115"/>
      <c r="C146" s="40"/>
      <c r="D146" s="40"/>
      <c r="E146" s="115"/>
      <c r="F146" s="4" t="s">
        <v>72</v>
      </c>
      <c r="G146" s="9">
        <v>0</v>
      </c>
      <c r="H146" s="9">
        <f aca="true" t="shared" si="41" ref="H146:P146">H90+H98+H106+H114+H122+H130+H138</f>
        <v>0</v>
      </c>
      <c r="I146" s="9">
        <v>0</v>
      </c>
      <c r="J146" s="9">
        <f t="shared" si="41"/>
        <v>0</v>
      </c>
      <c r="K146" s="9">
        <f t="shared" si="41"/>
        <v>0</v>
      </c>
      <c r="L146" s="9">
        <f t="shared" si="41"/>
        <v>0</v>
      </c>
      <c r="M146" s="9">
        <f t="shared" si="41"/>
        <v>0</v>
      </c>
      <c r="N146" s="9">
        <f t="shared" si="41"/>
        <v>0</v>
      </c>
      <c r="O146" s="9">
        <f t="shared" si="41"/>
        <v>0</v>
      </c>
      <c r="P146" s="9">
        <f t="shared" si="41"/>
        <v>0</v>
      </c>
      <c r="Q146" s="59"/>
      <c r="R146" s="60"/>
    </row>
    <row r="147" spans="1:18" s="41" customFormat="1" ht="12.75" customHeight="1" hidden="1">
      <c r="A147" s="118"/>
      <c r="B147" s="115"/>
      <c r="C147" s="40"/>
      <c r="D147" s="40"/>
      <c r="E147" s="116"/>
      <c r="F147" s="4" t="s">
        <v>73</v>
      </c>
      <c r="G147" s="9">
        <v>0</v>
      </c>
      <c r="H147" s="9">
        <f aca="true" t="shared" si="42" ref="H147:P147">H91+H99+H107+H115+H123+H131+H139</f>
        <v>0</v>
      </c>
      <c r="I147" s="9">
        <v>0</v>
      </c>
      <c r="J147" s="9">
        <f t="shared" si="42"/>
        <v>0</v>
      </c>
      <c r="K147" s="9">
        <f t="shared" si="42"/>
        <v>0</v>
      </c>
      <c r="L147" s="9">
        <f t="shared" si="42"/>
        <v>0</v>
      </c>
      <c r="M147" s="9">
        <f t="shared" si="42"/>
        <v>0</v>
      </c>
      <c r="N147" s="9">
        <f t="shared" si="42"/>
        <v>0</v>
      </c>
      <c r="O147" s="9">
        <f t="shared" si="42"/>
        <v>0</v>
      </c>
      <c r="P147" s="9">
        <f t="shared" si="42"/>
        <v>0</v>
      </c>
      <c r="Q147" s="59"/>
      <c r="R147" s="60"/>
    </row>
    <row r="148" spans="1:18" s="41" customFormat="1" ht="12.75" customHeight="1" hidden="1">
      <c r="A148" s="117">
        <v>4</v>
      </c>
      <c r="B148" s="114" t="s">
        <v>36</v>
      </c>
      <c r="C148" s="37"/>
      <c r="D148" s="37"/>
      <c r="E148" s="114"/>
      <c r="F148" s="38" t="s">
        <v>9</v>
      </c>
      <c r="G148" s="39">
        <f aca="true" t="shared" si="43" ref="G148:P148">SUM(G149:G155)</f>
        <v>0</v>
      </c>
      <c r="H148" s="39">
        <f t="shared" si="43"/>
        <v>0</v>
      </c>
      <c r="I148" s="39">
        <f t="shared" si="43"/>
        <v>0</v>
      </c>
      <c r="J148" s="39">
        <f t="shared" si="43"/>
        <v>0</v>
      </c>
      <c r="K148" s="39">
        <f t="shared" si="43"/>
        <v>0</v>
      </c>
      <c r="L148" s="39">
        <f t="shared" si="43"/>
        <v>0</v>
      </c>
      <c r="M148" s="39">
        <f t="shared" si="43"/>
        <v>0</v>
      </c>
      <c r="N148" s="39">
        <f t="shared" si="43"/>
        <v>0</v>
      </c>
      <c r="O148" s="39">
        <f t="shared" si="43"/>
        <v>0</v>
      </c>
      <c r="P148" s="39">
        <f t="shared" si="43"/>
        <v>0</v>
      </c>
      <c r="Q148" s="57" t="s">
        <v>19</v>
      </c>
      <c r="R148" s="58"/>
    </row>
    <row r="149" spans="1:18" s="41" customFormat="1" ht="12.75" customHeight="1" hidden="1">
      <c r="A149" s="118"/>
      <c r="B149" s="115"/>
      <c r="C149" s="40"/>
      <c r="D149" s="40"/>
      <c r="E149" s="115"/>
      <c r="F149" s="4" t="s">
        <v>33</v>
      </c>
      <c r="G149" s="9">
        <v>0</v>
      </c>
      <c r="H149" s="9">
        <f>H93+H101+H109+H117+H125+H133+H141</f>
        <v>0</v>
      </c>
      <c r="I149" s="9">
        <v>0</v>
      </c>
      <c r="J149" s="9">
        <f aca="true" t="shared" si="44" ref="J149:P149">J93+J101+J109+J117+J125+J133+J141</f>
        <v>0</v>
      </c>
      <c r="K149" s="9">
        <f t="shared" si="44"/>
        <v>0</v>
      </c>
      <c r="L149" s="9">
        <f t="shared" si="44"/>
        <v>0</v>
      </c>
      <c r="M149" s="9">
        <f t="shared" si="44"/>
        <v>0</v>
      </c>
      <c r="N149" s="9">
        <f t="shared" si="44"/>
        <v>0</v>
      </c>
      <c r="O149" s="9">
        <f t="shared" si="44"/>
        <v>0</v>
      </c>
      <c r="P149" s="9">
        <f t="shared" si="44"/>
        <v>0</v>
      </c>
      <c r="Q149" s="59"/>
      <c r="R149" s="60"/>
    </row>
    <row r="150" spans="1:18" s="41" customFormat="1" ht="12.75" customHeight="1" hidden="1">
      <c r="A150" s="118"/>
      <c r="B150" s="115"/>
      <c r="C150" s="40"/>
      <c r="D150" s="40"/>
      <c r="E150" s="115"/>
      <c r="F150" s="4" t="s">
        <v>32</v>
      </c>
      <c r="G150" s="9">
        <v>0</v>
      </c>
      <c r="H150" s="9">
        <f>H94+H102+H110+H118+H126+H134+H142</f>
        <v>0</v>
      </c>
      <c r="I150" s="9">
        <v>0</v>
      </c>
      <c r="J150" s="9">
        <f aca="true" t="shared" si="45" ref="J150:P150">J94+J102+J110+J118+J126+J134+J142</f>
        <v>0</v>
      </c>
      <c r="K150" s="9">
        <f t="shared" si="45"/>
        <v>0</v>
      </c>
      <c r="L150" s="9">
        <f t="shared" si="45"/>
        <v>0</v>
      </c>
      <c r="M150" s="9">
        <f t="shared" si="45"/>
        <v>0</v>
      </c>
      <c r="N150" s="9">
        <f t="shared" si="45"/>
        <v>0</v>
      </c>
      <c r="O150" s="9">
        <f t="shared" si="45"/>
        <v>0</v>
      </c>
      <c r="P150" s="9">
        <f t="shared" si="45"/>
        <v>0</v>
      </c>
      <c r="Q150" s="59"/>
      <c r="R150" s="60"/>
    </row>
    <row r="151" spans="1:18" s="41" customFormat="1" ht="12.75" customHeight="1" hidden="1">
      <c r="A151" s="118"/>
      <c r="B151" s="115"/>
      <c r="C151" s="40"/>
      <c r="D151" s="40"/>
      <c r="E151" s="115"/>
      <c r="F151" s="4" t="s">
        <v>69</v>
      </c>
      <c r="G151" s="9">
        <v>0</v>
      </c>
      <c r="H151" s="9">
        <f>H95+H103+H111+H119+H127+H135+H143</f>
        <v>0</v>
      </c>
      <c r="I151" s="9">
        <v>0</v>
      </c>
      <c r="J151" s="9">
        <f aca="true" t="shared" si="46" ref="J151:P151">J95+J103+J111+J119+J127+J135+J143</f>
        <v>0</v>
      </c>
      <c r="K151" s="9">
        <f t="shared" si="46"/>
        <v>0</v>
      </c>
      <c r="L151" s="9">
        <f t="shared" si="46"/>
        <v>0</v>
      </c>
      <c r="M151" s="9">
        <f t="shared" si="46"/>
        <v>0</v>
      </c>
      <c r="N151" s="9">
        <f t="shared" si="46"/>
        <v>0</v>
      </c>
      <c r="O151" s="9">
        <f t="shared" si="46"/>
        <v>0</v>
      </c>
      <c r="P151" s="9">
        <f t="shared" si="46"/>
        <v>0</v>
      </c>
      <c r="Q151" s="59"/>
      <c r="R151" s="60"/>
    </row>
    <row r="152" spans="1:18" s="41" customFormat="1" ht="12.75" customHeight="1" hidden="1">
      <c r="A152" s="118"/>
      <c r="B152" s="115"/>
      <c r="C152" s="40"/>
      <c r="D152" s="40"/>
      <c r="E152" s="115"/>
      <c r="F152" s="4" t="s">
        <v>70</v>
      </c>
      <c r="G152" s="9">
        <v>0</v>
      </c>
      <c r="H152" s="9">
        <f aca="true" t="shared" si="47" ref="H152:P152">H96+H104+H112+H120+H128+H136+H144</f>
        <v>0</v>
      </c>
      <c r="I152" s="9">
        <v>0</v>
      </c>
      <c r="J152" s="9">
        <f t="shared" si="47"/>
        <v>0</v>
      </c>
      <c r="K152" s="9">
        <f t="shared" si="47"/>
        <v>0</v>
      </c>
      <c r="L152" s="9">
        <f t="shared" si="47"/>
        <v>0</v>
      </c>
      <c r="M152" s="9">
        <f t="shared" si="47"/>
        <v>0</v>
      </c>
      <c r="N152" s="9">
        <f t="shared" si="47"/>
        <v>0</v>
      </c>
      <c r="O152" s="9">
        <f t="shared" si="47"/>
        <v>0</v>
      </c>
      <c r="P152" s="9">
        <f t="shared" si="47"/>
        <v>0</v>
      </c>
      <c r="Q152" s="59"/>
      <c r="R152" s="60"/>
    </row>
    <row r="153" spans="1:18" s="41" customFormat="1" ht="12.75" customHeight="1" hidden="1">
      <c r="A153" s="118"/>
      <c r="B153" s="115"/>
      <c r="C153" s="40"/>
      <c r="D153" s="40"/>
      <c r="E153" s="115"/>
      <c r="F153" s="4" t="s">
        <v>71</v>
      </c>
      <c r="G153" s="9">
        <v>0</v>
      </c>
      <c r="H153" s="9">
        <f aca="true" t="shared" si="48" ref="H153:P153">H97+H105+H113+H121+H129+H137+H145</f>
        <v>0</v>
      </c>
      <c r="I153" s="9">
        <v>0</v>
      </c>
      <c r="J153" s="9">
        <f t="shared" si="48"/>
        <v>0</v>
      </c>
      <c r="K153" s="9">
        <f t="shared" si="48"/>
        <v>0</v>
      </c>
      <c r="L153" s="9">
        <f t="shared" si="48"/>
        <v>0</v>
      </c>
      <c r="M153" s="9">
        <f t="shared" si="48"/>
        <v>0</v>
      </c>
      <c r="N153" s="9">
        <f t="shared" si="48"/>
        <v>0</v>
      </c>
      <c r="O153" s="9">
        <f t="shared" si="48"/>
        <v>0</v>
      </c>
      <c r="P153" s="9">
        <f t="shared" si="48"/>
        <v>0</v>
      </c>
      <c r="Q153" s="59"/>
      <c r="R153" s="60"/>
    </row>
    <row r="154" spans="1:18" s="41" customFormat="1" ht="12.75" customHeight="1" hidden="1">
      <c r="A154" s="118"/>
      <c r="B154" s="115"/>
      <c r="C154" s="40"/>
      <c r="D154" s="40"/>
      <c r="E154" s="115"/>
      <c r="F154" s="4" t="s">
        <v>72</v>
      </c>
      <c r="G154" s="9">
        <v>0</v>
      </c>
      <c r="H154" s="9">
        <f aca="true" t="shared" si="49" ref="H154:P154">H98+H106+H114+H122+H130+H138+H146</f>
        <v>0</v>
      </c>
      <c r="I154" s="9">
        <v>0</v>
      </c>
      <c r="J154" s="9">
        <f t="shared" si="49"/>
        <v>0</v>
      </c>
      <c r="K154" s="9">
        <f t="shared" si="49"/>
        <v>0</v>
      </c>
      <c r="L154" s="9">
        <f t="shared" si="49"/>
        <v>0</v>
      </c>
      <c r="M154" s="9">
        <f t="shared" si="49"/>
        <v>0</v>
      </c>
      <c r="N154" s="9">
        <f t="shared" si="49"/>
        <v>0</v>
      </c>
      <c r="O154" s="9">
        <f t="shared" si="49"/>
        <v>0</v>
      </c>
      <c r="P154" s="9">
        <f t="shared" si="49"/>
        <v>0</v>
      </c>
      <c r="Q154" s="59"/>
      <c r="R154" s="60"/>
    </row>
    <row r="155" spans="1:18" s="41" customFormat="1" ht="12.75" customHeight="1" hidden="1">
      <c r="A155" s="119"/>
      <c r="B155" s="116"/>
      <c r="C155" s="42" t="s">
        <v>57</v>
      </c>
      <c r="D155" s="42" t="s">
        <v>58</v>
      </c>
      <c r="E155" s="116"/>
      <c r="F155" s="4" t="s">
        <v>73</v>
      </c>
      <c r="G155" s="9">
        <v>0</v>
      </c>
      <c r="H155" s="9">
        <f aca="true" t="shared" si="50" ref="H155:P155">H99+H107+H115+H123+H131+H139+H147</f>
        <v>0</v>
      </c>
      <c r="I155" s="9">
        <v>0</v>
      </c>
      <c r="J155" s="9">
        <f t="shared" si="50"/>
        <v>0</v>
      </c>
      <c r="K155" s="9">
        <f t="shared" si="50"/>
        <v>0</v>
      </c>
      <c r="L155" s="9">
        <f t="shared" si="50"/>
        <v>0</v>
      </c>
      <c r="M155" s="9">
        <f t="shared" si="50"/>
        <v>0</v>
      </c>
      <c r="N155" s="9">
        <f t="shared" si="50"/>
        <v>0</v>
      </c>
      <c r="O155" s="9">
        <f t="shared" si="50"/>
        <v>0</v>
      </c>
      <c r="P155" s="9">
        <f t="shared" si="50"/>
        <v>0</v>
      </c>
      <c r="Q155" s="59"/>
      <c r="R155" s="60"/>
    </row>
    <row r="156" spans="1:18" s="41" customFormat="1" ht="12.75" customHeight="1" hidden="1">
      <c r="A156" s="117">
        <v>5</v>
      </c>
      <c r="B156" s="114" t="s">
        <v>48</v>
      </c>
      <c r="C156" s="37"/>
      <c r="D156" s="37"/>
      <c r="E156" s="114"/>
      <c r="F156" s="38" t="s">
        <v>9</v>
      </c>
      <c r="G156" s="39">
        <f aca="true" t="shared" si="51" ref="G156:P156">SUM(G157:G163)</f>
        <v>0</v>
      </c>
      <c r="H156" s="39">
        <f t="shared" si="51"/>
        <v>0</v>
      </c>
      <c r="I156" s="39">
        <f t="shared" si="51"/>
        <v>0</v>
      </c>
      <c r="J156" s="39">
        <f t="shared" si="51"/>
        <v>0</v>
      </c>
      <c r="K156" s="39">
        <f t="shared" si="51"/>
        <v>0</v>
      </c>
      <c r="L156" s="39">
        <f t="shared" si="51"/>
        <v>0</v>
      </c>
      <c r="M156" s="39">
        <f t="shared" si="51"/>
        <v>0</v>
      </c>
      <c r="N156" s="39">
        <f t="shared" si="51"/>
        <v>0</v>
      </c>
      <c r="O156" s="39">
        <f t="shared" si="51"/>
        <v>0</v>
      </c>
      <c r="P156" s="39">
        <f t="shared" si="51"/>
        <v>0</v>
      </c>
      <c r="Q156" s="57" t="s">
        <v>19</v>
      </c>
      <c r="R156" s="58"/>
    </row>
    <row r="157" spans="1:18" s="41" customFormat="1" ht="12.75" customHeight="1" hidden="1">
      <c r="A157" s="118"/>
      <c r="B157" s="115"/>
      <c r="C157" s="40"/>
      <c r="D157" s="40"/>
      <c r="E157" s="115"/>
      <c r="F157" s="4" t="s">
        <v>33</v>
      </c>
      <c r="G157" s="9">
        <v>0</v>
      </c>
      <c r="H157" s="9">
        <f>H105+H113+H121+H129+H137+H145+H153</f>
        <v>0</v>
      </c>
      <c r="I157" s="9">
        <v>0</v>
      </c>
      <c r="J157" s="9">
        <f aca="true" t="shared" si="52" ref="J157:P159">J105+J113+J121+J129+J137+J145+J153</f>
        <v>0</v>
      </c>
      <c r="K157" s="9">
        <f t="shared" si="52"/>
        <v>0</v>
      </c>
      <c r="L157" s="9">
        <f t="shared" si="52"/>
        <v>0</v>
      </c>
      <c r="M157" s="9">
        <f t="shared" si="52"/>
        <v>0</v>
      </c>
      <c r="N157" s="9">
        <f t="shared" si="52"/>
        <v>0</v>
      </c>
      <c r="O157" s="9">
        <f t="shared" si="52"/>
        <v>0</v>
      </c>
      <c r="P157" s="9">
        <f t="shared" si="52"/>
        <v>0</v>
      </c>
      <c r="Q157" s="59"/>
      <c r="R157" s="60"/>
    </row>
    <row r="158" spans="1:18" s="41" customFormat="1" ht="12.75" customHeight="1" hidden="1">
      <c r="A158" s="118"/>
      <c r="B158" s="115"/>
      <c r="C158" s="40"/>
      <c r="D158" s="40"/>
      <c r="E158" s="115"/>
      <c r="F158" s="4" t="s">
        <v>32</v>
      </c>
      <c r="G158" s="9">
        <v>0</v>
      </c>
      <c r="H158" s="9">
        <f>H106+H114+H122+H130+H138+H146+H154</f>
        <v>0</v>
      </c>
      <c r="I158" s="9">
        <v>0</v>
      </c>
      <c r="J158" s="9">
        <f t="shared" si="52"/>
        <v>0</v>
      </c>
      <c r="K158" s="9">
        <f t="shared" si="52"/>
        <v>0</v>
      </c>
      <c r="L158" s="9">
        <f t="shared" si="52"/>
        <v>0</v>
      </c>
      <c r="M158" s="9">
        <f t="shared" si="52"/>
        <v>0</v>
      </c>
      <c r="N158" s="9">
        <f t="shared" si="52"/>
        <v>0</v>
      </c>
      <c r="O158" s="9">
        <f t="shared" si="52"/>
        <v>0</v>
      </c>
      <c r="P158" s="9">
        <f t="shared" si="52"/>
        <v>0</v>
      </c>
      <c r="Q158" s="59"/>
      <c r="R158" s="60"/>
    </row>
    <row r="159" spans="1:18" s="41" customFormat="1" ht="12.75" customHeight="1" hidden="1">
      <c r="A159" s="118"/>
      <c r="B159" s="115"/>
      <c r="C159" s="40"/>
      <c r="D159" s="40"/>
      <c r="E159" s="115"/>
      <c r="F159" s="4" t="s">
        <v>69</v>
      </c>
      <c r="G159" s="9">
        <v>0</v>
      </c>
      <c r="H159" s="9">
        <f>H107+H115+H123+H131+H139+H147+H155</f>
        <v>0</v>
      </c>
      <c r="I159" s="9">
        <v>0</v>
      </c>
      <c r="J159" s="9">
        <f t="shared" si="52"/>
        <v>0</v>
      </c>
      <c r="K159" s="9">
        <f t="shared" si="52"/>
        <v>0</v>
      </c>
      <c r="L159" s="9">
        <f t="shared" si="52"/>
        <v>0</v>
      </c>
      <c r="M159" s="9">
        <f t="shared" si="52"/>
        <v>0</v>
      </c>
      <c r="N159" s="9">
        <f t="shared" si="52"/>
        <v>0</v>
      </c>
      <c r="O159" s="9">
        <f t="shared" si="52"/>
        <v>0</v>
      </c>
      <c r="P159" s="9">
        <f t="shared" si="52"/>
        <v>0</v>
      </c>
      <c r="Q159" s="59"/>
      <c r="R159" s="60"/>
    </row>
    <row r="160" spans="1:18" s="41" customFormat="1" ht="12.75" customHeight="1" hidden="1">
      <c r="A160" s="118"/>
      <c r="B160" s="115"/>
      <c r="C160" s="40"/>
      <c r="D160" s="40"/>
      <c r="E160" s="115"/>
      <c r="F160" s="4" t="s">
        <v>70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59"/>
      <c r="R160" s="60"/>
    </row>
    <row r="161" spans="1:18" s="41" customFormat="1" ht="12.75" customHeight="1" hidden="1">
      <c r="A161" s="118"/>
      <c r="B161" s="115"/>
      <c r="C161" s="40"/>
      <c r="D161" s="40"/>
      <c r="E161" s="115"/>
      <c r="F161" s="4" t="s">
        <v>71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59"/>
      <c r="R161" s="60"/>
    </row>
    <row r="162" spans="1:18" s="41" customFormat="1" ht="12.75" customHeight="1" hidden="1">
      <c r="A162" s="118"/>
      <c r="B162" s="115"/>
      <c r="C162" s="40"/>
      <c r="D162" s="40"/>
      <c r="E162" s="115"/>
      <c r="F162" s="4" t="s">
        <v>72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59"/>
      <c r="R162" s="60"/>
    </row>
    <row r="163" spans="1:18" s="41" customFormat="1" ht="12.75" customHeight="1" hidden="1">
      <c r="A163" s="119"/>
      <c r="B163" s="116"/>
      <c r="C163" s="42"/>
      <c r="D163" s="42"/>
      <c r="E163" s="116"/>
      <c r="F163" s="4" t="s">
        <v>73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59"/>
      <c r="R163" s="60"/>
    </row>
    <row r="164" spans="1:18" s="41" customFormat="1" ht="12.75" customHeight="1" hidden="1">
      <c r="A164" s="118">
        <v>6</v>
      </c>
      <c r="B164" s="115" t="s">
        <v>41</v>
      </c>
      <c r="C164" s="40"/>
      <c r="D164" s="40"/>
      <c r="E164" s="114"/>
      <c r="F164" s="38" t="s">
        <v>9</v>
      </c>
      <c r="G164" s="39">
        <f aca="true" t="shared" si="53" ref="G164:P164">SUM(G165:G171)</f>
        <v>0</v>
      </c>
      <c r="H164" s="39">
        <f t="shared" si="53"/>
        <v>0</v>
      </c>
      <c r="I164" s="39">
        <f t="shared" si="53"/>
        <v>0</v>
      </c>
      <c r="J164" s="39">
        <f t="shared" si="53"/>
        <v>0</v>
      </c>
      <c r="K164" s="39">
        <f t="shared" si="53"/>
        <v>0</v>
      </c>
      <c r="L164" s="39">
        <f t="shared" si="53"/>
        <v>0</v>
      </c>
      <c r="M164" s="39">
        <f t="shared" si="53"/>
        <v>0</v>
      </c>
      <c r="N164" s="39">
        <f t="shared" si="53"/>
        <v>0</v>
      </c>
      <c r="O164" s="39">
        <f t="shared" si="53"/>
        <v>0</v>
      </c>
      <c r="P164" s="39">
        <f t="shared" si="53"/>
        <v>0</v>
      </c>
      <c r="Q164" s="57" t="s">
        <v>19</v>
      </c>
      <c r="R164" s="58"/>
    </row>
    <row r="165" spans="1:18" s="41" customFormat="1" ht="12.75" customHeight="1" hidden="1">
      <c r="A165" s="118"/>
      <c r="B165" s="115"/>
      <c r="C165" s="40"/>
      <c r="D165" s="40"/>
      <c r="E165" s="115"/>
      <c r="F165" s="4" t="s">
        <v>33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59"/>
      <c r="R165" s="60"/>
    </row>
    <row r="166" spans="1:18" s="41" customFormat="1" ht="12.75" customHeight="1" hidden="1">
      <c r="A166" s="118"/>
      <c r="B166" s="115"/>
      <c r="C166" s="40"/>
      <c r="D166" s="40"/>
      <c r="E166" s="115"/>
      <c r="F166" s="4" t="s">
        <v>32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59"/>
      <c r="R166" s="60"/>
    </row>
    <row r="167" spans="1:18" s="41" customFormat="1" ht="12.75" customHeight="1" hidden="1">
      <c r="A167" s="118"/>
      <c r="B167" s="115"/>
      <c r="C167" s="40"/>
      <c r="D167" s="40"/>
      <c r="E167" s="115"/>
      <c r="F167" s="4" t="s">
        <v>69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59"/>
      <c r="R167" s="60"/>
    </row>
    <row r="168" spans="1:18" s="41" customFormat="1" ht="12.75" customHeight="1" hidden="1">
      <c r="A168" s="118"/>
      <c r="B168" s="115"/>
      <c r="C168" s="40"/>
      <c r="D168" s="40"/>
      <c r="E168" s="115"/>
      <c r="F168" s="4" t="s">
        <v>70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59"/>
      <c r="R168" s="60"/>
    </row>
    <row r="169" spans="1:18" s="41" customFormat="1" ht="12.75" customHeight="1" hidden="1">
      <c r="A169" s="118"/>
      <c r="B169" s="115"/>
      <c r="C169" s="40"/>
      <c r="D169" s="40"/>
      <c r="E169" s="115"/>
      <c r="F169" s="4" t="s">
        <v>71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59"/>
      <c r="R169" s="60"/>
    </row>
    <row r="170" spans="1:18" s="41" customFormat="1" ht="12.75" customHeight="1" hidden="1">
      <c r="A170" s="118"/>
      <c r="B170" s="115"/>
      <c r="C170" s="40"/>
      <c r="D170" s="40"/>
      <c r="E170" s="115"/>
      <c r="F170" s="4" t="s">
        <v>72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59"/>
      <c r="R170" s="60"/>
    </row>
    <row r="171" spans="1:18" s="41" customFormat="1" ht="12.75" customHeight="1" hidden="1">
      <c r="A171" s="118"/>
      <c r="B171" s="115"/>
      <c r="C171" s="40"/>
      <c r="D171" s="40"/>
      <c r="E171" s="116"/>
      <c r="F171" s="4" t="s">
        <v>73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59"/>
      <c r="R171" s="60"/>
    </row>
    <row r="172" spans="1:18" s="41" customFormat="1" ht="15" customHeight="1">
      <c r="A172" s="117">
        <v>2</v>
      </c>
      <c r="B172" s="114" t="s">
        <v>31</v>
      </c>
      <c r="C172" s="37"/>
      <c r="D172" s="37"/>
      <c r="E172" s="129"/>
      <c r="F172" s="38" t="s">
        <v>9</v>
      </c>
      <c r="G172" s="39">
        <f aca="true" t="shared" si="54" ref="G172:P172">SUM(G173:G179)</f>
        <v>25743.199999999997</v>
      </c>
      <c r="H172" s="39">
        <f t="shared" si="54"/>
        <v>0</v>
      </c>
      <c r="I172" s="39">
        <f t="shared" si="54"/>
        <v>25743.199999999997</v>
      </c>
      <c r="J172" s="39">
        <f t="shared" si="54"/>
        <v>0</v>
      </c>
      <c r="K172" s="39">
        <f t="shared" si="54"/>
        <v>0</v>
      </c>
      <c r="L172" s="39">
        <f t="shared" si="54"/>
        <v>0</v>
      </c>
      <c r="M172" s="39">
        <f t="shared" si="54"/>
        <v>0</v>
      </c>
      <c r="N172" s="39">
        <f t="shared" si="54"/>
        <v>0</v>
      </c>
      <c r="O172" s="39">
        <f t="shared" si="54"/>
        <v>0</v>
      </c>
      <c r="P172" s="39">
        <f t="shared" si="54"/>
        <v>0</v>
      </c>
      <c r="Q172" s="57" t="s">
        <v>66</v>
      </c>
      <c r="R172" s="58"/>
    </row>
    <row r="173" spans="1:18" s="41" customFormat="1" ht="15">
      <c r="A173" s="118"/>
      <c r="B173" s="115"/>
      <c r="C173" s="40"/>
      <c r="D173" s="40"/>
      <c r="E173" s="130"/>
      <c r="F173" s="4" t="s">
        <v>33</v>
      </c>
      <c r="G173" s="9">
        <f aca="true" t="shared" si="55" ref="G173:G179">3581.6+96</f>
        <v>3677.6</v>
      </c>
      <c r="H173" s="9">
        <v>0</v>
      </c>
      <c r="I173" s="9">
        <f>G173</f>
        <v>3677.6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59"/>
      <c r="R173" s="60"/>
    </row>
    <row r="174" spans="1:18" s="41" customFormat="1" ht="15">
      <c r="A174" s="118"/>
      <c r="B174" s="115"/>
      <c r="C174" s="40"/>
      <c r="D174" s="40"/>
      <c r="E174" s="130"/>
      <c r="F174" s="4" t="s">
        <v>32</v>
      </c>
      <c r="G174" s="9">
        <f t="shared" si="55"/>
        <v>3677.6</v>
      </c>
      <c r="H174" s="9">
        <v>0</v>
      </c>
      <c r="I174" s="9">
        <f aca="true" t="shared" si="56" ref="I174:I179">G174</f>
        <v>3677.6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59"/>
      <c r="R174" s="60"/>
    </row>
    <row r="175" spans="1:19" s="41" customFormat="1" ht="15">
      <c r="A175" s="118"/>
      <c r="B175" s="115"/>
      <c r="C175" s="40"/>
      <c r="D175" s="40"/>
      <c r="E175" s="130"/>
      <c r="F175" s="4" t="s">
        <v>69</v>
      </c>
      <c r="G175" s="9">
        <f t="shared" si="55"/>
        <v>3677.6</v>
      </c>
      <c r="H175" s="9">
        <v>0</v>
      </c>
      <c r="I175" s="9">
        <f t="shared" si="56"/>
        <v>3677.6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59"/>
      <c r="R175" s="60"/>
      <c r="S175" s="41" t="s">
        <v>75</v>
      </c>
    </row>
    <row r="176" spans="1:18" s="41" customFormat="1" ht="15">
      <c r="A176" s="118"/>
      <c r="B176" s="115"/>
      <c r="C176" s="40"/>
      <c r="D176" s="40"/>
      <c r="E176" s="130"/>
      <c r="F176" s="4" t="s">
        <v>70</v>
      </c>
      <c r="G176" s="9">
        <f t="shared" si="55"/>
        <v>3677.6</v>
      </c>
      <c r="H176" s="9">
        <v>0</v>
      </c>
      <c r="I176" s="9">
        <f t="shared" si="56"/>
        <v>3677.6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59"/>
      <c r="R176" s="60"/>
    </row>
    <row r="177" spans="1:18" s="41" customFormat="1" ht="15">
      <c r="A177" s="118"/>
      <c r="B177" s="115"/>
      <c r="C177" s="40"/>
      <c r="D177" s="40"/>
      <c r="E177" s="130"/>
      <c r="F177" s="4" t="s">
        <v>71</v>
      </c>
      <c r="G177" s="9">
        <f t="shared" si="55"/>
        <v>3677.6</v>
      </c>
      <c r="H177" s="9">
        <v>0</v>
      </c>
      <c r="I177" s="9">
        <f t="shared" si="56"/>
        <v>3677.6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59"/>
      <c r="R177" s="60"/>
    </row>
    <row r="178" spans="1:18" s="41" customFormat="1" ht="15">
      <c r="A178" s="118"/>
      <c r="B178" s="115"/>
      <c r="C178" s="40"/>
      <c r="D178" s="40"/>
      <c r="E178" s="130"/>
      <c r="F178" s="4" t="s">
        <v>72</v>
      </c>
      <c r="G178" s="9">
        <f t="shared" si="55"/>
        <v>3677.6</v>
      </c>
      <c r="H178" s="9">
        <v>0</v>
      </c>
      <c r="I178" s="9">
        <f t="shared" si="56"/>
        <v>3677.6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59"/>
      <c r="R178" s="60"/>
    </row>
    <row r="179" spans="1:18" s="41" customFormat="1" ht="47.25" customHeight="1">
      <c r="A179" s="118"/>
      <c r="B179" s="115"/>
      <c r="C179" s="40"/>
      <c r="D179" s="40"/>
      <c r="E179" s="131"/>
      <c r="F179" s="4" t="s">
        <v>73</v>
      </c>
      <c r="G179" s="9">
        <f t="shared" si="55"/>
        <v>3677.6</v>
      </c>
      <c r="H179" s="9">
        <v>0</v>
      </c>
      <c r="I179" s="9">
        <f t="shared" si="56"/>
        <v>3677.6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132"/>
      <c r="R179" s="133"/>
    </row>
    <row r="180" spans="1:18" s="41" customFormat="1" ht="15">
      <c r="A180" s="117">
        <v>3</v>
      </c>
      <c r="B180" s="114" t="s">
        <v>86</v>
      </c>
      <c r="C180" s="37"/>
      <c r="D180" s="37"/>
      <c r="E180" s="129"/>
      <c r="F180" s="38" t="s">
        <v>9</v>
      </c>
      <c r="G180" s="39">
        <f aca="true" t="shared" si="57" ref="G180:P180">SUM(G181:G187)</f>
        <v>819</v>
      </c>
      <c r="H180" s="39">
        <f t="shared" si="57"/>
        <v>0</v>
      </c>
      <c r="I180" s="39">
        <f t="shared" si="57"/>
        <v>819</v>
      </c>
      <c r="J180" s="39">
        <f t="shared" si="57"/>
        <v>0</v>
      </c>
      <c r="K180" s="39">
        <f t="shared" si="57"/>
        <v>0</v>
      </c>
      <c r="L180" s="39">
        <f t="shared" si="57"/>
        <v>0</v>
      </c>
      <c r="M180" s="39">
        <f t="shared" si="57"/>
        <v>0</v>
      </c>
      <c r="N180" s="39">
        <f t="shared" si="57"/>
        <v>0</v>
      </c>
      <c r="O180" s="39">
        <f t="shared" si="57"/>
        <v>0</v>
      </c>
      <c r="P180" s="39">
        <f t="shared" si="57"/>
        <v>0</v>
      </c>
      <c r="Q180" s="43"/>
      <c r="R180" s="44"/>
    </row>
    <row r="181" spans="1:18" s="41" customFormat="1" ht="15">
      <c r="A181" s="118"/>
      <c r="B181" s="115"/>
      <c r="C181" s="40"/>
      <c r="D181" s="40"/>
      <c r="E181" s="130"/>
      <c r="F181" s="4" t="s">
        <v>33</v>
      </c>
      <c r="G181" s="9">
        <v>117</v>
      </c>
      <c r="H181" s="9">
        <v>0</v>
      </c>
      <c r="I181" s="9">
        <f>G181</f>
        <v>117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59" t="s">
        <v>19</v>
      </c>
      <c r="R181" s="60"/>
    </row>
    <row r="182" spans="1:18" s="41" customFormat="1" ht="15">
      <c r="A182" s="118"/>
      <c r="B182" s="115"/>
      <c r="C182" s="40"/>
      <c r="D182" s="40"/>
      <c r="E182" s="130"/>
      <c r="F182" s="4" t="s">
        <v>32</v>
      </c>
      <c r="G182" s="9">
        <v>117</v>
      </c>
      <c r="H182" s="9">
        <v>0</v>
      </c>
      <c r="I182" s="9">
        <f aca="true" t="shared" si="58" ref="I182:I187">G182</f>
        <v>117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59"/>
      <c r="R182" s="60"/>
    </row>
    <row r="183" spans="1:18" s="41" customFormat="1" ht="15">
      <c r="A183" s="118"/>
      <c r="B183" s="115"/>
      <c r="C183" s="40"/>
      <c r="D183" s="40"/>
      <c r="E183" s="130"/>
      <c r="F183" s="4" t="s">
        <v>69</v>
      </c>
      <c r="G183" s="9">
        <v>117</v>
      </c>
      <c r="H183" s="9">
        <v>0</v>
      </c>
      <c r="I183" s="9">
        <f t="shared" si="58"/>
        <v>117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59"/>
      <c r="R183" s="60"/>
    </row>
    <row r="184" spans="1:18" s="41" customFormat="1" ht="15">
      <c r="A184" s="118"/>
      <c r="B184" s="115"/>
      <c r="C184" s="40"/>
      <c r="D184" s="40"/>
      <c r="E184" s="130"/>
      <c r="F184" s="4" t="s">
        <v>70</v>
      </c>
      <c r="G184" s="9">
        <v>117</v>
      </c>
      <c r="H184" s="9">
        <v>0</v>
      </c>
      <c r="I184" s="9">
        <f t="shared" si="58"/>
        <v>117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59"/>
      <c r="R184" s="60"/>
    </row>
    <row r="185" spans="1:18" s="41" customFormat="1" ht="15">
      <c r="A185" s="118"/>
      <c r="B185" s="115"/>
      <c r="C185" s="40"/>
      <c r="D185" s="40"/>
      <c r="E185" s="130"/>
      <c r="F185" s="4" t="s">
        <v>71</v>
      </c>
      <c r="G185" s="9">
        <v>117</v>
      </c>
      <c r="H185" s="9">
        <v>0</v>
      </c>
      <c r="I185" s="9">
        <f t="shared" si="58"/>
        <v>117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59"/>
      <c r="R185" s="60"/>
    </row>
    <row r="186" spans="1:18" s="41" customFormat="1" ht="15">
      <c r="A186" s="118"/>
      <c r="B186" s="115"/>
      <c r="C186" s="40"/>
      <c r="D186" s="40"/>
      <c r="E186" s="130"/>
      <c r="F186" s="4" t="s">
        <v>72</v>
      </c>
      <c r="G186" s="9">
        <v>117</v>
      </c>
      <c r="H186" s="9">
        <v>0</v>
      </c>
      <c r="I186" s="9">
        <f t="shared" si="58"/>
        <v>117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59"/>
      <c r="R186" s="60"/>
    </row>
    <row r="187" spans="1:18" s="41" customFormat="1" ht="15">
      <c r="A187" s="118"/>
      <c r="B187" s="115"/>
      <c r="C187" s="40"/>
      <c r="D187" s="40"/>
      <c r="E187" s="131"/>
      <c r="F187" s="4" t="s">
        <v>73</v>
      </c>
      <c r="G187" s="9">
        <v>117</v>
      </c>
      <c r="H187" s="9">
        <v>0</v>
      </c>
      <c r="I187" s="9">
        <f t="shared" si="58"/>
        <v>117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59"/>
      <c r="R187" s="60"/>
    </row>
    <row r="188" spans="1:18" s="41" customFormat="1" ht="15" hidden="1">
      <c r="A188" s="117">
        <v>9</v>
      </c>
      <c r="B188" s="114" t="s">
        <v>37</v>
      </c>
      <c r="C188" s="37"/>
      <c r="D188" s="37"/>
      <c r="E188" s="114"/>
      <c r="F188" s="38" t="s">
        <v>9</v>
      </c>
      <c r="G188" s="39">
        <f aca="true" t="shared" si="59" ref="G188:P188">SUM(G189:G195)</f>
        <v>0</v>
      </c>
      <c r="H188" s="39">
        <f t="shared" si="59"/>
        <v>0</v>
      </c>
      <c r="I188" s="39">
        <f t="shared" si="59"/>
        <v>0</v>
      </c>
      <c r="J188" s="39">
        <f t="shared" si="59"/>
        <v>0</v>
      </c>
      <c r="K188" s="39">
        <f t="shared" si="59"/>
        <v>0</v>
      </c>
      <c r="L188" s="39">
        <f t="shared" si="59"/>
        <v>0</v>
      </c>
      <c r="M188" s="39">
        <f t="shared" si="59"/>
        <v>0</v>
      </c>
      <c r="N188" s="39">
        <f t="shared" si="59"/>
        <v>0</v>
      </c>
      <c r="O188" s="39">
        <f t="shared" si="59"/>
        <v>0</v>
      </c>
      <c r="P188" s="39">
        <f t="shared" si="59"/>
        <v>0</v>
      </c>
      <c r="Q188" s="57" t="s">
        <v>19</v>
      </c>
      <c r="R188" s="58"/>
    </row>
    <row r="189" spans="1:18" s="41" customFormat="1" ht="15" hidden="1">
      <c r="A189" s="118"/>
      <c r="B189" s="115"/>
      <c r="C189" s="40"/>
      <c r="D189" s="40"/>
      <c r="E189" s="115"/>
      <c r="F189" s="4" t="s">
        <v>33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59"/>
      <c r="R189" s="60"/>
    </row>
    <row r="190" spans="1:18" s="41" customFormat="1" ht="15" hidden="1">
      <c r="A190" s="118"/>
      <c r="B190" s="115"/>
      <c r="C190" s="40"/>
      <c r="D190" s="40"/>
      <c r="E190" s="115"/>
      <c r="F190" s="4" t="s">
        <v>32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59"/>
      <c r="R190" s="60"/>
    </row>
    <row r="191" spans="1:18" s="41" customFormat="1" ht="15" hidden="1">
      <c r="A191" s="118"/>
      <c r="B191" s="115"/>
      <c r="C191" s="40"/>
      <c r="D191" s="40"/>
      <c r="E191" s="115"/>
      <c r="F191" s="4" t="s">
        <v>69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59"/>
      <c r="R191" s="60"/>
    </row>
    <row r="192" spans="1:18" s="41" customFormat="1" ht="15" hidden="1">
      <c r="A192" s="118"/>
      <c r="B192" s="115"/>
      <c r="C192" s="40"/>
      <c r="D192" s="40"/>
      <c r="E192" s="115"/>
      <c r="F192" s="4" t="s">
        <v>70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59"/>
      <c r="R192" s="60"/>
    </row>
    <row r="193" spans="1:18" s="41" customFormat="1" ht="15" hidden="1">
      <c r="A193" s="118"/>
      <c r="B193" s="115"/>
      <c r="C193" s="40"/>
      <c r="D193" s="40"/>
      <c r="E193" s="115"/>
      <c r="F193" s="4" t="s">
        <v>71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59"/>
      <c r="R193" s="60"/>
    </row>
    <row r="194" spans="1:18" s="41" customFormat="1" ht="15" hidden="1">
      <c r="A194" s="118"/>
      <c r="B194" s="115"/>
      <c r="C194" s="40"/>
      <c r="D194" s="40"/>
      <c r="E194" s="115"/>
      <c r="F194" s="4" t="s">
        <v>72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59"/>
      <c r="R194" s="60"/>
    </row>
    <row r="195" spans="1:18" s="41" customFormat="1" ht="15" hidden="1">
      <c r="A195" s="118"/>
      <c r="B195" s="115"/>
      <c r="C195" s="40"/>
      <c r="D195" s="40"/>
      <c r="E195" s="116"/>
      <c r="F195" s="4" t="s">
        <v>73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59"/>
      <c r="R195" s="60"/>
    </row>
    <row r="196" spans="1:18" s="41" customFormat="1" ht="15" hidden="1">
      <c r="A196" s="52">
        <v>10</v>
      </c>
      <c r="B196" s="55" t="s">
        <v>46</v>
      </c>
      <c r="C196" s="37"/>
      <c r="D196" s="37"/>
      <c r="E196" s="114"/>
      <c r="F196" s="45" t="s">
        <v>9</v>
      </c>
      <c r="G196" s="39">
        <f>SUM(G198:G203)</f>
        <v>0</v>
      </c>
      <c r="H196" s="39">
        <f>SUM(H198:H203)</f>
        <v>0</v>
      </c>
      <c r="I196" s="39">
        <f>SUM(I198:I203)</f>
        <v>0</v>
      </c>
      <c r="J196" s="39">
        <f aca="true" t="shared" si="60" ref="J196:P196">SUM(J197:J203)</f>
        <v>0</v>
      </c>
      <c r="K196" s="39">
        <f t="shared" si="60"/>
        <v>0</v>
      </c>
      <c r="L196" s="39">
        <f t="shared" si="60"/>
        <v>0</v>
      </c>
      <c r="M196" s="39">
        <f t="shared" si="60"/>
        <v>0</v>
      </c>
      <c r="N196" s="39">
        <f t="shared" si="60"/>
        <v>0</v>
      </c>
      <c r="O196" s="39">
        <f t="shared" si="60"/>
        <v>0</v>
      </c>
      <c r="P196" s="39">
        <f t="shared" si="60"/>
        <v>0</v>
      </c>
      <c r="Q196" s="57" t="s">
        <v>49</v>
      </c>
      <c r="R196" s="58"/>
    </row>
    <row r="197" spans="1:18" s="41" customFormat="1" ht="15" hidden="1">
      <c r="A197" s="52"/>
      <c r="B197" s="55"/>
      <c r="C197" s="40"/>
      <c r="D197" s="40"/>
      <c r="E197" s="115"/>
      <c r="F197" s="4" t="s">
        <v>33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59"/>
      <c r="R197" s="60"/>
    </row>
    <row r="198" spans="1:18" s="41" customFormat="1" ht="15" hidden="1">
      <c r="A198" s="52"/>
      <c r="B198" s="55"/>
      <c r="C198" s="40"/>
      <c r="D198" s="40"/>
      <c r="E198" s="115"/>
      <c r="F198" s="4" t="s">
        <v>32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59"/>
      <c r="R198" s="60"/>
    </row>
    <row r="199" spans="1:18" s="41" customFormat="1" ht="15" hidden="1">
      <c r="A199" s="52"/>
      <c r="B199" s="55"/>
      <c r="C199" s="40"/>
      <c r="D199" s="40"/>
      <c r="E199" s="115"/>
      <c r="F199" s="4" t="s">
        <v>69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59"/>
      <c r="R199" s="60"/>
    </row>
    <row r="200" spans="1:18" s="41" customFormat="1" ht="15" hidden="1">
      <c r="A200" s="52"/>
      <c r="B200" s="55"/>
      <c r="C200" s="40"/>
      <c r="D200" s="40"/>
      <c r="E200" s="115"/>
      <c r="F200" s="4" t="s">
        <v>70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59"/>
      <c r="R200" s="60"/>
    </row>
    <row r="201" spans="1:18" s="41" customFormat="1" ht="15" hidden="1">
      <c r="A201" s="52"/>
      <c r="B201" s="55"/>
      <c r="C201" s="40"/>
      <c r="D201" s="40"/>
      <c r="E201" s="115"/>
      <c r="F201" s="4" t="s">
        <v>71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59"/>
      <c r="R201" s="60"/>
    </row>
    <row r="202" spans="1:18" s="41" customFormat="1" ht="15" hidden="1">
      <c r="A202" s="52"/>
      <c r="B202" s="55"/>
      <c r="C202" s="40"/>
      <c r="D202" s="40"/>
      <c r="E202" s="115"/>
      <c r="F202" s="4" t="s">
        <v>72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59"/>
      <c r="R202" s="60"/>
    </row>
    <row r="203" spans="1:18" s="41" customFormat="1" ht="15" hidden="1">
      <c r="A203" s="52"/>
      <c r="B203" s="55"/>
      <c r="C203" s="40" t="s">
        <v>57</v>
      </c>
      <c r="D203" s="40" t="s">
        <v>58</v>
      </c>
      <c r="E203" s="116"/>
      <c r="F203" s="4" t="s">
        <v>73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59"/>
      <c r="R203" s="60"/>
    </row>
    <row r="204" spans="1:18" s="41" customFormat="1" ht="15" hidden="1">
      <c r="A204" s="117">
        <v>11</v>
      </c>
      <c r="B204" s="55" t="s">
        <v>47</v>
      </c>
      <c r="C204" s="37"/>
      <c r="D204" s="37"/>
      <c r="E204" s="114"/>
      <c r="F204" s="45" t="s">
        <v>9</v>
      </c>
      <c r="G204" s="39">
        <f aca="true" t="shared" si="61" ref="G204:P204">SUM(G205:G211)</f>
        <v>0</v>
      </c>
      <c r="H204" s="39">
        <f t="shared" si="61"/>
        <v>0</v>
      </c>
      <c r="I204" s="39">
        <f t="shared" si="61"/>
        <v>0</v>
      </c>
      <c r="J204" s="39">
        <f t="shared" si="61"/>
        <v>0</v>
      </c>
      <c r="K204" s="39">
        <f t="shared" si="61"/>
        <v>0</v>
      </c>
      <c r="L204" s="39">
        <f t="shared" si="61"/>
        <v>0</v>
      </c>
      <c r="M204" s="39">
        <f t="shared" si="61"/>
        <v>0</v>
      </c>
      <c r="N204" s="39">
        <f t="shared" si="61"/>
        <v>0</v>
      </c>
      <c r="O204" s="39">
        <f t="shared" si="61"/>
        <v>0</v>
      </c>
      <c r="P204" s="39">
        <f t="shared" si="61"/>
        <v>0</v>
      </c>
      <c r="Q204" s="57" t="s">
        <v>49</v>
      </c>
      <c r="R204" s="58"/>
    </row>
    <row r="205" spans="1:18" s="41" customFormat="1" ht="15" hidden="1">
      <c r="A205" s="118"/>
      <c r="B205" s="55"/>
      <c r="C205" s="40"/>
      <c r="D205" s="40"/>
      <c r="E205" s="115"/>
      <c r="F205" s="4" t="s">
        <v>33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59"/>
      <c r="R205" s="60"/>
    </row>
    <row r="206" spans="1:18" s="41" customFormat="1" ht="15" hidden="1">
      <c r="A206" s="118"/>
      <c r="B206" s="55"/>
      <c r="C206" s="40"/>
      <c r="D206" s="40"/>
      <c r="E206" s="115"/>
      <c r="F206" s="4" t="s">
        <v>32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59"/>
      <c r="R206" s="60"/>
    </row>
    <row r="207" spans="1:18" s="41" customFormat="1" ht="15" hidden="1">
      <c r="A207" s="118"/>
      <c r="B207" s="55"/>
      <c r="C207" s="40"/>
      <c r="D207" s="40"/>
      <c r="E207" s="115"/>
      <c r="F207" s="4" t="s">
        <v>69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59"/>
      <c r="R207" s="60"/>
    </row>
    <row r="208" spans="1:18" s="41" customFormat="1" ht="15" hidden="1">
      <c r="A208" s="118"/>
      <c r="B208" s="55"/>
      <c r="C208" s="40"/>
      <c r="D208" s="40"/>
      <c r="E208" s="115"/>
      <c r="F208" s="4" t="s">
        <v>70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59"/>
      <c r="R208" s="60"/>
    </row>
    <row r="209" spans="1:18" s="41" customFormat="1" ht="15" hidden="1">
      <c r="A209" s="118"/>
      <c r="B209" s="55"/>
      <c r="C209" s="40"/>
      <c r="D209" s="40"/>
      <c r="E209" s="115"/>
      <c r="F209" s="4" t="s">
        <v>71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59"/>
      <c r="R209" s="60"/>
    </row>
    <row r="210" spans="1:18" s="41" customFormat="1" ht="15" hidden="1">
      <c r="A210" s="118"/>
      <c r="B210" s="55"/>
      <c r="C210" s="40"/>
      <c r="D210" s="40"/>
      <c r="E210" s="115"/>
      <c r="F210" s="4" t="s">
        <v>72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59"/>
      <c r="R210" s="60"/>
    </row>
    <row r="211" spans="1:18" s="41" customFormat="1" ht="15" hidden="1">
      <c r="A211" s="118"/>
      <c r="B211" s="55"/>
      <c r="C211" s="40" t="s">
        <v>57</v>
      </c>
      <c r="D211" s="40" t="s">
        <v>58</v>
      </c>
      <c r="E211" s="116"/>
      <c r="F211" s="4" t="s">
        <v>73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59"/>
      <c r="R211" s="60"/>
    </row>
    <row r="212" spans="1:18" s="41" customFormat="1" ht="15" hidden="1">
      <c r="A212" s="117">
        <v>12</v>
      </c>
      <c r="B212" s="114" t="s">
        <v>42</v>
      </c>
      <c r="C212" s="37"/>
      <c r="D212" s="37"/>
      <c r="E212" s="114"/>
      <c r="F212" s="45" t="s">
        <v>9</v>
      </c>
      <c r="G212" s="39">
        <f aca="true" t="shared" si="62" ref="G212:P212">SUM(G213:G219)</f>
        <v>0</v>
      </c>
      <c r="H212" s="39">
        <f t="shared" si="62"/>
        <v>0</v>
      </c>
      <c r="I212" s="39">
        <f t="shared" si="62"/>
        <v>0</v>
      </c>
      <c r="J212" s="39">
        <f t="shared" si="62"/>
        <v>0</v>
      </c>
      <c r="K212" s="39">
        <f t="shared" si="62"/>
        <v>0</v>
      </c>
      <c r="L212" s="39">
        <f t="shared" si="62"/>
        <v>0</v>
      </c>
      <c r="M212" s="39">
        <f t="shared" si="62"/>
        <v>0</v>
      </c>
      <c r="N212" s="39">
        <f t="shared" si="62"/>
        <v>0</v>
      </c>
      <c r="O212" s="39">
        <f t="shared" si="62"/>
        <v>0</v>
      </c>
      <c r="P212" s="39">
        <f t="shared" si="62"/>
        <v>0</v>
      </c>
      <c r="Q212" s="57" t="s">
        <v>49</v>
      </c>
      <c r="R212" s="58"/>
    </row>
    <row r="213" spans="1:18" s="41" customFormat="1" ht="15" hidden="1">
      <c r="A213" s="118"/>
      <c r="B213" s="115"/>
      <c r="C213" s="40"/>
      <c r="D213" s="40"/>
      <c r="E213" s="115"/>
      <c r="F213" s="4" t="s">
        <v>33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59"/>
      <c r="R213" s="60"/>
    </row>
    <row r="214" spans="1:18" s="41" customFormat="1" ht="15" hidden="1">
      <c r="A214" s="118"/>
      <c r="B214" s="115"/>
      <c r="C214" s="40"/>
      <c r="D214" s="40"/>
      <c r="E214" s="115"/>
      <c r="F214" s="4" t="s">
        <v>32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59"/>
      <c r="R214" s="60"/>
    </row>
    <row r="215" spans="1:18" s="41" customFormat="1" ht="15" hidden="1">
      <c r="A215" s="118"/>
      <c r="B215" s="115"/>
      <c r="C215" s="40"/>
      <c r="D215" s="40"/>
      <c r="E215" s="115"/>
      <c r="F215" s="4" t="s">
        <v>69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59"/>
      <c r="R215" s="60"/>
    </row>
    <row r="216" spans="1:18" s="41" customFormat="1" ht="15" hidden="1">
      <c r="A216" s="118"/>
      <c r="B216" s="115"/>
      <c r="C216" s="40"/>
      <c r="D216" s="40"/>
      <c r="E216" s="115"/>
      <c r="F216" s="4" t="s">
        <v>70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59"/>
      <c r="R216" s="60"/>
    </row>
    <row r="217" spans="1:18" s="41" customFormat="1" ht="15" hidden="1">
      <c r="A217" s="118"/>
      <c r="B217" s="115"/>
      <c r="C217" s="40"/>
      <c r="D217" s="40"/>
      <c r="E217" s="115"/>
      <c r="F217" s="4" t="s">
        <v>71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59"/>
      <c r="R217" s="60"/>
    </row>
    <row r="218" spans="1:18" s="41" customFormat="1" ht="15" hidden="1">
      <c r="A218" s="118"/>
      <c r="B218" s="115"/>
      <c r="C218" s="40"/>
      <c r="D218" s="40"/>
      <c r="E218" s="115"/>
      <c r="F218" s="4" t="s">
        <v>72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59"/>
      <c r="R218" s="60"/>
    </row>
    <row r="219" spans="1:18" s="41" customFormat="1" ht="15" hidden="1">
      <c r="A219" s="118"/>
      <c r="B219" s="115"/>
      <c r="C219" s="40" t="s">
        <v>57</v>
      </c>
      <c r="D219" s="40" t="s">
        <v>58</v>
      </c>
      <c r="E219" s="116"/>
      <c r="F219" s="4" t="s">
        <v>73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59"/>
      <c r="R219" s="60"/>
    </row>
    <row r="220" spans="1:18" s="41" customFormat="1" ht="15" hidden="1">
      <c r="A220" s="117">
        <v>13</v>
      </c>
      <c r="B220" s="114" t="s">
        <v>43</v>
      </c>
      <c r="C220" s="37"/>
      <c r="D220" s="37"/>
      <c r="E220" s="114"/>
      <c r="F220" s="45" t="s">
        <v>9</v>
      </c>
      <c r="G220" s="39">
        <f aca="true" t="shared" si="63" ref="G220:P220">SUM(G221:G227)</f>
        <v>0</v>
      </c>
      <c r="H220" s="39">
        <f t="shared" si="63"/>
        <v>0</v>
      </c>
      <c r="I220" s="39">
        <f t="shared" si="63"/>
        <v>0</v>
      </c>
      <c r="J220" s="39">
        <f t="shared" si="63"/>
        <v>0</v>
      </c>
      <c r="K220" s="39">
        <f t="shared" si="63"/>
        <v>0</v>
      </c>
      <c r="L220" s="39">
        <f t="shared" si="63"/>
        <v>0</v>
      </c>
      <c r="M220" s="39">
        <f t="shared" si="63"/>
        <v>0</v>
      </c>
      <c r="N220" s="39">
        <f t="shared" si="63"/>
        <v>0</v>
      </c>
      <c r="O220" s="39">
        <f t="shared" si="63"/>
        <v>0</v>
      </c>
      <c r="P220" s="39">
        <f t="shared" si="63"/>
        <v>0</v>
      </c>
      <c r="Q220" s="57" t="s">
        <v>49</v>
      </c>
      <c r="R220" s="58"/>
    </row>
    <row r="221" spans="1:18" s="41" customFormat="1" ht="15" hidden="1">
      <c r="A221" s="118"/>
      <c r="B221" s="115"/>
      <c r="C221" s="40"/>
      <c r="D221" s="40"/>
      <c r="E221" s="115"/>
      <c r="F221" s="4" t="s">
        <v>33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59"/>
      <c r="R221" s="60"/>
    </row>
    <row r="222" spans="1:18" s="41" customFormat="1" ht="15" hidden="1">
      <c r="A222" s="118"/>
      <c r="B222" s="115"/>
      <c r="C222" s="40"/>
      <c r="D222" s="40"/>
      <c r="E222" s="115"/>
      <c r="F222" s="4" t="s">
        <v>32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59"/>
      <c r="R222" s="60"/>
    </row>
    <row r="223" spans="1:18" s="41" customFormat="1" ht="15" hidden="1">
      <c r="A223" s="118"/>
      <c r="B223" s="115"/>
      <c r="C223" s="40"/>
      <c r="D223" s="40"/>
      <c r="E223" s="115"/>
      <c r="F223" s="4" t="s">
        <v>69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59"/>
      <c r="R223" s="60"/>
    </row>
    <row r="224" spans="1:18" s="41" customFormat="1" ht="15" hidden="1">
      <c r="A224" s="118"/>
      <c r="B224" s="115"/>
      <c r="C224" s="40"/>
      <c r="D224" s="40"/>
      <c r="E224" s="115"/>
      <c r="F224" s="4" t="s">
        <v>70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59"/>
      <c r="R224" s="60"/>
    </row>
    <row r="225" spans="1:18" s="41" customFormat="1" ht="15" hidden="1">
      <c r="A225" s="118"/>
      <c r="B225" s="115"/>
      <c r="C225" s="40"/>
      <c r="D225" s="40"/>
      <c r="E225" s="115"/>
      <c r="F225" s="4" t="s">
        <v>71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59"/>
      <c r="R225" s="60"/>
    </row>
    <row r="226" spans="1:18" s="41" customFormat="1" ht="15" hidden="1">
      <c r="A226" s="118"/>
      <c r="B226" s="115"/>
      <c r="C226" s="40"/>
      <c r="D226" s="40"/>
      <c r="E226" s="115"/>
      <c r="F226" s="4" t="s">
        <v>72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59"/>
      <c r="R226" s="60"/>
    </row>
    <row r="227" spans="1:18" s="41" customFormat="1" ht="15" hidden="1">
      <c r="A227" s="118"/>
      <c r="B227" s="115"/>
      <c r="C227" s="40"/>
      <c r="D227" s="40"/>
      <c r="E227" s="116"/>
      <c r="F227" s="4" t="s">
        <v>73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59"/>
      <c r="R227" s="60"/>
    </row>
    <row r="228" spans="1:18" s="41" customFormat="1" ht="15" hidden="1">
      <c r="A228" s="117">
        <v>14</v>
      </c>
      <c r="B228" s="114" t="s">
        <v>44</v>
      </c>
      <c r="C228" s="37"/>
      <c r="D228" s="37"/>
      <c r="E228" s="114"/>
      <c r="F228" s="45" t="s">
        <v>9</v>
      </c>
      <c r="G228" s="39">
        <f aca="true" t="shared" si="64" ref="G228:P228">SUM(G229:G235)</f>
        <v>0</v>
      </c>
      <c r="H228" s="39">
        <f t="shared" si="64"/>
        <v>0</v>
      </c>
      <c r="I228" s="39">
        <f t="shared" si="64"/>
        <v>0</v>
      </c>
      <c r="J228" s="39">
        <f t="shared" si="64"/>
        <v>0</v>
      </c>
      <c r="K228" s="39">
        <f t="shared" si="64"/>
        <v>0</v>
      </c>
      <c r="L228" s="39">
        <f t="shared" si="64"/>
        <v>0</v>
      </c>
      <c r="M228" s="39">
        <f t="shared" si="64"/>
        <v>0</v>
      </c>
      <c r="N228" s="39">
        <f t="shared" si="64"/>
        <v>0</v>
      </c>
      <c r="O228" s="39">
        <f t="shared" si="64"/>
        <v>0</v>
      </c>
      <c r="P228" s="39">
        <f t="shared" si="64"/>
        <v>0</v>
      </c>
      <c r="Q228" s="57" t="s">
        <v>49</v>
      </c>
      <c r="R228" s="58"/>
    </row>
    <row r="229" spans="1:18" s="41" customFormat="1" ht="15" hidden="1">
      <c r="A229" s="118"/>
      <c r="B229" s="115"/>
      <c r="C229" s="40"/>
      <c r="D229" s="40"/>
      <c r="E229" s="115"/>
      <c r="F229" s="4" t="s">
        <v>33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59"/>
      <c r="R229" s="60"/>
    </row>
    <row r="230" spans="1:18" s="41" customFormat="1" ht="15" hidden="1">
      <c r="A230" s="118"/>
      <c r="B230" s="115"/>
      <c r="C230" s="40"/>
      <c r="D230" s="40"/>
      <c r="E230" s="115"/>
      <c r="F230" s="4" t="s">
        <v>32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59"/>
      <c r="R230" s="60"/>
    </row>
    <row r="231" spans="1:18" s="41" customFormat="1" ht="15" hidden="1">
      <c r="A231" s="118"/>
      <c r="B231" s="115"/>
      <c r="C231" s="40"/>
      <c r="D231" s="40"/>
      <c r="E231" s="115"/>
      <c r="F231" s="4" t="s">
        <v>69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59"/>
      <c r="R231" s="60"/>
    </row>
    <row r="232" spans="1:18" s="41" customFormat="1" ht="15" hidden="1">
      <c r="A232" s="118"/>
      <c r="B232" s="115"/>
      <c r="C232" s="40"/>
      <c r="D232" s="40"/>
      <c r="E232" s="115"/>
      <c r="F232" s="4" t="s">
        <v>70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59"/>
      <c r="R232" s="60"/>
    </row>
    <row r="233" spans="1:18" s="41" customFormat="1" ht="15" hidden="1">
      <c r="A233" s="118"/>
      <c r="B233" s="115"/>
      <c r="C233" s="40"/>
      <c r="D233" s="40"/>
      <c r="E233" s="115"/>
      <c r="F233" s="4" t="s">
        <v>71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59"/>
      <c r="R233" s="60"/>
    </row>
    <row r="234" spans="1:18" s="41" customFormat="1" ht="15" hidden="1">
      <c r="A234" s="118"/>
      <c r="B234" s="115"/>
      <c r="C234" s="40"/>
      <c r="D234" s="40"/>
      <c r="E234" s="115"/>
      <c r="F234" s="4" t="s">
        <v>72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59"/>
      <c r="R234" s="60"/>
    </row>
    <row r="235" spans="1:18" s="41" customFormat="1" ht="15" hidden="1">
      <c r="A235" s="118"/>
      <c r="B235" s="115"/>
      <c r="C235" s="40"/>
      <c r="D235" s="40"/>
      <c r="E235" s="116"/>
      <c r="F235" s="4" t="s">
        <v>73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59"/>
      <c r="R235" s="60"/>
    </row>
    <row r="236" spans="1:18" s="41" customFormat="1" ht="15">
      <c r="A236" s="117">
        <v>4</v>
      </c>
      <c r="B236" s="114" t="s">
        <v>45</v>
      </c>
      <c r="C236" s="37"/>
      <c r="D236" s="37"/>
      <c r="E236" s="129"/>
      <c r="F236" s="45" t="s">
        <v>9</v>
      </c>
      <c r="G236" s="39">
        <f aca="true" t="shared" si="65" ref="G236:P236">SUM(G237:G243)</f>
        <v>784.98</v>
      </c>
      <c r="H236" s="39">
        <f t="shared" si="65"/>
        <v>0</v>
      </c>
      <c r="I236" s="39">
        <f t="shared" si="65"/>
        <v>784.98</v>
      </c>
      <c r="J236" s="39">
        <f t="shared" si="65"/>
        <v>0</v>
      </c>
      <c r="K236" s="39">
        <f t="shared" si="65"/>
        <v>0</v>
      </c>
      <c r="L236" s="39">
        <f t="shared" si="65"/>
        <v>0</v>
      </c>
      <c r="M236" s="39">
        <f t="shared" si="65"/>
        <v>0</v>
      </c>
      <c r="N236" s="39">
        <f t="shared" si="65"/>
        <v>0</v>
      </c>
      <c r="O236" s="39">
        <f t="shared" si="65"/>
        <v>0</v>
      </c>
      <c r="P236" s="39">
        <f t="shared" si="65"/>
        <v>0</v>
      </c>
      <c r="Q236" s="55" t="s">
        <v>49</v>
      </c>
      <c r="R236" s="55"/>
    </row>
    <row r="237" spans="1:18" s="41" customFormat="1" ht="15">
      <c r="A237" s="118"/>
      <c r="B237" s="115"/>
      <c r="C237" s="40"/>
      <c r="D237" s="40"/>
      <c r="E237" s="130"/>
      <c r="F237" s="4" t="s">
        <v>33</v>
      </c>
      <c r="G237" s="9">
        <v>112.14</v>
      </c>
      <c r="H237" s="9">
        <v>0</v>
      </c>
      <c r="I237" s="9">
        <f>G237</f>
        <v>112.14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55"/>
      <c r="R237" s="55"/>
    </row>
    <row r="238" spans="1:18" s="41" customFormat="1" ht="15">
      <c r="A238" s="118"/>
      <c r="B238" s="115"/>
      <c r="C238" s="40"/>
      <c r="D238" s="40"/>
      <c r="E238" s="130"/>
      <c r="F238" s="4" t="s">
        <v>32</v>
      </c>
      <c r="G238" s="9">
        <v>112.14</v>
      </c>
      <c r="H238" s="9">
        <v>0</v>
      </c>
      <c r="I238" s="9">
        <f aca="true" t="shared" si="66" ref="I238:I243">G238</f>
        <v>112.14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55"/>
      <c r="R238" s="55"/>
    </row>
    <row r="239" spans="1:18" s="41" customFormat="1" ht="15">
      <c r="A239" s="118"/>
      <c r="B239" s="115"/>
      <c r="C239" s="40"/>
      <c r="D239" s="40"/>
      <c r="E239" s="130"/>
      <c r="F239" s="4" t="s">
        <v>69</v>
      </c>
      <c r="G239" s="9">
        <v>112.14</v>
      </c>
      <c r="H239" s="9">
        <v>0</v>
      </c>
      <c r="I239" s="9">
        <f t="shared" si="66"/>
        <v>112.14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55"/>
      <c r="R239" s="55"/>
    </row>
    <row r="240" spans="1:18" s="41" customFormat="1" ht="15">
      <c r="A240" s="118"/>
      <c r="B240" s="115"/>
      <c r="C240" s="40"/>
      <c r="D240" s="40"/>
      <c r="E240" s="130"/>
      <c r="F240" s="4" t="s">
        <v>70</v>
      </c>
      <c r="G240" s="9">
        <v>112.14</v>
      </c>
      <c r="H240" s="9">
        <v>0</v>
      </c>
      <c r="I240" s="9">
        <f t="shared" si="66"/>
        <v>112.14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55"/>
      <c r="R240" s="55"/>
    </row>
    <row r="241" spans="1:18" s="41" customFormat="1" ht="15">
      <c r="A241" s="118"/>
      <c r="B241" s="115"/>
      <c r="C241" s="40"/>
      <c r="D241" s="40"/>
      <c r="E241" s="130"/>
      <c r="F241" s="4" t="s">
        <v>71</v>
      </c>
      <c r="G241" s="9">
        <v>112.14</v>
      </c>
      <c r="H241" s="9">
        <v>0</v>
      </c>
      <c r="I241" s="9">
        <f t="shared" si="66"/>
        <v>112.14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55"/>
      <c r="R241" s="55"/>
    </row>
    <row r="242" spans="1:18" s="41" customFormat="1" ht="15">
      <c r="A242" s="118"/>
      <c r="B242" s="115"/>
      <c r="C242" s="40"/>
      <c r="D242" s="40"/>
      <c r="E242" s="130"/>
      <c r="F242" s="4" t="s">
        <v>72</v>
      </c>
      <c r="G242" s="9">
        <v>112.14</v>
      </c>
      <c r="H242" s="9">
        <v>0</v>
      </c>
      <c r="I242" s="9">
        <f t="shared" si="66"/>
        <v>112.14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55"/>
      <c r="R242" s="55"/>
    </row>
    <row r="243" spans="1:18" s="41" customFormat="1" ht="15">
      <c r="A243" s="118"/>
      <c r="B243" s="115"/>
      <c r="C243" s="40"/>
      <c r="D243" s="40"/>
      <c r="E243" s="131"/>
      <c r="F243" s="4" t="s">
        <v>73</v>
      </c>
      <c r="G243" s="9">
        <v>112.14</v>
      </c>
      <c r="H243" s="9">
        <v>0</v>
      </c>
      <c r="I243" s="9">
        <f t="shared" si="66"/>
        <v>112.14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55"/>
      <c r="R243" s="55"/>
    </row>
    <row r="244" spans="1:18" s="41" customFormat="1" ht="15">
      <c r="A244" s="117">
        <v>5</v>
      </c>
      <c r="B244" s="114" t="s">
        <v>50</v>
      </c>
      <c r="C244" s="37"/>
      <c r="D244" s="37"/>
      <c r="E244" s="129"/>
      <c r="F244" s="45" t="s">
        <v>9</v>
      </c>
      <c r="G244" s="39">
        <f aca="true" t="shared" si="67" ref="G244:P244">SUM(G245:G251)</f>
        <v>22023.4222</v>
      </c>
      <c r="H244" s="39">
        <f t="shared" si="67"/>
        <v>0</v>
      </c>
      <c r="I244" s="39">
        <f t="shared" si="67"/>
        <v>22023.4222</v>
      </c>
      <c r="J244" s="39">
        <f t="shared" si="67"/>
        <v>0</v>
      </c>
      <c r="K244" s="39">
        <f t="shared" si="67"/>
        <v>0</v>
      </c>
      <c r="L244" s="39">
        <f t="shared" si="67"/>
        <v>0</v>
      </c>
      <c r="M244" s="39">
        <f t="shared" si="67"/>
        <v>0</v>
      </c>
      <c r="N244" s="39">
        <f t="shared" si="67"/>
        <v>0</v>
      </c>
      <c r="O244" s="39">
        <f t="shared" si="67"/>
        <v>0</v>
      </c>
      <c r="P244" s="39">
        <f t="shared" si="67"/>
        <v>0</v>
      </c>
      <c r="Q244" s="55" t="s">
        <v>49</v>
      </c>
      <c r="R244" s="55"/>
    </row>
    <row r="245" spans="1:18" s="41" customFormat="1" ht="15">
      <c r="A245" s="118"/>
      <c r="B245" s="115"/>
      <c r="C245" s="40"/>
      <c r="D245" s="40"/>
      <c r="E245" s="130"/>
      <c r="F245" s="4" t="s">
        <v>33</v>
      </c>
      <c r="G245" s="9">
        <v>3146.2222</v>
      </c>
      <c r="H245" s="9">
        <v>0</v>
      </c>
      <c r="I245" s="9">
        <f>G245</f>
        <v>3146.2222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55"/>
      <c r="R245" s="55"/>
    </row>
    <row r="246" spans="1:18" s="41" customFormat="1" ht="15">
      <c r="A246" s="118"/>
      <c r="B246" s="115"/>
      <c r="C246" s="40"/>
      <c r="D246" s="40"/>
      <c r="E246" s="130"/>
      <c r="F246" s="4" t="s">
        <v>32</v>
      </c>
      <c r="G246" s="9">
        <v>3146.2</v>
      </c>
      <c r="H246" s="9">
        <v>0</v>
      </c>
      <c r="I246" s="9">
        <f aca="true" t="shared" si="68" ref="I246:I251">G246</f>
        <v>3146.2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55"/>
      <c r="R246" s="55"/>
    </row>
    <row r="247" spans="1:18" s="41" customFormat="1" ht="15">
      <c r="A247" s="118"/>
      <c r="B247" s="115"/>
      <c r="C247" s="40"/>
      <c r="D247" s="40"/>
      <c r="E247" s="130"/>
      <c r="F247" s="4" t="s">
        <v>69</v>
      </c>
      <c r="G247" s="9">
        <v>3146.2</v>
      </c>
      <c r="H247" s="9">
        <v>0</v>
      </c>
      <c r="I247" s="9">
        <f t="shared" si="68"/>
        <v>3146.2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55"/>
      <c r="R247" s="55"/>
    </row>
    <row r="248" spans="1:18" s="41" customFormat="1" ht="15">
      <c r="A248" s="118"/>
      <c r="B248" s="115"/>
      <c r="C248" s="40"/>
      <c r="D248" s="40"/>
      <c r="E248" s="130"/>
      <c r="F248" s="4" t="s">
        <v>70</v>
      </c>
      <c r="G248" s="9">
        <v>3146.2</v>
      </c>
      <c r="H248" s="9">
        <v>0</v>
      </c>
      <c r="I248" s="9">
        <f t="shared" si="68"/>
        <v>3146.2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55"/>
      <c r="R248" s="55"/>
    </row>
    <row r="249" spans="1:18" s="41" customFormat="1" ht="15">
      <c r="A249" s="118"/>
      <c r="B249" s="115"/>
      <c r="C249" s="40"/>
      <c r="D249" s="40"/>
      <c r="E249" s="130"/>
      <c r="F249" s="4" t="s">
        <v>71</v>
      </c>
      <c r="G249" s="9">
        <v>3146.2</v>
      </c>
      <c r="H249" s="9">
        <v>0</v>
      </c>
      <c r="I249" s="9">
        <f t="shared" si="68"/>
        <v>3146.2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55"/>
      <c r="R249" s="55"/>
    </row>
    <row r="250" spans="1:18" s="41" customFormat="1" ht="15">
      <c r="A250" s="118"/>
      <c r="B250" s="115"/>
      <c r="C250" s="40"/>
      <c r="D250" s="40"/>
      <c r="E250" s="130"/>
      <c r="F250" s="4" t="s">
        <v>72</v>
      </c>
      <c r="G250" s="9">
        <v>3146.2</v>
      </c>
      <c r="H250" s="9">
        <v>0</v>
      </c>
      <c r="I250" s="9">
        <f t="shared" si="68"/>
        <v>3146.2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55"/>
      <c r="R250" s="55"/>
    </row>
    <row r="251" spans="1:18" s="41" customFormat="1" ht="15">
      <c r="A251" s="118"/>
      <c r="B251" s="116"/>
      <c r="C251" s="40"/>
      <c r="D251" s="40"/>
      <c r="E251" s="131"/>
      <c r="F251" s="4" t="s">
        <v>73</v>
      </c>
      <c r="G251" s="9">
        <v>3146.2</v>
      </c>
      <c r="H251" s="9">
        <v>0</v>
      </c>
      <c r="I251" s="9">
        <f t="shared" si="68"/>
        <v>3146.2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55"/>
      <c r="R251" s="55"/>
    </row>
    <row r="252" spans="1:18" s="41" customFormat="1" ht="12.75" customHeight="1" hidden="1">
      <c r="A252" s="117">
        <v>17</v>
      </c>
      <c r="B252" s="114" t="s">
        <v>51</v>
      </c>
      <c r="C252" s="37"/>
      <c r="D252" s="37"/>
      <c r="E252" s="114"/>
      <c r="F252" s="46" t="s">
        <v>9</v>
      </c>
      <c r="G252" s="47">
        <f aca="true" t="shared" si="69" ref="G252:P252">SUM(G253:G259)</f>
        <v>0</v>
      </c>
      <c r="H252" s="47">
        <f t="shared" si="69"/>
        <v>0</v>
      </c>
      <c r="I252" s="47">
        <f t="shared" si="69"/>
        <v>0</v>
      </c>
      <c r="J252" s="47">
        <f t="shared" si="69"/>
        <v>0</v>
      </c>
      <c r="K252" s="47">
        <f t="shared" si="69"/>
        <v>0</v>
      </c>
      <c r="L252" s="47">
        <f t="shared" si="69"/>
        <v>0</v>
      </c>
      <c r="M252" s="47">
        <f t="shared" si="69"/>
        <v>0</v>
      </c>
      <c r="N252" s="47">
        <f t="shared" si="69"/>
        <v>0</v>
      </c>
      <c r="O252" s="47">
        <f t="shared" si="69"/>
        <v>0</v>
      </c>
      <c r="P252" s="47">
        <f t="shared" si="69"/>
        <v>0</v>
      </c>
      <c r="Q252" s="55" t="s">
        <v>49</v>
      </c>
      <c r="R252" s="55"/>
    </row>
    <row r="253" spans="1:18" s="41" customFormat="1" ht="15" hidden="1">
      <c r="A253" s="118"/>
      <c r="B253" s="115"/>
      <c r="C253" s="40"/>
      <c r="D253" s="40"/>
      <c r="E253" s="115"/>
      <c r="F253" s="4" t="s">
        <v>33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55"/>
      <c r="R253" s="55"/>
    </row>
    <row r="254" spans="1:18" s="41" customFormat="1" ht="15" hidden="1">
      <c r="A254" s="118"/>
      <c r="B254" s="115"/>
      <c r="C254" s="40"/>
      <c r="D254" s="40"/>
      <c r="E254" s="115"/>
      <c r="F254" s="4" t="s">
        <v>32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55"/>
      <c r="R254" s="55"/>
    </row>
    <row r="255" spans="1:18" s="41" customFormat="1" ht="15" hidden="1">
      <c r="A255" s="118"/>
      <c r="B255" s="115"/>
      <c r="C255" s="40"/>
      <c r="D255" s="40"/>
      <c r="E255" s="115"/>
      <c r="F255" s="4" t="s">
        <v>69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55"/>
      <c r="R255" s="55"/>
    </row>
    <row r="256" spans="1:18" s="41" customFormat="1" ht="15" hidden="1">
      <c r="A256" s="118"/>
      <c r="B256" s="115"/>
      <c r="C256" s="40"/>
      <c r="D256" s="40"/>
      <c r="E256" s="115"/>
      <c r="F256" s="4" t="s">
        <v>70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55"/>
      <c r="R256" s="55"/>
    </row>
    <row r="257" spans="1:18" s="41" customFormat="1" ht="15" hidden="1">
      <c r="A257" s="118"/>
      <c r="B257" s="115"/>
      <c r="C257" s="40"/>
      <c r="D257" s="40"/>
      <c r="E257" s="115"/>
      <c r="F257" s="4" t="s">
        <v>71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55"/>
      <c r="R257" s="55"/>
    </row>
    <row r="258" spans="1:18" s="41" customFormat="1" ht="15" hidden="1">
      <c r="A258" s="118"/>
      <c r="B258" s="115"/>
      <c r="C258" s="40"/>
      <c r="D258" s="40"/>
      <c r="E258" s="115"/>
      <c r="F258" s="4" t="s">
        <v>72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55"/>
      <c r="R258" s="55"/>
    </row>
    <row r="259" spans="1:18" s="41" customFormat="1" ht="15" hidden="1">
      <c r="A259" s="118"/>
      <c r="B259" s="116"/>
      <c r="C259" s="40" t="s">
        <v>57</v>
      </c>
      <c r="D259" s="40" t="s">
        <v>58</v>
      </c>
      <c r="E259" s="116"/>
      <c r="F259" s="4" t="s">
        <v>73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55"/>
      <c r="R259" s="55"/>
    </row>
    <row r="260" spans="1:18" s="41" customFormat="1" ht="15">
      <c r="A260" s="52">
        <v>6</v>
      </c>
      <c r="B260" s="134" t="s">
        <v>52</v>
      </c>
      <c r="C260" s="114" t="s">
        <v>57</v>
      </c>
      <c r="D260" s="114" t="s">
        <v>58</v>
      </c>
      <c r="E260" s="129"/>
      <c r="F260" s="46" t="s">
        <v>9</v>
      </c>
      <c r="G260" s="47">
        <f aca="true" t="shared" si="70" ref="G260:P260">SUM(G261:G267)</f>
        <v>42000</v>
      </c>
      <c r="H260" s="47">
        <f t="shared" si="70"/>
        <v>0</v>
      </c>
      <c r="I260" s="47">
        <f t="shared" si="70"/>
        <v>42000</v>
      </c>
      <c r="J260" s="47">
        <f t="shared" si="70"/>
        <v>0</v>
      </c>
      <c r="K260" s="47">
        <f t="shared" si="70"/>
        <v>0</v>
      </c>
      <c r="L260" s="47">
        <f t="shared" si="70"/>
        <v>0</v>
      </c>
      <c r="M260" s="47">
        <f t="shared" si="70"/>
        <v>0</v>
      </c>
      <c r="N260" s="47">
        <f t="shared" si="70"/>
        <v>0</v>
      </c>
      <c r="O260" s="47">
        <f t="shared" si="70"/>
        <v>0</v>
      </c>
      <c r="P260" s="47">
        <f t="shared" si="70"/>
        <v>0</v>
      </c>
      <c r="Q260" s="55" t="s">
        <v>49</v>
      </c>
      <c r="R260" s="55"/>
    </row>
    <row r="261" spans="1:18" s="41" customFormat="1" ht="15">
      <c r="A261" s="52"/>
      <c r="B261" s="135"/>
      <c r="C261" s="115"/>
      <c r="D261" s="115"/>
      <c r="E261" s="130"/>
      <c r="F261" s="4" t="s">
        <v>33</v>
      </c>
      <c r="G261" s="9">
        <v>6000</v>
      </c>
      <c r="H261" s="9">
        <v>0</v>
      </c>
      <c r="I261" s="9">
        <f>G261</f>
        <v>6000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55"/>
      <c r="R261" s="55"/>
    </row>
    <row r="262" spans="1:18" s="41" customFormat="1" ht="15">
      <c r="A262" s="52"/>
      <c r="B262" s="135"/>
      <c r="C262" s="115"/>
      <c r="D262" s="115"/>
      <c r="E262" s="130"/>
      <c r="F262" s="4" t="s">
        <v>32</v>
      </c>
      <c r="G262" s="9">
        <v>6000</v>
      </c>
      <c r="H262" s="9">
        <v>0</v>
      </c>
      <c r="I262" s="9">
        <f aca="true" t="shared" si="71" ref="I262:I267">G262</f>
        <v>6000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55"/>
      <c r="R262" s="55"/>
    </row>
    <row r="263" spans="1:18" s="41" customFormat="1" ht="15">
      <c r="A263" s="52"/>
      <c r="B263" s="135"/>
      <c r="C263" s="115"/>
      <c r="D263" s="115"/>
      <c r="E263" s="130"/>
      <c r="F263" s="4" t="s">
        <v>69</v>
      </c>
      <c r="G263" s="9">
        <v>6000</v>
      </c>
      <c r="H263" s="9">
        <v>0</v>
      </c>
      <c r="I263" s="9">
        <f t="shared" si="71"/>
        <v>6000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55"/>
      <c r="R263" s="55"/>
    </row>
    <row r="264" spans="1:18" s="41" customFormat="1" ht="15">
      <c r="A264" s="52"/>
      <c r="B264" s="135"/>
      <c r="C264" s="115"/>
      <c r="D264" s="115"/>
      <c r="E264" s="130"/>
      <c r="F264" s="4" t="s">
        <v>70</v>
      </c>
      <c r="G264" s="9">
        <v>6000</v>
      </c>
      <c r="H264" s="9">
        <v>0</v>
      </c>
      <c r="I264" s="9">
        <f t="shared" si="71"/>
        <v>6000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55"/>
      <c r="R264" s="55"/>
    </row>
    <row r="265" spans="1:18" s="41" customFormat="1" ht="15">
      <c r="A265" s="52"/>
      <c r="B265" s="135"/>
      <c r="C265" s="115"/>
      <c r="D265" s="115"/>
      <c r="E265" s="130"/>
      <c r="F265" s="4" t="s">
        <v>71</v>
      </c>
      <c r="G265" s="9">
        <v>6000</v>
      </c>
      <c r="H265" s="9">
        <v>0</v>
      </c>
      <c r="I265" s="9">
        <f t="shared" si="71"/>
        <v>6000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55"/>
      <c r="R265" s="55"/>
    </row>
    <row r="266" spans="1:18" s="41" customFormat="1" ht="15">
      <c r="A266" s="52"/>
      <c r="B266" s="135"/>
      <c r="C266" s="115"/>
      <c r="D266" s="115"/>
      <c r="E266" s="130"/>
      <c r="F266" s="4" t="s">
        <v>72</v>
      </c>
      <c r="G266" s="9">
        <v>6000</v>
      </c>
      <c r="H266" s="9">
        <v>0</v>
      </c>
      <c r="I266" s="9">
        <f t="shared" si="71"/>
        <v>6000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55"/>
      <c r="R266" s="55"/>
    </row>
    <row r="267" spans="1:18" s="41" customFormat="1" ht="15">
      <c r="A267" s="52"/>
      <c r="B267" s="135"/>
      <c r="C267" s="116"/>
      <c r="D267" s="116"/>
      <c r="E267" s="131"/>
      <c r="F267" s="4" t="s">
        <v>73</v>
      </c>
      <c r="G267" s="9">
        <v>6000</v>
      </c>
      <c r="H267" s="9">
        <v>0</v>
      </c>
      <c r="I267" s="9">
        <f t="shared" si="71"/>
        <v>6000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55"/>
      <c r="R267" s="55"/>
    </row>
    <row r="268" spans="1:18" s="41" customFormat="1" ht="15" hidden="1">
      <c r="A268" s="52">
        <v>19</v>
      </c>
      <c r="B268" s="54" t="s">
        <v>53</v>
      </c>
      <c r="C268" s="48"/>
      <c r="D268" s="48"/>
      <c r="E268" s="114"/>
      <c r="F268" s="46" t="s">
        <v>9</v>
      </c>
      <c r="G268" s="47">
        <f aca="true" t="shared" si="72" ref="G268:P268">SUM(G269:G275)</f>
        <v>0</v>
      </c>
      <c r="H268" s="47">
        <f t="shared" si="72"/>
        <v>0</v>
      </c>
      <c r="I268" s="47">
        <f t="shared" si="72"/>
        <v>0</v>
      </c>
      <c r="J268" s="47">
        <f t="shared" si="72"/>
        <v>0</v>
      </c>
      <c r="K268" s="47">
        <f t="shared" si="72"/>
        <v>0</v>
      </c>
      <c r="L268" s="47">
        <f t="shared" si="72"/>
        <v>0</v>
      </c>
      <c r="M268" s="47">
        <f t="shared" si="72"/>
        <v>0</v>
      </c>
      <c r="N268" s="47">
        <f t="shared" si="72"/>
        <v>0</v>
      </c>
      <c r="O268" s="47">
        <f t="shared" si="72"/>
        <v>0</v>
      </c>
      <c r="P268" s="47">
        <f t="shared" si="72"/>
        <v>0</v>
      </c>
      <c r="Q268" s="55" t="s">
        <v>49</v>
      </c>
      <c r="R268" s="55"/>
    </row>
    <row r="269" spans="1:18" s="41" customFormat="1" ht="15" hidden="1">
      <c r="A269" s="52"/>
      <c r="B269" s="54"/>
      <c r="C269" s="48"/>
      <c r="D269" s="48"/>
      <c r="E269" s="115"/>
      <c r="F269" s="4" t="s">
        <v>33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55"/>
      <c r="R269" s="55"/>
    </row>
    <row r="270" spans="1:18" s="41" customFormat="1" ht="15" hidden="1">
      <c r="A270" s="52"/>
      <c r="B270" s="54"/>
      <c r="C270" s="48"/>
      <c r="D270" s="48"/>
      <c r="E270" s="115"/>
      <c r="F270" s="4" t="s">
        <v>32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55"/>
      <c r="R270" s="55"/>
    </row>
    <row r="271" spans="1:18" s="41" customFormat="1" ht="15" hidden="1">
      <c r="A271" s="52"/>
      <c r="B271" s="54"/>
      <c r="C271" s="48"/>
      <c r="D271" s="48"/>
      <c r="E271" s="115"/>
      <c r="F271" s="4" t="s">
        <v>69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55"/>
      <c r="R271" s="55"/>
    </row>
    <row r="272" spans="1:18" s="41" customFormat="1" ht="15" hidden="1">
      <c r="A272" s="52"/>
      <c r="B272" s="54"/>
      <c r="C272" s="48"/>
      <c r="D272" s="48"/>
      <c r="E272" s="115"/>
      <c r="F272" s="4" t="s">
        <v>70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55"/>
      <c r="R272" s="55"/>
    </row>
    <row r="273" spans="1:18" s="41" customFormat="1" ht="15" hidden="1">
      <c r="A273" s="52"/>
      <c r="B273" s="54"/>
      <c r="C273" s="48"/>
      <c r="D273" s="48"/>
      <c r="E273" s="115"/>
      <c r="F273" s="4" t="s">
        <v>71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55"/>
      <c r="R273" s="55"/>
    </row>
    <row r="274" spans="1:18" s="41" customFormat="1" ht="15" hidden="1">
      <c r="A274" s="52"/>
      <c r="B274" s="54"/>
      <c r="C274" s="48"/>
      <c r="D274" s="48"/>
      <c r="E274" s="115"/>
      <c r="F274" s="4" t="s">
        <v>72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55"/>
      <c r="R274" s="55"/>
    </row>
    <row r="275" spans="1:18" s="41" customFormat="1" ht="15" hidden="1">
      <c r="A275" s="52"/>
      <c r="B275" s="54"/>
      <c r="C275" s="40" t="s">
        <v>57</v>
      </c>
      <c r="D275" s="40" t="s">
        <v>58</v>
      </c>
      <c r="E275" s="116"/>
      <c r="F275" s="4" t="s">
        <v>73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55"/>
      <c r="R275" s="55"/>
    </row>
    <row r="276" spans="1:18" s="41" customFormat="1" ht="15" customHeight="1" hidden="1">
      <c r="A276" s="52">
        <v>20</v>
      </c>
      <c r="B276" s="53" t="s">
        <v>54</v>
      </c>
      <c r="C276" s="49"/>
      <c r="D276" s="49"/>
      <c r="E276" s="114"/>
      <c r="F276" s="46" t="s">
        <v>9</v>
      </c>
      <c r="G276" s="47">
        <v>0</v>
      </c>
      <c r="H276" s="47">
        <f aca="true" t="shared" si="73" ref="H276:P276">SUM(H277:H283)</f>
        <v>0</v>
      </c>
      <c r="I276" s="47">
        <f t="shared" si="73"/>
        <v>0</v>
      </c>
      <c r="J276" s="47">
        <f t="shared" si="73"/>
        <v>0</v>
      </c>
      <c r="K276" s="47">
        <f t="shared" si="73"/>
        <v>0</v>
      </c>
      <c r="L276" s="47">
        <f t="shared" si="73"/>
        <v>0</v>
      </c>
      <c r="M276" s="47">
        <f t="shared" si="73"/>
        <v>0</v>
      </c>
      <c r="N276" s="47">
        <f t="shared" si="73"/>
        <v>0</v>
      </c>
      <c r="O276" s="47">
        <f t="shared" si="73"/>
        <v>0</v>
      </c>
      <c r="P276" s="47">
        <f t="shared" si="73"/>
        <v>0</v>
      </c>
      <c r="Q276" s="55" t="s">
        <v>49</v>
      </c>
      <c r="R276" s="55"/>
    </row>
    <row r="277" spans="1:18" s="41" customFormat="1" ht="15" hidden="1">
      <c r="A277" s="52"/>
      <c r="B277" s="54"/>
      <c r="C277" s="48"/>
      <c r="D277" s="48"/>
      <c r="E277" s="115"/>
      <c r="F277" s="4" t="s">
        <v>33</v>
      </c>
      <c r="G277" s="9">
        <v>0</v>
      </c>
      <c r="H277" s="9">
        <v>0</v>
      </c>
      <c r="I277" s="9">
        <f>G277</f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55"/>
      <c r="R277" s="55"/>
    </row>
    <row r="278" spans="1:18" s="41" customFormat="1" ht="15" hidden="1">
      <c r="A278" s="52"/>
      <c r="B278" s="54"/>
      <c r="C278" s="48"/>
      <c r="D278" s="48"/>
      <c r="E278" s="115"/>
      <c r="F278" s="4" t="s">
        <v>32</v>
      </c>
      <c r="G278" s="9">
        <v>0</v>
      </c>
      <c r="H278" s="9">
        <v>0</v>
      </c>
      <c r="I278" s="9">
        <f aca="true" t="shared" si="74" ref="I278:I283">G278</f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55"/>
      <c r="R278" s="55"/>
    </row>
    <row r="279" spans="1:18" s="41" customFormat="1" ht="15" hidden="1">
      <c r="A279" s="52"/>
      <c r="B279" s="54"/>
      <c r="C279" s="48"/>
      <c r="D279" s="48"/>
      <c r="E279" s="115"/>
      <c r="F279" s="4" t="s">
        <v>69</v>
      </c>
      <c r="G279" s="9">
        <v>0</v>
      </c>
      <c r="H279" s="9">
        <v>0</v>
      </c>
      <c r="I279" s="9">
        <f t="shared" si="74"/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55"/>
      <c r="R279" s="55"/>
    </row>
    <row r="280" spans="1:18" s="41" customFormat="1" ht="15" hidden="1">
      <c r="A280" s="52"/>
      <c r="B280" s="54"/>
      <c r="C280" s="48"/>
      <c r="D280" s="48"/>
      <c r="E280" s="115"/>
      <c r="F280" s="4" t="s">
        <v>70</v>
      </c>
      <c r="G280" s="9">
        <v>0</v>
      </c>
      <c r="H280" s="9">
        <v>0</v>
      </c>
      <c r="I280" s="9">
        <f t="shared" si="74"/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55"/>
      <c r="R280" s="55"/>
    </row>
    <row r="281" spans="1:18" s="41" customFormat="1" ht="15" hidden="1">
      <c r="A281" s="52"/>
      <c r="B281" s="54"/>
      <c r="C281" s="48"/>
      <c r="D281" s="48"/>
      <c r="E281" s="115"/>
      <c r="F281" s="4" t="s">
        <v>71</v>
      </c>
      <c r="G281" s="9">
        <v>0</v>
      </c>
      <c r="H281" s="9">
        <v>0</v>
      </c>
      <c r="I281" s="9">
        <f t="shared" si="74"/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55"/>
      <c r="R281" s="55"/>
    </row>
    <row r="282" spans="1:18" s="41" customFormat="1" ht="15" hidden="1">
      <c r="A282" s="52"/>
      <c r="B282" s="54"/>
      <c r="C282" s="48"/>
      <c r="D282" s="48"/>
      <c r="E282" s="115"/>
      <c r="F282" s="4" t="s">
        <v>72</v>
      </c>
      <c r="G282" s="9">
        <v>0</v>
      </c>
      <c r="H282" s="9">
        <v>0</v>
      </c>
      <c r="I282" s="9">
        <f t="shared" si="74"/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55"/>
      <c r="R282" s="55"/>
    </row>
    <row r="283" spans="1:18" s="41" customFormat="1" ht="15" hidden="1">
      <c r="A283" s="52"/>
      <c r="B283" s="54"/>
      <c r="C283" s="40" t="s">
        <v>57</v>
      </c>
      <c r="D283" s="40" t="s">
        <v>58</v>
      </c>
      <c r="E283" s="116"/>
      <c r="F283" s="4" t="s">
        <v>73</v>
      </c>
      <c r="G283" s="9">
        <v>0</v>
      </c>
      <c r="H283" s="9">
        <v>0</v>
      </c>
      <c r="I283" s="9">
        <f t="shared" si="74"/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55"/>
      <c r="R283" s="55"/>
    </row>
    <row r="284" spans="1:18" s="41" customFormat="1" ht="15" hidden="1">
      <c r="A284" s="52">
        <v>21</v>
      </c>
      <c r="B284" s="53" t="s">
        <v>64</v>
      </c>
      <c r="C284" s="49"/>
      <c r="D284" s="49"/>
      <c r="E284" s="114"/>
      <c r="F284" s="46" t="s">
        <v>9</v>
      </c>
      <c r="G284" s="47">
        <f aca="true" t="shared" si="75" ref="G284:P284">SUM(G285:G291)</f>
        <v>0</v>
      </c>
      <c r="H284" s="47">
        <f t="shared" si="75"/>
        <v>0</v>
      </c>
      <c r="I284" s="47">
        <f t="shared" si="75"/>
        <v>0</v>
      </c>
      <c r="J284" s="47">
        <f t="shared" si="75"/>
        <v>0</v>
      </c>
      <c r="K284" s="47">
        <f t="shared" si="75"/>
        <v>0</v>
      </c>
      <c r="L284" s="47">
        <f t="shared" si="75"/>
        <v>0</v>
      </c>
      <c r="M284" s="47">
        <f t="shared" si="75"/>
        <v>0</v>
      </c>
      <c r="N284" s="47">
        <f t="shared" si="75"/>
        <v>0</v>
      </c>
      <c r="O284" s="47">
        <f t="shared" si="75"/>
        <v>0</v>
      </c>
      <c r="P284" s="47">
        <f t="shared" si="75"/>
        <v>0</v>
      </c>
      <c r="Q284" s="55" t="s">
        <v>49</v>
      </c>
      <c r="R284" s="55"/>
    </row>
    <row r="285" spans="1:18" s="41" customFormat="1" ht="15" hidden="1">
      <c r="A285" s="52"/>
      <c r="B285" s="54"/>
      <c r="C285" s="48"/>
      <c r="D285" s="48"/>
      <c r="E285" s="115"/>
      <c r="F285" s="4" t="s">
        <v>33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55"/>
      <c r="R285" s="55"/>
    </row>
    <row r="286" spans="1:18" s="41" customFormat="1" ht="15" hidden="1">
      <c r="A286" s="52"/>
      <c r="B286" s="54"/>
      <c r="C286" s="48"/>
      <c r="D286" s="48"/>
      <c r="E286" s="115"/>
      <c r="F286" s="4" t="s">
        <v>32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55"/>
      <c r="R286" s="55"/>
    </row>
    <row r="287" spans="1:18" s="41" customFormat="1" ht="15" hidden="1">
      <c r="A287" s="52"/>
      <c r="B287" s="54"/>
      <c r="C287" s="48"/>
      <c r="D287" s="48"/>
      <c r="E287" s="115"/>
      <c r="F287" s="4" t="s">
        <v>69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55"/>
      <c r="R287" s="55"/>
    </row>
    <row r="288" spans="1:18" s="41" customFormat="1" ht="15" hidden="1">
      <c r="A288" s="52"/>
      <c r="B288" s="54"/>
      <c r="C288" s="48"/>
      <c r="D288" s="48"/>
      <c r="E288" s="115"/>
      <c r="F288" s="4" t="s">
        <v>70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55"/>
      <c r="R288" s="55"/>
    </row>
    <row r="289" spans="1:18" s="41" customFormat="1" ht="15" hidden="1">
      <c r="A289" s="52"/>
      <c r="B289" s="54"/>
      <c r="C289" s="48"/>
      <c r="D289" s="48"/>
      <c r="E289" s="115"/>
      <c r="F289" s="4" t="s">
        <v>71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55"/>
      <c r="R289" s="55"/>
    </row>
    <row r="290" spans="1:18" s="41" customFormat="1" ht="15" hidden="1">
      <c r="A290" s="52"/>
      <c r="B290" s="54"/>
      <c r="C290" s="48"/>
      <c r="D290" s="48"/>
      <c r="E290" s="115"/>
      <c r="F290" s="4" t="s">
        <v>72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55"/>
      <c r="R290" s="55"/>
    </row>
    <row r="291" spans="1:18" s="41" customFormat="1" ht="15" hidden="1">
      <c r="A291" s="52"/>
      <c r="B291" s="54"/>
      <c r="C291" s="40" t="s">
        <v>57</v>
      </c>
      <c r="D291" s="40" t="s">
        <v>58</v>
      </c>
      <c r="E291" s="116"/>
      <c r="F291" s="4" t="s">
        <v>73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55"/>
      <c r="R291" s="55"/>
    </row>
    <row r="292" spans="1:18" s="41" customFormat="1" ht="12.75" customHeight="1" hidden="1">
      <c r="A292" s="52">
        <v>22</v>
      </c>
      <c r="B292" s="53" t="s">
        <v>63</v>
      </c>
      <c r="C292" s="49"/>
      <c r="D292" s="49"/>
      <c r="E292" s="114"/>
      <c r="F292" s="46" t="s">
        <v>9</v>
      </c>
      <c r="G292" s="47">
        <f aca="true" t="shared" si="76" ref="G292:P292">SUM(G293:G299)</f>
        <v>0</v>
      </c>
      <c r="H292" s="47">
        <f t="shared" si="76"/>
        <v>0</v>
      </c>
      <c r="I292" s="47">
        <f t="shared" si="76"/>
        <v>0</v>
      </c>
      <c r="J292" s="47">
        <f t="shared" si="76"/>
        <v>0</v>
      </c>
      <c r="K292" s="47">
        <f t="shared" si="76"/>
        <v>0</v>
      </c>
      <c r="L292" s="47">
        <f t="shared" si="76"/>
        <v>0</v>
      </c>
      <c r="M292" s="47">
        <f t="shared" si="76"/>
        <v>0</v>
      </c>
      <c r="N292" s="47">
        <f t="shared" si="76"/>
        <v>0</v>
      </c>
      <c r="O292" s="47">
        <f t="shared" si="76"/>
        <v>0</v>
      </c>
      <c r="P292" s="47">
        <f t="shared" si="76"/>
        <v>0</v>
      </c>
      <c r="Q292" s="55" t="s">
        <v>49</v>
      </c>
      <c r="R292" s="55"/>
    </row>
    <row r="293" spans="1:18" s="41" customFormat="1" ht="15" hidden="1">
      <c r="A293" s="52"/>
      <c r="B293" s="54"/>
      <c r="C293" s="48"/>
      <c r="D293" s="48"/>
      <c r="E293" s="115"/>
      <c r="F293" s="4" t="s">
        <v>33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55"/>
      <c r="R293" s="55"/>
    </row>
    <row r="294" spans="1:18" s="41" customFormat="1" ht="15" hidden="1">
      <c r="A294" s="52"/>
      <c r="B294" s="54"/>
      <c r="C294" s="48"/>
      <c r="D294" s="48"/>
      <c r="E294" s="115"/>
      <c r="F294" s="4" t="s">
        <v>32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55"/>
      <c r="R294" s="55"/>
    </row>
    <row r="295" spans="1:18" s="41" customFormat="1" ht="15" hidden="1">
      <c r="A295" s="52"/>
      <c r="B295" s="54"/>
      <c r="C295" s="48"/>
      <c r="D295" s="48"/>
      <c r="E295" s="115"/>
      <c r="F295" s="4" t="s">
        <v>69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55"/>
      <c r="R295" s="55"/>
    </row>
    <row r="296" spans="1:18" s="41" customFormat="1" ht="15" hidden="1">
      <c r="A296" s="52"/>
      <c r="B296" s="54"/>
      <c r="C296" s="48"/>
      <c r="D296" s="48"/>
      <c r="E296" s="115"/>
      <c r="F296" s="4" t="s">
        <v>70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55"/>
      <c r="R296" s="55"/>
    </row>
    <row r="297" spans="1:18" s="41" customFormat="1" ht="15" hidden="1">
      <c r="A297" s="52"/>
      <c r="B297" s="54"/>
      <c r="C297" s="48"/>
      <c r="D297" s="48"/>
      <c r="E297" s="115"/>
      <c r="F297" s="4" t="s">
        <v>71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55"/>
      <c r="R297" s="55"/>
    </row>
    <row r="298" spans="1:18" s="41" customFormat="1" ht="15" hidden="1">
      <c r="A298" s="52"/>
      <c r="B298" s="54"/>
      <c r="C298" s="48"/>
      <c r="D298" s="48"/>
      <c r="E298" s="115"/>
      <c r="F298" s="4" t="s">
        <v>72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55"/>
      <c r="R298" s="55"/>
    </row>
    <row r="299" spans="1:18" s="41" customFormat="1" ht="15" hidden="1">
      <c r="A299" s="52"/>
      <c r="B299" s="54"/>
      <c r="C299" s="40" t="s">
        <v>57</v>
      </c>
      <c r="D299" s="40" t="s">
        <v>58</v>
      </c>
      <c r="E299" s="116"/>
      <c r="F299" s="4" t="s">
        <v>73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55"/>
      <c r="R299" s="55"/>
    </row>
    <row r="300" spans="1:18" s="41" customFormat="1" ht="15">
      <c r="A300" s="52">
        <v>7</v>
      </c>
      <c r="B300" s="53" t="s">
        <v>65</v>
      </c>
      <c r="C300" s="49"/>
      <c r="D300" s="49"/>
      <c r="E300" s="129"/>
      <c r="F300" s="46" t="s">
        <v>9</v>
      </c>
      <c r="G300" s="47">
        <f aca="true" t="shared" si="77" ref="G300:P300">SUM(G301:G307)</f>
        <v>200</v>
      </c>
      <c r="H300" s="47">
        <f t="shared" si="77"/>
        <v>0</v>
      </c>
      <c r="I300" s="47">
        <f t="shared" si="77"/>
        <v>200</v>
      </c>
      <c r="J300" s="47">
        <f t="shared" si="77"/>
        <v>0</v>
      </c>
      <c r="K300" s="47">
        <f t="shared" si="77"/>
        <v>0</v>
      </c>
      <c r="L300" s="47">
        <f t="shared" si="77"/>
        <v>0</v>
      </c>
      <c r="M300" s="47">
        <f t="shared" si="77"/>
        <v>0</v>
      </c>
      <c r="N300" s="47">
        <f t="shared" si="77"/>
        <v>0</v>
      </c>
      <c r="O300" s="47">
        <f t="shared" si="77"/>
        <v>0</v>
      </c>
      <c r="P300" s="47">
        <f t="shared" si="77"/>
        <v>0</v>
      </c>
      <c r="Q300" s="55" t="s">
        <v>49</v>
      </c>
      <c r="R300" s="55"/>
    </row>
    <row r="301" spans="1:18" s="41" customFormat="1" ht="15">
      <c r="A301" s="52"/>
      <c r="B301" s="54"/>
      <c r="C301" s="48"/>
      <c r="D301" s="48"/>
      <c r="E301" s="130"/>
      <c r="F301" s="4" t="s">
        <v>33</v>
      </c>
      <c r="G301" s="9">
        <v>200</v>
      </c>
      <c r="H301" s="9">
        <v>0</v>
      </c>
      <c r="I301" s="9">
        <f>G301</f>
        <v>200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55"/>
      <c r="R301" s="55"/>
    </row>
    <row r="302" spans="1:18" s="41" customFormat="1" ht="15">
      <c r="A302" s="52"/>
      <c r="B302" s="54"/>
      <c r="C302" s="48"/>
      <c r="D302" s="48"/>
      <c r="E302" s="130"/>
      <c r="F302" s="4" t="s">
        <v>32</v>
      </c>
      <c r="G302" s="9">
        <v>0</v>
      </c>
      <c r="H302" s="9">
        <v>0</v>
      </c>
      <c r="I302" s="9">
        <f aca="true" t="shared" si="78" ref="I302:I307">G302</f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55"/>
      <c r="R302" s="55"/>
    </row>
    <row r="303" spans="1:18" s="41" customFormat="1" ht="15">
      <c r="A303" s="52"/>
      <c r="B303" s="54"/>
      <c r="C303" s="48"/>
      <c r="D303" s="48"/>
      <c r="E303" s="130"/>
      <c r="F303" s="4" t="s">
        <v>69</v>
      </c>
      <c r="G303" s="9">
        <v>0</v>
      </c>
      <c r="H303" s="9">
        <v>0</v>
      </c>
      <c r="I303" s="9">
        <f t="shared" si="78"/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55"/>
      <c r="R303" s="55"/>
    </row>
    <row r="304" spans="1:18" s="41" customFormat="1" ht="15">
      <c r="A304" s="52"/>
      <c r="B304" s="54"/>
      <c r="C304" s="48"/>
      <c r="D304" s="48"/>
      <c r="E304" s="130"/>
      <c r="F304" s="4" t="s">
        <v>70</v>
      </c>
      <c r="G304" s="9">
        <v>0</v>
      </c>
      <c r="H304" s="9">
        <v>0</v>
      </c>
      <c r="I304" s="9">
        <f t="shared" si="78"/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55"/>
      <c r="R304" s="55"/>
    </row>
    <row r="305" spans="1:18" s="41" customFormat="1" ht="15">
      <c r="A305" s="52"/>
      <c r="B305" s="54"/>
      <c r="C305" s="48"/>
      <c r="D305" s="48"/>
      <c r="E305" s="130"/>
      <c r="F305" s="4" t="s">
        <v>71</v>
      </c>
      <c r="G305" s="9">
        <v>0</v>
      </c>
      <c r="H305" s="9">
        <v>0</v>
      </c>
      <c r="I305" s="9">
        <f t="shared" si="78"/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55"/>
      <c r="R305" s="55"/>
    </row>
    <row r="306" spans="1:18" s="41" customFormat="1" ht="15">
      <c r="A306" s="52"/>
      <c r="B306" s="54"/>
      <c r="C306" s="48"/>
      <c r="D306" s="48"/>
      <c r="E306" s="130"/>
      <c r="F306" s="4" t="s">
        <v>72</v>
      </c>
      <c r="G306" s="9">
        <v>0</v>
      </c>
      <c r="H306" s="9">
        <v>0</v>
      </c>
      <c r="I306" s="9">
        <f t="shared" si="78"/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55"/>
      <c r="R306" s="55"/>
    </row>
    <row r="307" spans="1:18" s="41" customFormat="1" ht="15">
      <c r="A307" s="52"/>
      <c r="B307" s="54"/>
      <c r="C307" s="40" t="s">
        <v>57</v>
      </c>
      <c r="D307" s="40" t="s">
        <v>58</v>
      </c>
      <c r="E307" s="131"/>
      <c r="F307" s="4" t="s">
        <v>73</v>
      </c>
      <c r="G307" s="9">
        <v>0</v>
      </c>
      <c r="H307" s="9">
        <v>0</v>
      </c>
      <c r="I307" s="9">
        <f t="shared" si="78"/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55"/>
      <c r="R307" s="55"/>
    </row>
    <row r="308" spans="1:18" s="41" customFormat="1" ht="15">
      <c r="A308" s="52">
        <v>8</v>
      </c>
      <c r="B308" s="53" t="s">
        <v>68</v>
      </c>
      <c r="C308" s="49"/>
      <c r="D308" s="49"/>
      <c r="E308" s="129"/>
      <c r="F308" s="46" t="s">
        <v>9</v>
      </c>
      <c r="G308" s="47">
        <f aca="true" t="shared" si="79" ref="G308:P308">SUM(G309:G315)</f>
        <v>140000</v>
      </c>
      <c r="H308" s="47">
        <f t="shared" si="79"/>
        <v>0</v>
      </c>
      <c r="I308" s="47">
        <f t="shared" si="79"/>
        <v>140000</v>
      </c>
      <c r="J308" s="47">
        <f t="shared" si="79"/>
        <v>0</v>
      </c>
      <c r="K308" s="47">
        <f t="shared" si="79"/>
        <v>0</v>
      </c>
      <c r="L308" s="47">
        <f t="shared" si="79"/>
        <v>0</v>
      </c>
      <c r="M308" s="47">
        <f t="shared" si="79"/>
        <v>0</v>
      </c>
      <c r="N308" s="47">
        <f t="shared" si="79"/>
        <v>0</v>
      </c>
      <c r="O308" s="47">
        <f t="shared" si="79"/>
        <v>0</v>
      </c>
      <c r="P308" s="47">
        <f t="shared" si="79"/>
        <v>0</v>
      </c>
      <c r="Q308" s="55" t="s">
        <v>74</v>
      </c>
      <c r="R308" s="55"/>
    </row>
    <row r="309" spans="1:18" s="41" customFormat="1" ht="15">
      <c r="A309" s="52"/>
      <c r="B309" s="54"/>
      <c r="C309" s="48"/>
      <c r="D309" s="48"/>
      <c r="E309" s="130"/>
      <c r="F309" s="4" t="s">
        <v>33</v>
      </c>
      <c r="G309" s="9">
        <v>20000</v>
      </c>
      <c r="H309" s="9">
        <v>0</v>
      </c>
      <c r="I309" s="9">
        <f>G309</f>
        <v>20000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55"/>
      <c r="R309" s="55"/>
    </row>
    <row r="310" spans="1:18" s="41" customFormat="1" ht="15">
      <c r="A310" s="52"/>
      <c r="B310" s="54"/>
      <c r="C310" s="48"/>
      <c r="D310" s="48"/>
      <c r="E310" s="130"/>
      <c r="F310" s="4" t="s">
        <v>32</v>
      </c>
      <c r="G310" s="9">
        <v>20000</v>
      </c>
      <c r="H310" s="9">
        <v>0</v>
      </c>
      <c r="I310" s="9">
        <f aca="true" t="shared" si="80" ref="I310:I315">G310</f>
        <v>20000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55"/>
      <c r="R310" s="55"/>
    </row>
    <row r="311" spans="1:18" s="41" customFormat="1" ht="15">
      <c r="A311" s="52"/>
      <c r="B311" s="54"/>
      <c r="C311" s="48"/>
      <c r="D311" s="48"/>
      <c r="E311" s="130"/>
      <c r="F311" s="4" t="s">
        <v>69</v>
      </c>
      <c r="G311" s="9">
        <v>20000</v>
      </c>
      <c r="H311" s="9">
        <v>0</v>
      </c>
      <c r="I311" s="9">
        <f t="shared" si="80"/>
        <v>20000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55"/>
      <c r="R311" s="55"/>
    </row>
    <row r="312" spans="1:18" s="41" customFormat="1" ht="15">
      <c r="A312" s="52"/>
      <c r="B312" s="54"/>
      <c r="C312" s="48"/>
      <c r="D312" s="48"/>
      <c r="E312" s="130"/>
      <c r="F312" s="4" t="s">
        <v>70</v>
      </c>
      <c r="G312" s="9">
        <v>20000</v>
      </c>
      <c r="H312" s="9">
        <v>0</v>
      </c>
      <c r="I312" s="9">
        <f t="shared" si="80"/>
        <v>20000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55"/>
      <c r="R312" s="55"/>
    </row>
    <row r="313" spans="1:18" s="41" customFormat="1" ht="15">
      <c r="A313" s="52"/>
      <c r="B313" s="54"/>
      <c r="C313" s="48"/>
      <c r="D313" s="48"/>
      <c r="E313" s="130"/>
      <c r="F313" s="4" t="s">
        <v>71</v>
      </c>
      <c r="G313" s="9">
        <v>20000</v>
      </c>
      <c r="H313" s="9">
        <v>0</v>
      </c>
      <c r="I313" s="9">
        <f t="shared" si="80"/>
        <v>20000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55"/>
      <c r="R313" s="55"/>
    </row>
    <row r="314" spans="1:18" s="41" customFormat="1" ht="15">
      <c r="A314" s="52"/>
      <c r="B314" s="54"/>
      <c r="C314" s="48"/>
      <c r="D314" s="48"/>
      <c r="E314" s="130"/>
      <c r="F314" s="4" t="s">
        <v>72</v>
      </c>
      <c r="G314" s="9">
        <v>20000</v>
      </c>
      <c r="H314" s="9">
        <v>0</v>
      </c>
      <c r="I314" s="9">
        <f t="shared" si="80"/>
        <v>20000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55"/>
      <c r="R314" s="55"/>
    </row>
    <row r="315" spans="1:18" s="41" customFormat="1" ht="16.5" customHeight="1">
      <c r="A315" s="52"/>
      <c r="B315" s="54"/>
      <c r="C315" s="40" t="s">
        <v>57</v>
      </c>
      <c r="D315" s="40" t="s">
        <v>58</v>
      </c>
      <c r="E315" s="131"/>
      <c r="F315" s="4" t="s">
        <v>73</v>
      </c>
      <c r="G315" s="9">
        <v>20000</v>
      </c>
      <c r="H315" s="9">
        <v>0</v>
      </c>
      <c r="I315" s="9">
        <f t="shared" si="80"/>
        <v>20000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55"/>
      <c r="R315" s="55"/>
    </row>
    <row r="316" spans="1:18" s="41" customFormat="1" ht="15">
      <c r="A316" s="52">
        <v>9</v>
      </c>
      <c r="B316" s="53" t="s">
        <v>79</v>
      </c>
      <c r="C316" s="49"/>
      <c r="D316" s="49"/>
      <c r="E316" s="129"/>
      <c r="F316" s="46" t="s">
        <v>9</v>
      </c>
      <c r="G316" s="47">
        <f aca="true" t="shared" si="81" ref="G316:P316">SUM(G317:G323)</f>
        <v>33250</v>
      </c>
      <c r="H316" s="47">
        <f t="shared" si="81"/>
        <v>0</v>
      </c>
      <c r="I316" s="47">
        <f t="shared" si="81"/>
        <v>33250</v>
      </c>
      <c r="J316" s="47">
        <f t="shared" si="81"/>
        <v>0</v>
      </c>
      <c r="K316" s="47">
        <f t="shared" si="81"/>
        <v>0</v>
      </c>
      <c r="L316" s="47">
        <f t="shared" si="81"/>
        <v>0</v>
      </c>
      <c r="M316" s="47">
        <f t="shared" si="81"/>
        <v>0</v>
      </c>
      <c r="N316" s="47">
        <f t="shared" si="81"/>
        <v>0</v>
      </c>
      <c r="O316" s="47">
        <f t="shared" si="81"/>
        <v>0</v>
      </c>
      <c r="P316" s="47">
        <f t="shared" si="81"/>
        <v>0</v>
      </c>
      <c r="Q316" s="55" t="s">
        <v>19</v>
      </c>
      <c r="R316" s="55"/>
    </row>
    <row r="317" spans="1:18" s="41" customFormat="1" ht="15">
      <c r="A317" s="52"/>
      <c r="B317" s="54"/>
      <c r="C317" s="48"/>
      <c r="D317" s="48"/>
      <c r="E317" s="130"/>
      <c r="F317" s="4" t="s">
        <v>33</v>
      </c>
      <c r="G317" s="9">
        <v>4750</v>
      </c>
      <c r="H317" s="9">
        <v>0</v>
      </c>
      <c r="I317" s="9">
        <f>G317</f>
        <v>4750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55"/>
      <c r="R317" s="55"/>
    </row>
    <row r="318" spans="1:18" s="41" customFormat="1" ht="15">
      <c r="A318" s="52"/>
      <c r="B318" s="54"/>
      <c r="C318" s="48"/>
      <c r="D318" s="48"/>
      <c r="E318" s="130"/>
      <c r="F318" s="4" t="s">
        <v>32</v>
      </c>
      <c r="G318" s="9">
        <v>4750</v>
      </c>
      <c r="H318" s="9">
        <v>0</v>
      </c>
      <c r="I318" s="9">
        <f aca="true" t="shared" si="82" ref="I318:I323">G318</f>
        <v>4750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55"/>
      <c r="R318" s="55"/>
    </row>
    <row r="319" spans="1:18" s="41" customFormat="1" ht="15">
      <c r="A319" s="52"/>
      <c r="B319" s="54"/>
      <c r="C319" s="48"/>
      <c r="D319" s="48"/>
      <c r="E319" s="130"/>
      <c r="F319" s="4" t="s">
        <v>69</v>
      </c>
      <c r="G319" s="9">
        <v>4750</v>
      </c>
      <c r="H319" s="9">
        <v>0</v>
      </c>
      <c r="I319" s="9">
        <f t="shared" si="82"/>
        <v>4750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55"/>
      <c r="R319" s="55"/>
    </row>
    <row r="320" spans="1:18" s="41" customFormat="1" ht="15">
      <c r="A320" s="52"/>
      <c r="B320" s="54"/>
      <c r="C320" s="48"/>
      <c r="D320" s="48"/>
      <c r="E320" s="130"/>
      <c r="F320" s="4" t="s">
        <v>70</v>
      </c>
      <c r="G320" s="9">
        <v>4750</v>
      </c>
      <c r="H320" s="9">
        <v>0</v>
      </c>
      <c r="I320" s="9">
        <f t="shared" si="82"/>
        <v>4750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55"/>
      <c r="R320" s="55"/>
    </row>
    <row r="321" spans="1:18" s="41" customFormat="1" ht="15">
      <c r="A321" s="52"/>
      <c r="B321" s="54"/>
      <c r="C321" s="48"/>
      <c r="D321" s="48"/>
      <c r="E321" s="130"/>
      <c r="F321" s="4" t="s">
        <v>71</v>
      </c>
      <c r="G321" s="9">
        <v>4750</v>
      </c>
      <c r="H321" s="9">
        <v>0</v>
      </c>
      <c r="I321" s="9">
        <f t="shared" si="82"/>
        <v>4750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55"/>
      <c r="R321" s="55"/>
    </row>
    <row r="322" spans="1:18" s="41" customFormat="1" ht="15">
      <c r="A322" s="52"/>
      <c r="B322" s="54"/>
      <c r="C322" s="48"/>
      <c r="D322" s="48"/>
      <c r="E322" s="130"/>
      <c r="F322" s="4" t="s">
        <v>72</v>
      </c>
      <c r="G322" s="9">
        <v>4750</v>
      </c>
      <c r="H322" s="9">
        <v>0</v>
      </c>
      <c r="I322" s="9">
        <f t="shared" si="82"/>
        <v>4750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55"/>
      <c r="R322" s="55"/>
    </row>
    <row r="323" spans="1:18" s="41" customFormat="1" ht="16.5" customHeight="1">
      <c r="A323" s="52"/>
      <c r="B323" s="54"/>
      <c r="C323" s="40" t="s">
        <v>57</v>
      </c>
      <c r="D323" s="40" t="s">
        <v>58</v>
      </c>
      <c r="E323" s="131"/>
      <c r="F323" s="4" t="s">
        <v>73</v>
      </c>
      <c r="G323" s="9">
        <v>4750</v>
      </c>
      <c r="H323" s="9">
        <v>0</v>
      </c>
      <c r="I323" s="9">
        <f t="shared" si="82"/>
        <v>4750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55"/>
      <c r="R323" s="55"/>
    </row>
    <row r="324" spans="1:18" s="41" customFormat="1" ht="15">
      <c r="A324" s="52">
        <v>10</v>
      </c>
      <c r="B324" s="53" t="s">
        <v>83</v>
      </c>
      <c r="C324" s="49"/>
      <c r="D324" s="49"/>
      <c r="E324" s="129"/>
      <c r="F324" s="46" t="s">
        <v>9</v>
      </c>
      <c r="G324" s="47">
        <f aca="true" t="shared" si="83" ref="G324:P324">SUM(G325:G331)</f>
        <v>35000</v>
      </c>
      <c r="H324" s="47">
        <f t="shared" si="83"/>
        <v>0</v>
      </c>
      <c r="I324" s="47">
        <f t="shared" si="83"/>
        <v>35000</v>
      </c>
      <c r="J324" s="47">
        <f t="shared" si="83"/>
        <v>0</v>
      </c>
      <c r="K324" s="47">
        <f t="shared" si="83"/>
        <v>0</v>
      </c>
      <c r="L324" s="47">
        <f t="shared" si="83"/>
        <v>0</v>
      </c>
      <c r="M324" s="47">
        <f t="shared" si="83"/>
        <v>0</v>
      </c>
      <c r="N324" s="47">
        <f t="shared" si="83"/>
        <v>0</v>
      </c>
      <c r="O324" s="47">
        <f t="shared" si="83"/>
        <v>0</v>
      </c>
      <c r="P324" s="47">
        <f t="shared" si="83"/>
        <v>0</v>
      </c>
      <c r="Q324" s="55" t="s">
        <v>19</v>
      </c>
      <c r="R324" s="55"/>
    </row>
    <row r="325" spans="1:18" s="41" customFormat="1" ht="15">
      <c r="A325" s="52"/>
      <c r="B325" s="54"/>
      <c r="C325" s="48"/>
      <c r="D325" s="48"/>
      <c r="E325" s="130"/>
      <c r="F325" s="4" t="s">
        <v>33</v>
      </c>
      <c r="G325" s="9">
        <v>5000</v>
      </c>
      <c r="H325" s="9">
        <v>0</v>
      </c>
      <c r="I325" s="9">
        <f>G325</f>
        <v>5000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55"/>
      <c r="R325" s="55"/>
    </row>
    <row r="326" spans="1:18" s="41" customFormat="1" ht="15">
      <c r="A326" s="52"/>
      <c r="B326" s="54"/>
      <c r="C326" s="48"/>
      <c r="D326" s="48"/>
      <c r="E326" s="130"/>
      <c r="F326" s="4" t="s">
        <v>32</v>
      </c>
      <c r="G326" s="9">
        <v>5000</v>
      </c>
      <c r="H326" s="9">
        <v>0</v>
      </c>
      <c r="I326" s="9">
        <f aca="true" t="shared" si="84" ref="I326:I331">G326</f>
        <v>5000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55"/>
      <c r="R326" s="55"/>
    </row>
    <row r="327" spans="1:18" s="41" customFormat="1" ht="15">
      <c r="A327" s="52"/>
      <c r="B327" s="54"/>
      <c r="C327" s="48"/>
      <c r="D327" s="48"/>
      <c r="E327" s="130"/>
      <c r="F327" s="4" t="s">
        <v>69</v>
      </c>
      <c r="G327" s="9">
        <v>5000</v>
      </c>
      <c r="H327" s="9">
        <v>0</v>
      </c>
      <c r="I327" s="9">
        <f t="shared" si="84"/>
        <v>5000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55"/>
      <c r="R327" s="55"/>
    </row>
    <row r="328" spans="1:18" s="41" customFormat="1" ht="15">
      <c r="A328" s="52"/>
      <c r="B328" s="54"/>
      <c r="C328" s="48"/>
      <c r="D328" s="48"/>
      <c r="E328" s="130"/>
      <c r="F328" s="4" t="s">
        <v>70</v>
      </c>
      <c r="G328" s="9">
        <v>5000</v>
      </c>
      <c r="H328" s="9">
        <v>0</v>
      </c>
      <c r="I328" s="9">
        <f t="shared" si="84"/>
        <v>5000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55"/>
      <c r="R328" s="55"/>
    </row>
    <row r="329" spans="1:18" s="41" customFormat="1" ht="15">
      <c r="A329" s="52"/>
      <c r="B329" s="54"/>
      <c r="C329" s="48"/>
      <c r="D329" s="48"/>
      <c r="E329" s="130"/>
      <c r="F329" s="4" t="s">
        <v>71</v>
      </c>
      <c r="G329" s="9">
        <v>5000</v>
      </c>
      <c r="H329" s="9">
        <v>0</v>
      </c>
      <c r="I329" s="9">
        <f t="shared" si="84"/>
        <v>5000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55"/>
      <c r="R329" s="55"/>
    </row>
    <row r="330" spans="1:18" s="41" customFormat="1" ht="15">
      <c r="A330" s="52"/>
      <c r="B330" s="54"/>
      <c r="C330" s="48"/>
      <c r="D330" s="48"/>
      <c r="E330" s="130"/>
      <c r="F330" s="4" t="s">
        <v>72</v>
      </c>
      <c r="G330" s="9">
        <v>5000</v>
      </c>
      <c r="H330" s="9">
        <v>0</v>
      </c>
      <c r="I330" s="9">
        <f t="shared" si="84"/>
        <v>5000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55"/>
      <c r="R330" s="55"/>
    </row>
    <row r="331" spans="1:18" s="41" customFormat="1" ht="16.5" customHeight="1">
      <c r="A331" s="52"/>
      <c r="B331" s="54"/>
      <c r="C331" s="40" t="s">
        <v>57</v>
      </c>
      <c r="D331" s="40" t="s">
        <v>58</v>
      </c>
      <c r="E331" s="131"/>
      <c r="F331" s="4" t="s">
        <v>73</v>
      </c>
      <c r="G331" s="9">
        <v>5000</v>
      </c>
      <c r="H331" s="9">
        <v>0</v>
      </c>
      <c r="I331" s="9">
        <f t="shared" si="84"/>
        <v>5000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55"/>
      <c r="R331" s="55"/>
    </row>
    <row r="332" spans="1:18" s="41" customFormat="1" ht="15">
      <c r="A332" s="52">
        <v>11</v>
      </c>
      <c r="B332" s="53" t="s">
        <v>84</v>
      </c>
      <c r="C332" s="49"/>
      <c r="D332" s="49"/>
      <c r="E332" s="129"/>
      <c r="F332" s="46" t="s">
        <v>9</v>
      </c>
      <c r="G332" s="47">
        <f aca="true" t="shared" si="85" ref="G332:P332">SUM(G333:G339)</f>
        <v>28105</v>
      </c>
      <c r="H332" s="47">
        <f t="shared" si="85"/>
        <v>0</v>
      </c>
      <c r="I332" s="47">
        <f t="shared" si="85"/>
        <v>28105</v>
      </c>
      <c r="J332" s="47">
        <f t="shared" si="85"/>
        <v>0</v>
      </c>
      <c r="K332" s="47">
        <f t="shared" si="85"/>
        <v>0</v>
      </c>
      <c r="L332" s="47">
        <f t="shared" si="85"/>
        <v>0</v>
      </c>
      <c r="M332" s="47">
        <f t="shared" si="85"/>
        <v>0</v>
      </c>
      <c r="N332" s="47">
        <f t="shared" si="85"/>
        <v>0</v>
      </c>
      <c r="O332" s="47">
        <f t="shared" si="85"/>
        <v>0</v>
      </c>
      <c r="P332" s="47">
        <f t="shared" si="85"/>
        <v>0</v>
      </c>
      <c r="Q332" s="55" t="s">
        <v>19</v>
      </c>
      <c r="R332" s="55"/>
    </row>
    <row r="333" spans="1:18" s="41" customFormat="1" ht="15">
      <c r="A333" s="52"/>
      <c r="B333" s="54"/>
      <c r="C333" s="48"/>
      <c r="D333" s="48"/>
      <c r="E333" s="130"/>
      <c r="F333" s="4" t="s">
        <v>33</v>
      </c>
      <c r="G333" s="9">
        <v>4015</v>
      </c>
      <c r="H333" s="9">
        <v>0</v>
      </c>
      <c r="I333" s="9">
        <f>G333</f>
        <v>4015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55"/>
      <c r="R333" s="55"/>
    </row>
    <row r="334" spans="1:18" s="41" customFormat="1" ht="15">
      <c r="A334" s="52"/>
      <c r="B334" s="54"/>
      <c r="C334" s="48"/>
      <c r="D334" s="48"/>
      <c r="E334" s="130"/>
      <c r="F334" s="4" t="s">
        <v>32</v>
      </c>
      <c r="G334" s="9">
        <v>4015</v>
      </c>
      <c r="H334" s="9">
        <v>0</v>
      </c>
      <c r="I334" s="9">
        <f aca="true" t="shared" si="86" ref="I334:I339">G334</f>
        <v>4015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55"/>
      <c r="R334" s="55"/>
    </row>
    <row r="335" spans="1:18" s="41" customFormat="1" ht="15">
      <c r="A335" s="52"/>
      <c r="B335" s="54"/>
      <c r="C335" s="48"/>
      <c r="D335" s="48"/>
      <c r="E335" s="130"/>
      <c r="F335" s="4" t="s">
        <v>69</v>
      </c>
      <c r="G335" s="9">
        <v>4015</v>
      </c>
      <c r="H335" s="9">
        <v>0</v>
      </c>
      <c r="I335" s="9">
        <f t="shared" si="86"/>
        <v>4015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55"/>
      <c r="R335" s="55"/>
    </row>
    <row r="336" spans="1:18" s="41" customFormat="1" ht="15">
      <c r="A336" s="52"/>
      <c r="B336" s="54"/>
      <c r="C336" s="48"/>
      <c r="D336" s="48"/>
      <c r="E336" s="130"/>
      <c r="F336" s="4" t="s">
        <v>70</v>
      </c>
      <c r="G336" s="9">
        <v>4015</v>
      </c>
      <c r="H336" s="9">
        <v>0</v>
      </c>
      <c r="I336" s="9">
        <f t="shared" si="86"/>
        <v>4015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55"/>
      <c r="R336" s="55"/>
    </row>
    <row r="337" spans="1:18" s="41" customFormat="1" ht="15">
      <c r="A337" s="52"/>
      <c r="B337" s="54"/>
      <c r="C337" s="48"/>
      <c r="D337" s="48"/>
      <c r="E337" s="130"/>
      <c r="F337" s="4" t="s">
        <v>71</v>
      </c>
      <c r="G337" s="9">
        <v>4015</v>
      </c>
      <c r="H337" s="9">
        <v>0</v>
      </c>
      <c r="I337" s="9">
        <f t="shared" si="86"/>
        <v>4015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55"/>
      <c r="R337" s="55"/>
    </row>
    <row r="338" spans="1:18" s="41" customFormat="1" ht="15">
      <c r="A338" s="52"/>
      <c r="B338" s="54"/>
      <c r="C338" s="48"/>
      <c r="D338" s="48"/>
      <c r="E338" s="130"/>
      <c r="F338" s="4" t="s">
        <v>72</v>
      </c>
      <c r="G338" s="9">
        <v>4015</v>
      </c>
      <c r="H338" s="9">
        <v>0</v>
      </c>
      <c r="I338" s="9">
        <f t="shared" si="86"/>
        <v>4015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55"/>
      <c r="R338" s="55"/>
    </row>
    <row r="339" spans="1:18" s="41" customFormat="1" ht="16.5" customHeight="1">
      <c r="A339" s="52"/>
      <c r="B339" s="54"/>
      <c r="C339" s="40" t="s">
        <v>57</v>
      </c>
      <c r="D339" s="40" t="s">
        <v>58</v>
      </c>
      <c r="E339" s="131"/>
      <c r="F339" s="4" t="s">
        <v>73</v>
      </c>
      <c r="G339" s="9">
        <v>4015</v>
      </c>
      <c r="H339" s="9">
        <v>0</v>
      </c>
      <c r="I339" s="9">
        <f t="shared" si="86"/>
        <v>4015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55"/>
      <c r="R339" s="55"/>
    </row>
    <row r="340" spans="1:18" ht="12.75">
      <c r="A340" s="69"/>
      <c r="B340" s="65" t="s">
        <v>23</v>
      </c>
      <c r="C340" s="22"/>
      <c r="D340" s="22"/>
      <c r="E340" s="142"/>
      <c r="F340" s="15" t="s">
        <v>9</v>
      </c>
      <c r="G340" s="6">
        <f aca="true" t="shared" si="87" ref="G340:P340">SUM(G341:G347)</f>
        <v>358144.6022</v>
      </c>
      <c r="H340" s="6">
        <f t="shared" si="87"/>
        <v>0</v>
      </c>
      <c r="I340" s="6">
        <f t="shared" si="87"/>
        <v>358144.6022</v>
      </c>
      <c r="J340" s="6">
        <f t="shared" si="87"/>
        <v>0</v>
      </c>
      <c r="K340" s="6">
        <f t="shared" si="87"/>
        <v>0</v>
      </c>
      <c r="L340" s="6">
        <f t="shared" si="87"/>
        <v>0</v>
      </c>
      <c r="M340" s="6">
        <f t="shared" si="87"/>
        <v>0</v>
      </c>
      <c r="N340" s="6">
        <f t="shared" si="87"/>
        <v>0</v>
      </c>
      <c r="O340" s="6">
        <f t="shared" si="87"/>
        <v>0</v>
      </c>
      <c r="P340" s="6">
        <f t="shared" si="87"/>
        <v>0</v>
      </c>
      <c r="Q340" s="61"/>
      <c r="R340" s="62"/>
    </row>
    <row r="341" spans="1:18" ht="12.75">
      <c r="A341" s="70"/>
      <c r="B341" s="66"/>
      <c r="C341" s="23"/>
      <c r="D341" s="23"/>
      <c r="E341" s="143"/>
      <c r="F341" s="4" t="s">
        <v>33</v>
      </c>
      <c r="G341" s="9">
        <f>G309+G301+G293+G285+G277+G269+G261+G253+G245+G237+G229+G221+G213+G205+G197+G189+G181+G173+G165+G157+G149+G141+G133+G125+G317+G325+G333</f>
        <v>51334.9622</v>
      </c>
      <c r="H341" s="9">
        <f aca="true" t="shared" si="88" ref="H341:H347">H309+H301+H293+H285+H277+H269+H261+H253+H245+H237+H229+H221+H213+H205+H197+H189+H181+H173+H165+H157+H149+H141+H133+H125</f>
        <v>0</v>
      </c>
      <c r="I341" s="9">
        <f aca="true" t="shared" si="89" ref="I341:I347">G341</f>
        <v>51334.9622</v>
      </c>
      <c r="J341" s="9">
        <f aca="true" t="shared" si="90" ref="J341:P347">J309+J301+J293+J285+J277+J269+J261+J253+J245+J237+J229+J221+J213+J205+J197+J189+J181+J173+J165+J157+J149+J141+J133+J125</f>
        <v>0</v>
      </c>
      <c r="K341" s="9">
        <f t="shared" si="90"/>
        <v>0</v>
      </c>
      <c r="L341" s="9">
        <f t="shared" si="90"/>
        <v>0</v>
      </c>
      <c r="M341" s="9">
        <f t="shared" si="90"/>
        <v>0</v>
      </c>
      <c r="N341" s="9">
        <f t="shared" si="90"/>
        <v>0</v>
      </c>
      <c r="O341" s="9">
        <f t="shared" si="90"/>
        <v>0</v>
      </c>
      <c r="P341" s="9">
        <f t="shared" si="90"/>
        <v>0</v>
      </c>
      <c r="Q341" s="63"/>
      <c r="R341" s="64"/>
    </row>
    <row r="342" spans="1:18" ht="12.75">
      <c r="A342" s="70"/>
      <c r="B342" s="66"/>
      <c r="C342" s="23"/>
      <c r="D342" s="23"/>
      <c r="E342" s="143"/>
      <c r="F342" s="4" t="s">
        <v>32</v>
      </c>
      <c r="G342" s="9">
        <f aca="true" t="shared" si="91" ref="G342:G347">G310+G302+G294+G286+G278+G270+G262+G254+G246+G238+G230+G222+G214+G206+G198+G190+G182+G174+G166+G158+G150+G142+G134+G126+G318+G326+G334</f>
        <v>51134.94</v>
      </c>
      <c r="H342" s="9">
        <f t="shared" si="88"/>
        <v>0</v>
      </c>
      <c r="I342" s="9">
        <f t="shared" si="89"/>
        <v>51134.94</v>
      </c>
      <c r="J342" s="9">
        <f t="shared" si="90"/>
        <v>0</v>
      </c>
      <c r="K342" s="9">
        <f t="shared" si="90"/>
        <v>0</v>
      </c>
      <c r="L342" s="9">
        <f t="shared" si="90"/>
        <v>0</v>
      </c>
      <c r="M342" s="9">
        <f t="shared" si="90"/>
        <v>0</v>
      </c>
      <c r="N342" s="9">
        <f t="shared" si="90"/>
        <v>0</v>
      </c>
      <c r="O342" s="9">
        <f t="shared" si="90"/>
        <v>0</v>
      </c>
      <c r="P342" s="9">
        <f t="shared" si="90"/>
        <v>0</v>
      </c>
      <c r="Q342" s="63"/>
      <c r="R342" s="64"/>
    </row>
    <row r="343" spans="1:18" ht="12.75">
      <c r="A343" s="70"/>
      <c r="B343" s="66"/>
      <c r="C343" s="23"/>
      <c r="D343" s="23"/>
      <c r="E343" s="143"/>
      <c r="F343" s="4" t="s">
        <v>69</v>
      </c>
      <c r="G343" s="9">
        <f t="shared" si="91"/>
        <v>51134.94</v>
      </c>
      <c r="H343" s="9">
        <f t="shared" si="88"/>
        <v>0</v>
      </c>
      <c r="I343" s="9">
        <f t="shared" si="89"/>
        <v>51134.94</v>
      </c>
      <c r="J343" s="9">
        <f t="shared" si="90"/>
        <v>0</v>
      </c>
      <c r="K343" s="9">
        <f t="shared" si="90"/>
        <v>0</v>
      </c>
      <c r="L343" s="9">
        <f t="shared" si="90"/>
        <v>0</v>
      </c>
      <c r="M343" s="9">
        <f t="shared" si="90"/>
        <v>0</v>
      </c>
      <c r="N343" s="9">
        <f t="shared" si="90"/>
        <v>0</v>
      </c>
      <c r="O343" s="9">
        <f t="shared" si="90"/>
        <v>0</v>
      </c>
      <c r="P343" s="9">
        <f t="shared" si="90"/>
        <v>0</v>
      </c>
      <c r="Q343" s="63"/>
      <c r="R343" s="64"/>
    </row>
    <row r="344" spans="1:18" ht="12.75">
      <c r="A344" s="70"/>
      <c r="B344" s="66"/>
      <c r="C344" s="23"/>
      <c r="D344" s="23"/>
      <c r="E344" s="143"/>
      <c r="F344" s="4" t="s">
        <v>70</v>
      </c>
      <c r="G344" s="9">
        <f>G312+G304+G296+G288+G280+G272+G264+G256+G248+G240+G232+G224+G216+G208+G200+G192+G184+G176+G168+G160+G152+G144+G136+G128+G320+G328+G336</f>
        <v>51134.94</v>
      </c>
      <c r="H344" s="9">
        <f t="shared" si="88"/>
        <v>0</v>
      </c>
      <c r="I344" s="9">
        <f t="shared" si="89"/>
        <v>51134.94</v>
      </c>
      <c r="J344" s="9">
        <f t="shared" si="90"/>
        <v>0</v>
      </c>
      <c r="K344" s="9">
        <f t="shared" si="90"/>
        <v>0</v>
      </c>
      <c r="L344" s="9">
        <f t="shared" si="90"/>
        <v>0</v>
      </c>
      <c r="M344" s="9">
        <f t="shared" si="90"/>
        <v>0</v>
      </c>
      <c r="N344" s="9">
        <f t="shared" si="90"/>
        <v>0</v>
      </c>
      <c r="O344" s="9">
        <f t="shared" si="90"/>
        <v>0</v>
      </c>
      <c r="P344" s="9">
        <f t="shared" si="90"/>
        <v>0</v>
      </c>
      <c r="Q344" s="63"/>
      <c r="R344" s="64"/>
    </row>
    <row r="345" spans="1:18" ht="12.75">
      <c r="A345" s="70"/>
      <c r="B345" s="66"/>
      <c r="C345" s="23"/>
      <c r="D345" s="23"/>
      <c r="E345" s="143"/>
      <c r="F345" s="4" t="s">
        <v>71</v>
      </c>
      <c r="G345" s="9">
        <f t="shared" si="91"/>
        <v>51134.94</v>
      </c>
      <c r="H345" s="9">
        <f t="shared" si="88"/>
        <v>0</v>
      </c>
      <c r="I345" s="9">
        <f t="shared" si="89"/>
        <v>51134.94</v>
      </c>
      <c r="J345" s="9">
        <f t="shared" si="90"/>
        <v>0</v>
      </c>
      <c r="K345" s="9">
        <f t="shared" si="90"/>
        <v>0</v>
      </c>
      <c r="L345" s="9">
        <f t="shared" si="90"/>
        <v>0</v>
      </c>
      <c r="M345" s="9">
        <f t="shared" si="90"/>
        <v>0</v>
      </c>
      <c r="N345" s="9">
        <f t="shared" si="90"/>
        <v>0</v>
      </c>
      <c r="O345" s="9">
        <f t="shared" si="90"/>
        <v>0</v>
      </c>
      <c r="P345" s="9">
        <f t="shared" si="90"/>
        <v>0</v>
      </c>
      <c r="Q345" s="63"/>
      <c r="R345" s="64"/>
    </row>
    <row r="346" spans="1:18" ht="12.75">
      <c r="A346" s="70"/>
      <c r="B346" s="66"/>
      <c r="C346" s="23"/>
      <c r="D346" s="23"/>
      <c r="E346" s="143"/>
      <c r="F346" s="4" t="s">
        <v>72</v>
      </c>
      <c r="G346" s="9">
        <f t="shared" si="91"/>
        <v>51134.94</v>
      </c>
      <c r="H346" s="9">
        <f t="shared" si="88"/>
        <v>0</v>
      </c>
      <c r="I346" s="9">
        <f t="shared" si="89"/>
        <v>51134.94</v>
      </c>
      <c r="J346" s="9">
        <f t="shared" si="90"/>
        <v>0</v>
      </c>
      <c r="K346" s="9">
        <f t="shared" si="90"/>
        <v>0</v>
      </c>
      <c r="L346" s="9">
        <f t="shared" si="90"/>
        <v>0</v>
      </c>
      <c r="M346" s="9">
        <f t="shared" si="90"/>
        <v>0</v>
      </c>
      <c r="N346" s="9">
        <f t="shared" si="90"/>
        <v>0</v>
      </c>
      <c r="O346" s="9">
        <f t="shared" si="90"/>
        <v>0</v>
      </c>
      <c r="P346" s="9">
        <f t="shared" si="90"/>
        <v>0</v>
      </c>
      <c r="Q346" s="63"/>
      <c r="R346" s="64"/>
    </row>
    <row r="347" spans="1:18" ht="12.75">
      <c r="A347" s="71"/>
      <c r="B347" s="126"/>
      <c r="C347" s="27"/>
      <c r="D347" s="27"/>
      <c r="E347" s="144"/>
      <c r="F347" s="4" t="s">
        <v>73</v>
      </c>
      <c r="G347" s="9">
        <f t="shared" si="91"/>
        <v>51134.94</v>
      </c>
      <c r="H347" s="9">
        <f t="shared" si="88"/>
        <v>0</v>
      </c>
      <c r="I347" s="9">
        <f t="shared" si="89"/>
        <v>51134.94</v>
      </c>
      <c r="J347" s="9">
        <f t="shared" si="90"/>
        <v>0</v>
      </c>
      <c r="K347" s="9">
        <f t="shared" si="90"/>
        <v>0</v>
      </c>
      <c r="L347" s="9">
        <f t="shared" si="90"/>
        <v>0</v>
      </c>
      <c r="M347" s="9">
        <f t="shared" si="90"/>
        <v>0</v>
      </c>
      <c r="N347" s="9">
        <f t="shared" si="90"/>
        <v>0</v>
      </c>
      <c r="O347" s="9">
        <f t="shared" si="90"/>
        <v>0</v>
      </c>
      <c r="P347" s="9">
        <f t="shared" si="90"/>
        <v>0</v>
      </c>
      <c r="Q347" s="63"/>
      <c r="R347" s="64"/>
    </row>
    <row r="348" spans="1:18" ht="12.75">
      <c r="A348" s="125"/>
      <c r="B348" s="124" t="s">
        <v>10</v>
      </c>
      <c r="C348" s="16"/>
      <c r="D348" s="16"/>
      <c r="E348" s="142"/>
      <c r="F348" s="21" t="s">
        <v>9</v>
      </c>
      <c r="G348" s="6">
        <f aca="true" t="shared" si="92" ref="G348:P348">SUM(G349:G355)</f>
        <v>1885487.7121999997</v>
      </c>
      <c r="H348" s="6">
        <f t="shared" si="92"/>
        <v>0</v>
      </c>
      <c r="I348" s="6">
        <f t="shared" si="92"/>
        <v>1885487.7121999997</v>
      </c>
      <c r="J348" s="6">
        <f t="shared" si="92"/>
        <v>0</v>
      </c>
      <c r="K348" s="6">
        <f t="shared" si="92"/>
        <v>0</v>
      </c>
      <c r="L348" s="6">
        <f t="shared" si="92"/>
        <v>0</v>
      </c>
      <c r="M348" s="6">
        <f t="shared" si="92"/>
        <v>0</v>
      </c>
      <c r="N348" s="6">
        <f t="shared" si="92"/>
        <v>0</v>
      </c>
      <c r="O348" s="6">
        <f t="shared" si="92"/>
        <v>0</v>
      </c>
      <c r="P348" s="6">
        <f t="shared" si="92"/>
        <v>0</v>
      </c>
      <c r="Q348" s="127"/>
      <c r="R348" s="128"/>
    </row>
    <row r="349" spans="1:18" ht="12.75">
      <c r="A349" s="125"/>
      <c r="B349" s="124"/>
      <c r="C349" s="16"/>
      <c r="D349" s="16"/>
      <c r="E349" s="143"/>
      <c r="F349" s="4" t="s">
        <v>33</v>
      </c>
      <c r="G349" s="9">
        <f aca="true" t="shared" si="93" ref="G349:G355">G341+G116+G67</f>
        <v>274135.5122</v>
      </c>
      <c r="H349" s="9">
        <f aca="true" t="shared" si="94" ref="H349:P349">H341+H116+H67</f>
        <v>0</v>
      </c>
      <c r="I349" s="9">
        <f t="shared" si="94"/>
        <v>274135.5122</v>
      </c>
      <c r="J349" s="9">
        <f t="shared" si="94"/>
        <v>0</v>
      </c>
      <c r="K349" s="9">
        <f t="shared" si="94"/>
        <v>0</v>
      </c>
      <c r="L349" s="9">
        <f t="shared" si="94"/>
        <v>0</v>
      </c>
      <c r="M349" s="9">
        <f t="shared" si="94"/>
        <v>0</v>
      </c>
      <c r="N349" s="9">
        <f t="shared" si="94"/>
        <v>0</v>
      </c>
      <c r="O349" s="9">
        <f t="shared" si="94"/>
        <v>0</v>
      </c>
      <c r="P349" s="9">
        <f t="shared" si="94"/>
        <v>0</v>
      </c>
      <c r="Q349" s="127"/>
      <c r="R349" s="128"/>
    </row>
    <row r="350" spans="1:18" ht="12.75">
      <c r="A350" s="125"/>
      <c r="B350" s="124"/>
      <c r="C350" s="16"/>
      <c r="D350" s="16"/>
      <c r="E350" s="143"/>
      <c r="F350" s="4" t="s">
        <v>32</v>
      </c>
      <c r="G350" s="9">
        <f t="shared" si="93"/>
        <v>268558.7</v>
      </c>
      <c r="H350" s="9">
        <f aca="true" t="shared" si="95" ref="H350:P350">H342+H117+H68</f>
        <v>0</v>
      </c>
      <c r="I350" s="9">
        <f t="shared" si="95"/>
        <v>268558.7</v>
      </c>
      <c r="J350" s="9">
        <f t="shared" si="95"/>
        <v>0</v>
      </c>
      <c r="K350" s="9">
        <f t="shared" si="95"/>
        <v>0</v>
      </c>
      <c r="L350" s="9">
        <f t="shared" si="95"/>
        <v>0</v>
      </c>
      <c r="M350" s="9">
        <f t="shared" si="95"/>
        <v>0</v>
      </c>
      <c r="N350" s="9">
        <f t="shared" si="95"/>
        <v>0</v>
      </c>
      <c r="O350" s="9">
        <f t="shared" si="95"/>
        <v>0</v>
      </c>
      <c r="P350" s="9">
        <f t="shared" si="95"/>
        <v>0</v>
      </c>
      <c r="Q350" s="127"/>
      <c r="R350" s="128"/>
    </row>
    <row r="351" spans="1:18" ht="12.75">
      <c r="A351" s="125"/>
      <c r="B351" s="124"/>
      <c r="C351" s="16"/>
      <c r="D351" s="16"/>
      <c r="E351" s="143"/>
      <c r="F351" s="4" t="s">
        <v>69</v>
      </c>
      <c r="G351" s="9">
        <f t="shared" si="93"/>
        <v>268558.7</v>
      </c>
      <c r="H351" s="9">
        <f aca="true" t="shared" si="96" ref="H351:P351">H343+H118+H69</f>
        <v>0</v>
      </c>
      <c r="I351" s="9">
        <f t="shared" si="96"/>
        <v>268558.7</v>
      </c>
      <c r="J351" s="9">
        <f t="shared" si="96"/>
        <v>0</v>
      </c>
      <c r="K351" s="9">
        <f t="shared" si="96"/>
        <v>0</v>
      </c>
      <c r="L351" s="9">
        <f t="shared" si="96"/>
        <v>0</v>
      </c>
      <c r="M351" s="9">
        <f t="shared" si="96"/>
        <v>0</v>
      </c>
      <c r="N351" s="9">
        <f t="shared" si="96"/>
        <v>0</v>
      </c>
      <c r="O351" s="9">
        <f t="shared" si="96"/>
        <v>0</v>
      </c>
      <c r="P351" s="9">
        <f t="shared" si="96"/>
        <v>0</v>
      </c>
      <c r="Q351" s="127"/>
      <c r="R351" s="128"/>
    </row>
    <row r="352" spans="1:18" ht="12.75">
      <c r="A352" s="125"/>
      <c r="B352" s="124"/>
      <c r="C352" s="16"/>
      <c r="D352" s="16"/>
      <c r="E352" s="143"/>
      <c r="F352" s="4" t="s">
        <v>70</v>
      </c>
      <c r="G352" s="9">
        <f t="shared" si="93"/>
        <v>268558.7</v>
      </c>
      <c r="H352" s="9">
        <v>0</v>
      </c>
      <c r="I352" s="9">
        <f>I344+I119+I70</f>
        <v>268558.7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127"/>
      <c r="R352" s="128"/>
    </row>
    <row r="353" spans="1:18" ht="12.75">
      <c r="A353" s="125"/>
      <c r="B353" s="124"/>
      <c r="C353" s="16"/>
      <c r="D353" s="16"/>
      <c r="E353" s="143"/>
      <c r="F353" s="4" t="s">
        <v>71</v>
      </c>
      <c r="G353" s="9">
        <f t="shared" si="93"/>
        <v>268558.7</v>
      </c>
      <c r="H353" s="9">
        <v>0</v>
      </c>
      <c r="I353" s="9">
        <f>I345+I120+I71</f>
        <v>268558.7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127"/>
      <c r="R353" s="128"/>
    </row>
    <row r="354" spans="1:18" ht="12.75">
      <c r="A354" s="125"/>
      <c r="B354" s="124"/>
      <c r="C354" s="16"/>
      <c r="D354" s="16"/>
      <c r="E354" s="143"/>
      <c r="F354" s="4" t="s">
        <v>72</v>
      </c>
      <c r="G354" s="9">
        <f t="shared" si="93"/>
        <v>268558.7</v>
      </c>
      <c r="H354" s="9">
        <v>0</v>
      </c>
      <c r="I354" s="9">
        <f>I346+I121+I72</f>
        <v>268558.7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127"/>
      <c r="R354" s="128"/>
    </row>
    <row r="355" spans="1:18" ht="12.75">
      <c r="A355" s="125"/>
      <c r="B355" s="124"/>
      <c r="C355" s="16"/>
      <c r="D355" s="16"/>
      <c r="E355" s="144"/>
      <c r="F355" s="4" t="s">
        <v>73</v>
      </c>
      <c r="G355" s="9">
        <f t="shared" si="93"/>
        <v>268558.7</v>
      </c>
      <c r="H355" s="9">
        <v>0</v>
      </c>
      <c r="I355" s="9">
        <f>I347+I122+I73</f>
        <v>268558.7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127"/>
      <c r="R355" s="128"/>
    </row>
    <row r="356" spans="1:18" ht="31.5" customHeight="1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9" spans="4:10" ht="12.75">
      <c r="D359" s="3" t="s">
        <v>80</v>
      </c>
      <c r="E359" s="2">
        <v>2024</v>
      </c>
      <c r="F359" s="2">
        <v>2024</v>
      </c>
      <c r="G359" s="3">
        <f>G125+G173+G181+G237+G245+G261+G277+G301+G309+G317-96+G108+G325+G333</f>
        <v>51438.9622</v>
      </c>
      <c r="H359" s="2" t="s">
        <v>87</v>
      </c>
      <c r="I359" s="3">
        <f>G359-4317</f>
        <v>47121.9622</v>
      </c>
      <c r="J359" s="3"/>
    </row>
    <row r="360" spans="6:8" ht="12.75">
      <c r="F360" s="2">
        <v>2025</v>
      </c>
      <c r="G360" s="3">
        <f>G126+G174+G182+G238+G246+G262+G278+G302+G310+G318-96+G109+G326+G334</f>
        <v>51238.94</v>
      </c>
      <c r="H360" s="3"/>
    </row>
    <row r="361" spans="6:7" ht="12.75">
      <c r="F361" s="2">
        <v>2026</v>
      </c>
      <c r="G361" s="3">
        <f>G127+G175+G183+G239+G247+G263+G279+G303+G311+G319-96+G110+G327+G335</f>
        <v>51238.94</v>
      </c>
    </row>
    <row r="362" spans="9:10" ht="12.75">
      <c r="I362" s="3"/>
      <c r="J362" s="3"/>
    </row>
    <row r="363" spans="9:10" ht="12.75">
      <c r="I363" s="3"/>
      <c r="J363" s="3"/>
    </row>
    <row r="364" spans="4:10" ht="12.75">
      <c r="D364" s="2" t="s">
        <v>81</v>
      </c>
      <c r="F364" s="2">
        <v>2024</v>
      </c>
      <c r="G364" s="3">
        <f>G51+G59</f>
        <v>75098.35</v>
      </c>
      <c r="I364" s="3"/>
      <c r="J364" s="3"/>
    </row>
    <row r="365" spans="6:10" ht="12.75">
      <c r="F365" s="2">
        <v>2025</v>
      </c>
      <c r="G365" s="3">
        <f>G52+G60</f>
        <v>69721.56</v>
      </c>
      <c r="J365" s="3"/>
    </row>
    <row r="366" spans="6:7" ht="12.75">
      <c r="F366" s="2">
        <v>2026</v>
      </c>
      <c r="G366" s="3">
        <f>G53+G61</f>
        <v>69721.56</v>
      </c>
    </row>
    <row r="371" spans="4:7" ht="12.75">
      <c r="D371" s="2" t="s">
        <v>82</v>
      </c>
      <c r="F371" s="2">
        <v>2024</v>
      </c>
      <c r="G371" s="3">
        <f>G19+G27+G35+G43+G76+G84+G92+G100+96</f>
        <v>147598.2</v>
      </c>
    </row>
    <row r="372" spans="6:7" ht="12.75">
      <c r="F372" s="2">
        <v>2025</v>
      </c>
      <c r="G372" s="3">
        <f>G20+G28+G36+G44+G77+G85+G93+G101+96</f>
        <v>147598.2</v>
      </c>
    </row>
    <row r="373" spans="6:7" ht="12.75">
      <c r="F373" s="2">
        <v>2026</v>
      </c>
      <c r="G373" s="3">
        <f>G21+G29+G37+G45+G78+G86+G94+G102+96</f>
        <v>147598.2</v>
      </c>
    </row>
  </sheetData>
  <sheetProtection/>
  <mergeCells count="192">
    <mergeCell ref="E348:E355"/>
    <mergeCell ref="E300:E307"/>
    <mergeCell ref="E308:E315"/>
    <mergeCell ref="E316:E323"/>
    <mergeCell ref="E324:E331"/>
    <mergeCell ref="E332:E339"/>
    <mergeCell ref="E340:E347"/>
    <mergeCell ref="E252:E259"/>
    <mergeCell ref="E260:E267"/>
    <mergeCell ref="E268:E275"/>
    <mergeCell ref="E276:E283"/>
    <mergeCell ref="E284:E291"/>
    <mergeCell ref="E292:E299"/>
    <mergeCell ref="E204:E211"/>
    <mergeCell ref="E212:E219"/>
    <mergeCell ref="E220:E227"/>
    <mergeCell ref="E228:E235"/>
    <mergeCell ref="E236:E243"/>
    <mergeCell ref="E244:E251"/>
    <mergeCell ref="E156:E163"/>
    <mergeCell ref="E164:E171"/>
    <mergeCell ref="E172:E179"/>
    <mergeCell ref="E180:E187"/>
    <mergeCell ref="E188:E195"/>
    <mergeCell ref="E196:E203"/>
    <mergeCell ref="E58:E65"/>
    <mergeCell ref="E75:E82"/>
    <mergeCell ref="E83:E90"/>
    <mergeCell ref="E91:E98"/>
    <mergeCell ref="E99:E106"/>
    <mergeCell ref="E107:E114"/>
    <mergeCell ref="E9:E16"/>
    <mergeCell ref="E18:E25"/>
    <mergeCell ref="E26:E33"/>
    <mergeCell ref="E34:E41"/>
    <mergeCell ref="E42:E49"/>
    <mergeCell ref="E50:E57"/>
    <mergeCell ref="A308:A315"/>
    <mergeCell ref="B308:B315"/>
    <mergeCell ref="Q308:R315"/>
    <mergeCell ref="A300:A307"/>
    <mergeCell ref="B300:B307"/>
    <mergeCell ref="D260:D267"/>
    <mergeCell ref="Q300:R307"/>
    <mergeCell ref="A284:A291"/>
    <mergeCell ref="B284:B291"/>
    <mergeCell ref="Q284:R291"/>
    <mergeCell ref="A292:A299"/>
    <mergeCell ref="B292:B299"/>
    <mergeCell ref="Q292:R299"/>
    <mergeCell ref="A260:A267"/>
    <mergeCell ref="Q276:R283"/>
    <mergeCell ref="B268:B275"/>
    <mergeCell ref="B276:B283"/>
    <mergeCell ref="A268:A275"/>
    <mergeCell ref="A276:A283"/>
    <mergeCell ref="B260:B267"/>
    <mergeCell ref="Q260:R267"/>
    <mergeCell ref="Q268:R275"/>
    <mergeCell ref="C260:C267"/>
    <mergeCell ref="Q7:R7"/>
    <mergeCell ref="Q107:R114"/>
    <mergeCell ref="Q196:R203"/>
    <mergeCell ref="Q204:R211"/>
    <mergeCell ref="Q172:R179"/>
    <mergeCell ref="Q83:R90"/>
    <mergeCell ref="Q124:R131"/>
    <mergeCell ref="A188:A195"/>
    <mergeCell ref="B196:B203"/>
    <mergeCell ref="A196:A203"/>
    <mergeCell ref="Q252:R259"/>
    <mergeCell ref="Q236:R243"/>
    <mergeCell ref="Q244:R251"/>
    <mergeCell ref="A244:A251"/>
    <mergeCell ref="A252:A259"/>
    <mergeCell ref="Q212:R219"/>
    <mergeCell ref="B212:B219"/>
    <mergeCell ref="Q220:R227"/>
    <mergeCell ref="A220:A227"/>
    <mergeCell ref="B107:B114"/>
    <mergeCell ref="B236:B243"/>
    <mergeCell ref="A204:A211"/>
    <mergeCell ref="B172:B179"/>
    <mergeCell ref="A180:A187"/>
    <mergeCell ref="B220:B227"/>
    <mergeCell ref="A212:A219"/>
    <mergeCell ref="Q132:R139"/>
    <mergeCell ref="B164:B171"/>
    <mergeCell ref="A164:A171"/>
    <mergeCell ref="Q140:R147"/>
    <mergeCell ref="A140:A147"/>
    <mergeCell ref="B140:B147"/>
    <mergeCell ref="B83:B90"/>
    <mergeCell ref="E124:E131"/>
    <mergeCell ref="E132:E139"/>
    <mergeCell ref="E140:E147"/>
    <mergeCell ref="E148:E155"/>
    <mergeCell ref="A340:A347"/>
    <mergeCell ref="Q340:R347"/>
    <mergeCell ref="A75:A82"/>
    <mergeCell ref="Q115:R122"/>
    <mergeCell ref="B124:B131"/>
    <mergeCell ref="B99:B106"/>
    <mergeCell ref="A83:A90"/>
    <mergeCell ref="B132:B139"/>
    <mergeCell ref="Q99:R106"/>
    <mergeCell ref="B75:B82"/>
    <mergeCell ref="Q164:R171"/>
    <mergeCell ref="Q148:R155"/>
    <mergeCell ref="A356:R356"/>
    <mergeCell ref="B348:B355"/>
    <mergeCell ref="A348:A355"/>
    <mergeCell ref="A172:A179"/>
    <mergeCell ref="B340:B347"/>
    <mergeCell ref="Q348:R355"/>
    <mergeCell ref="Q181:R187"/>
    <mergeCell ref="A236:A243"/>
    <mergeCell ref="A156:A163"/>
    <mergeCell ref="B156:B163"/>
    <mergeCell ref="B180:B187"/>
    <mergeCell ref="B115:B122"/>
    <mergeCell ref="A91:A98"/>
    <mergeCell ref="A99:A106"/>
    <mergeCell ref="B91:B98"/>
    <mergeCell ref="B148:B155"/>
    <mergeCell ref="A107:A114"/>
    <mergeCell ref="A123:R123"/>
    <mergeCell ref="B252:B259"/>
    <mergeCell ref="A115:A122"/>
    <mergeCell ref="A124:A131"/>
    <mergeCell ref="B244:B251"/>
    <mergeCell ref="B188:B195"/>
    <mergeCell ref="A148:A155"/>
    <mergeCell ref="A132:A139"/>
    <mergeCell ref="B204:B211"/>
    <mergeCell ref="A228:A235"/>
    <mergeCell ref="B228:B235"/>
    <mergeCell ref="B34:B41"/>
    <mergeCell ref="B58:B65"/>
    <mergeCell ref="B66:B73"/>
    <mergeCell ref="A66:A73"/>
    <mergeCell ref="A50:A57"/>
    <mergeCell ref="B50:B57"/>
    <mergeCell ref="A58:A65"/>
    <mergeCell ref="A8:R8"/>
    <mergeCell ref="A17:R17"/>
    <mergeCell ref="E4:E6"/>
    <mergeCell ref="F4:F6"/>
    <mergeCell ref="Q4:R6"/>
    <mergeCell ref="Q75:R82"/>
    <mergeCell ref="B42:B49"/>
    <mergeCell ref="A74:R74"/>
    <mergeCell ref="A42:A49"/>
    <mergeCell ref="M5:N5"/>
    <mergeCell ref="Q50:R57"/>
    <mergeCell ref="Q9:R16"/>
    <mergeCell ref="A9:D16"/>
    <mergeCell ref="B26:B33"/>
    <mergeCell ref="A26:A33"/>
    <mergeCell ref="G4:H5"/>
    <mergeCell ref="O5:P5"/>
    <mergeCell ref="A18:A25"/>
    <mergeCell ref="A34:A41"/>
    <mergeCell ref="Q34:R41"/>
    <mergeCell ref="M1:R2"/>
    <mergeCell ref="A3:R3"/>
    <mergeCell ref="A4:A6"/>
    <mergeCell ref="B4:B6"/>
    <mergeCell ref="C4:C6"/>
    <mergeCell ref="D4:D6"/>
    <mergeCell ref="I4:P4"/>
    <mergeCell ref="I5:J5"/>
    <mergeCell ref="K5:L5"/>
    <mergeCell ref="Q58:R65"/>
    <mergeCell ref="Q228:R235"/>
    <mergeCell ref="Q156:R163"/>
    <mergeCell ref="Q188:R195"/>
    <mergeCell ref="Q91:R98"/>
    <mergeCell ref="B18:B25"/>
    <mergeCell ref="Q66:R73"/>
    <mergeCell ref="Q26:R33"/>
    <mergeCell ref="Q18:R25"/>
    <mergeCell ref="Q42:R49"/>
    <mergeCell ref="A332:A339"/>
    <mergeCell ref="B332:B339"/>
    <mergeCell ref="Q332:R339"/>
    <mergeCell ref="A316:A323"/>
    <mergeCell ref="B316:B323"/>
    <mergeCell ref="Q316:R323"/>
    <mergeCell ref="A324:A331"/>
    <mergeCell ref="B324:B331"/>
    <mergeCell ref="Q324:R331"/>
  </mergeCells>
  <printOptions/>
  <pageMargins left="0" right="0" top="0.3937007874015748" bottom="0.3937007874015748" header="0" footer="0"/>
  <pageSetup fitToHeight="0" fitToWidth="1" horizontalDpi="600" verticalDpi="600" orientation="landscape" paperSize="9" scale="52" r:id="rId1"/>
  <rowBreaks count="3" manualBreakCount="3">
    <brk id="57" max="17" man="1"/>
    <brk id="114" max="17" man="1"/>
    <brk id="2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2023-09-12T03:17:49Z</cp:lastPrinted>
  <dcterms:created xsi:type="dcterms:W3CDTF">2014-04-28T07:48:47Z</dcterms:created>
  <dcterms:modified xsi:type="dcterms:W3CDTF">2023-09-27T03:14:50Z</dcterms:modified>
  <cp:category/>
  <cp:version/>
  <cp:contentType/>
  <cp:contentStatus/>
</cp:coreProperties>
</file>