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<sst xmlns="http://schemas.openxmlformats.org/spreadsheetml/2006/main" count="62" uniqueCount="49">
  <si>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</si>
  <si>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</si>
  <si>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</si>
  <si>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</si>
  <si>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</si>
  <si>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</si>
  <si>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</si>
  <si>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</si>
  <si>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</si>
  <si>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</si>
  <si>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</si>
  <si>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</si>
  <si>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</si>
  <si>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</si>
  <si>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</si>
  <si>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</si>
  <si>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</si>
  <si>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</si>
  <si>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</si>
  <si>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</si>
  <si>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</si>
  <si>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</si>
  <si>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</si>
  <si>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</si>
  <si>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</si>
  <si>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</si>
  <si>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</si>
  <si>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</si>
  <si>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</si>
  <si>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</si>
  <si>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</si>
  <si>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</si>
  <si>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</si>
  <si>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</si>
  <si>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</si>
  <si>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</si>
  <si>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</si>
  <si>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</si>
  <si>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</si>
  <si>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</si>
  <si>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</si>
  <si>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</si>
  <si>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</si>
  <si>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</si>
  <si>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</si>
  <si>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</si>
  <si>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1010120420, 1010140010, 1010199990,10 1 R1 53940, 243, 244, 414</t>
  </si>
  <si>
    <t>1040120460, 244;                             1040120460, 247</t>
  </si>
  <si>
    <t>1020199990,851; 1020120430,244; 1020100580,611; 1020140М60,611; 1020100580,611; 1020140М60,611; 1020120560,244; 1020120360,244;  1020120470, 244; 1020141130,244; 1020100001, 244; 1020100580,244; 1020100580,111; 1020100580,119; 1020100580,247; 102R153930, 244; 1020100580,612; 1020100580,851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</si>
</sst>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3" fillId="6" borderId="10" xfId="0" applyFont="1" applyFill="1" applyBorder="1" applyAlignment="1">
      <alignment/>
    </xf>
    <xf numFmtId="166" fontId="3" fillId="6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166" fontId="2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166" fontId="47" fillId="32" borderId="10" xfId="0" applyNumberFormat="1" applyFont="1" applyFill="1" applyBorder="1" applyAlignment="1">
      <alignment horizontal="right" vertical="center"/>
    </xf>
    <xf numFmtId="166" fontId="3" fillId="32" borderId="11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vertical="top" wrapText="1"/>
    </xf>
    <xf numFmtId="166" fontId="3" fillId="32" borderId="10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/>
    </xf>
    <xf numFmtId="166" fontId="2" fillId="7" borderId="12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/>
    </xf>
    <xf numFmtId="166" fontId="9" fillId="7" borderId="10" xfId="0" applyNumberFormat="1" applyFont="1" applyFill="1" applyBorder="1" applyAlignment="1">
      <alignment horizontal="center" vertical="center" wrapText="1"/>
    </xf>
    <xf numFmtId="166" fontId="2" fillId="6" borderId="10" xfId="0" applyNumberFormat="1" applyFont="1" applyFill="1" applyBorder="1" applyAlignment="1">
      <alignment horizontal="right" wrapText="1"/>
    </xf>
    <xf numFmtId="166" fontId="48" fillId="6" borderId="10" xfId="0" applyNumberFormat="1" applyFont="1" applyFill="1" applyBorder="1" applyAlignment="1">
      <alignment horizontal="right" wrapText="1"/>
    </xf>
    <xf numFmtId="166" fontId="3" fillId="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wrapText="1" shrinkToFi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right"/>
    </xf>
    <xf numFmtId="166" fontId="2" fillId="34" borderId="14" xfId="0" applyNumberFormat="1" applyFont="1" applyFill="1" applyBorder="1" applyAlignment="1">
      <alignment horizontal="right"/>
    </xf>
    <xf numFmtId="166" fontId="2" fillId="34" borderId="10" xfId="0" applyNumberFormat="1" applyFont="1" applyFill="1" applyBorder="1" applyAlignment="1">
      <alignment horizontal="right"/>
    </xf>
    <xf numFmtId="166" fontId="7" fillId="34" borderId="10" xfId="0" applyNumberFormat="1" applyFont="1" applyFill="1" applyBorder="1" applyAlignment="1">
      <alignment horizontal="right"/>
    </xf>
    <xf numFmtId="166" fontId="6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66" fontId="3" fillId="34" borderId="1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166" fontId="3" fillId="6" borderId="12" xfId="0" applyNumberFormat="1" applyFont="1" applyFill="1" applyBorder="1" applyAlignment="1">
      <alignment horizontal="center" vertical="top" wrapText="1"/>
    </xf>
    <xf numFmtId="166" fontId="3" fillId="6" borderId="18" xfId="0" applyNumberFormat="1" applyFont="1" applyFill="1" applyBorder="1" applyAlignment="1">
      <alignment horizontal="center" vertical="top" wrapText="1"/>
    </xf>
    <xf numFmtId="166" fontId="3" fillId="6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3" fontId="3" fillId="32" borderId="18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80" zoomScaleNormal="80" zoomScalePageLayoutView="0" workbookViewId="0" topLeftCell="A40">
      <selection activeCell="G77" sqref="G77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31.0039062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91"/>
      <c r="L1" s="91"/>
      <c r="M1" s="91"/>
      <c r="N1" s="91"/>
      <c r="O1" s="91"/>
    </row>
    <row r="3" spans="11:15" ht="32.25" customHeight="1">
      <c r="K3" s="101" t="s">
        <v>43</v>
      </c>
      <c r="L3" s="102"/>
      <c r="M3" s="102"/>
      <c r="N3" s="102"/>
      <c r="O3" s="102"/>
    </row>
    <row r="4" spans="11:15" ht="8.25" customHeight="1">
      <c r="K4" s="3"/>
      <c r="L4" s="1"/>
      <c r="M4" s="1"/>
      <c r="N4" s="1"/>
      <c r="O4" s="1"/>
    </row>
    <row r="5" spans="2:14" ht="30" customHeight="1">
      <c r="B5" s="103" t="s">
        <v>44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7" spans="1:15" ht="15">
      <c r="A7" s="107" t="s">
        <v>0</v>
      </c>
      <c r="B7" s="107" t="s">
        <v>28</v>
      </c>
      <c r="C7" s="107" t="s">
        <v>1</v>
      </c>
      <c r="D7" s="107" t="s">
        <v>2</v>
      </c>
      <c r="E7" s="107" t="s">
        <v>3</v>
      </c>
      <c r="F7" s="107"/>
      <c r="G7" s="107" t="s">
        <v>4</v>
      </c>
      <c r="H7" s="107"/>
      <c r="I7" s="107"/>
      <c r="J7" s="107"/>
      <c r="K7" s="107"/>
      <c r="L7" s="107"/>
      <c r="M7" s="107"/>
      <c r="N7" s="107"/>
      <c r="O7" s="107" t="s">
        <v>41</v>
      </c>
    </row>
    <row r="8" spans="1:15" ht="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1:15" ht="15">
      <c r="A9" s="107"/>
      <c r="B9" s="107"/>
      <c r="C9" s="107"/>
      <c r="D9" s="107"/>
      <c r="E9" s="107"/>
      <c r="F9" s="107"/>
      <c r="G9" s="107" t="s">
        <v>5</v>
      </c>
      <c r="H9" s="107"/>
      <c r="I9" s="107" t="s">
        <v>6</v>
      </c>
      <c r="J9" s="107"/>
      <c r="K9" s="107" t="s">
        <v>7</v>
      </c>
      <c r="L9" s="107"/>
      <c r="M9" s="107" t="s">
        <v>8</v>
      </c>
      <c r="N9" s="107"/>
      <c r="O9" s="108"/>
    </row>
    <row r="10" spans="1:15" ht="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ht="33.75" customHeight="1">
      <c r="A11" s="107"/>
      <c r="B11" s="107"/>
      <c r="C11" s="107"/>
      <c r="D11" s="107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108"/>
    </row>
    <row r="12" spans="1:15" ht="1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105" t="s">
        <v>15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8" customHeight="1">
      <c r="A14" s="70" t="s">
        <v>45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8" customHeight="1">
      <c r="A15" s="61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8" customHeight="1">
      <c r="A16" s="64" t="s">
        <v>13</v>
      </c>
      <c r="B16" s="64"/>
      <c r="C16" s="67" t="s">
        <v>46</v>
      </c>
      <c r="D16" s="29" t="s">
        <v>12</v>
      </c>
      <c r="E16" s="30">
        <f>G16+I16+K16</f>
        <v>5391111</v>
      </c>
      <c r="F16" s="30">
        <f aca="true" t="shared" si="0" ref="F16:N16">SUM(F17:F25)</f>
        <v>1505695.6</v>
      </c>
      <c r="G16" s="30">
        <v>2329399.5</v>
      </c>
      <c r="H16" s="30">
        <f t="shared" si="0"/>
        <v>90932.70000000001</v>
      </c>
      <c r="I16" s="30">
        <f t="shared" si="0"/>
        <v>1212270</v>
      </c>
      <c r="J16" s="30">
        <f t="shared" si="0"/>
        <v>1212270</v>
      </c>
      <c r="K16" s="30">
        <f>SUM(K17:K25)</f>
        <v>1849441.5</v>
      </c>
      <c r="L16" s="30">
        <f t="shared" si="0"/>
        <v>202492.9</v>
      </c>
      <c r="M16" s="30">
        <f t="shared" si="0"/>
        <v>0</v>
      </c>
      <c r="N16" s="30">
        <f t="shared" si="0"/>
        <v>0</v>
      </c>
      <c r="O16" s="67" t="s">
        <v>16</v>
      </c>
    </row>
    <row r="17" spans="1:15" ht="18" customHeight="1">
      <c r="A17" s="65"/>
      <c r="B17" s="65"/>
      <c r="C17" s="68"/>
      <c r="D17" s="31">
        <v>2022</v>
      </c>
      <c r="E17" s="32">
        <f>G17+I17+K17</f>
        <v>412994.29999999993</v>
      </c>
      <c r="F17" s="32">
        <f>H17+J17+L17</f>
        <v>412994.29999999993</v>
      </c>
      <c r="G17" s="32">
        <v>6756.1</v>
      </c>
      <c r="H17" s="32">
        <v>6756.1</v>
      </c>
      <c r="I17" s="32">
        <v>394051.1</v>
      </c>
      <c r="J17" s="32">
        <v>394051.1</v>
      </c>
      <c r="K17" s="32">
        <v>12187.1</v>
      </c>
      <c r="L17" s="32">
        <v>12187.1</v>
      </c>
      <c r="M17" s="32">
        <v>0</v>
      </c>
      <c r="N17" s="32">
        <v>0</v>
      </c>
      <c r="O17" s="77"/>
    </row>
    <row r="18" spans="1:15" ht="18" customHeight="1">
      <c r="A18" s="65"/>
      <c r="B18" s="65"/>
      <c r="C18" s="68"/>
      <c r="D18" s="31">
        <v>2023</v>
      </c>
      <c r="E18" s="32">
        <f aca="true" t="shared" si="1" ref="E18:E25">G18+I18+K18</f>
        <v>857344.7000000001</v>
      </c>
      <c r="F18" s="32">
        <f aca="true" t="shared" si="2" ref="F18:F25">H18+J18+L18</f>
        <v>857344.7000000001</v>
      </c>
      <c r="G18" s="32">
        <v>13820</v>
      </c>
      <c r="H18" s="32">
        <v>13820</v>
      </c>
      <c r="I18" s="32">
        <v>818218.9</v>
      </c>
      <c r="J18" s="32">
        <v>818218.9</v>
      </c>
      <c r="K18" s="32">
        <v>25305.8</v>
      </c>
      <c r="L18" s="32">
        <v>25305.8</v>
      </c>
      <c r="M18" s="32">
        <v>0</v>
      </c>
      <c r="N18" s="32">
        <v>0</v>
      </c>
      <c r="O18" s="77"/>
    </row>
    <row r="19" spans="1:15" ht="18" customHeight="1">
      <c r="A19" s="65"/>
      <c r="B19" s="65"/>
      <c r="C19" s="68"/>
      <c r="D19" s="31">
        <v>2024</v>
      </c>
      <c r="E19" s="32">
        <f t="shared" si="1"/>
        <v>1063610.5</v>
      </c>
      <c r="F19" s="32">
        <f t="shared" si="2"/>
        <v>235356.6</v>
      </c>
      <c r="G19" s="32">
        <v>421847.1</v>
      </c>
      <c r="H19" s="32">
        <v>70356.6</v>
      </c>
      <c r="I19" s="32">
        <v>0</v>
      </c>
      <c r="J19" s="32">
        <v>0</v>
      </c>
      <c r="K19" s="32">
        <v>641763.4</v>
      </c>
      <c r="L19" s="32">
        <v>165000</v>
      </c>
      <c r="M19" s="32">
        <v>0</v>
      </c>
      <c r="N19" s="32">
        <v>0</v>
      </c>
      <c r="O19" s="77"/>
    </row>
    <row r="20" spans="1:15" ht="18" customHeight="1">
      <c r="A20" s="65"/>
      <c r="B20" s="65"/>
      <c r="C20" s="68"/>
      <c r="D20" s="31">
        <v>2025</v>
      </c>
      <c r="E20" s="32">
        <f t="shared" si="1"/>
        <v>899735.3999999999</v>
      </c>
      <c r="F20" s="32">
        <f t="shared" si="2"/>
        <v>0</v>
      </c>
      <c r="G20" s="32">
        <v>302594.7</v>
      </c>
      <c r="H20" s="32">
        <v>0</v>
      </c>
      <c r="I20" s="32">
        <v>0</v>
      </c>
      <c r="J20" s="32">
        <v>0</v>
      </c>
      <c r="K20" s="32">
        <v>597140.7</v>
      </c>
      <c r="L20" s="32">
        <v>0</v>
      </c>
      <c r="M20" s="32">
        <v>0</v>
      </c>
      <c r="N20" s="32">
        <v>0</v>
      </c>
      <c r="O20" s="77"/>
    </row>
    <row r="21" spans="1:15" ht="18" customHeight="1">
      <c r="A21" s="65"/>
      <c r="B21" s="65"/>
      <c r="C21" s="68"/>
      <c r="D21" s="31">
        <v>2026</v>
      </c>
      <c r="E21" s="32">
        <f t="shared" si="1"/>
        <v>775376.6</v>
      </c>
      <c r="F21" s="32">
        <f t="shared" si="2"/>
        <v>0</v>
      </c>
      <c r="G21" s="32">
        <v>202332.1</v>
      </c>
      <c r="H21" s="32">
        <v>0</v>
      </c>
      <c r="I21" s="32">
        <v>0</v>
      </c>
      <c r="J21" s="32">
        <v>0</v>
      </c>
      <c r="K21" s="32">
        <v>573044.5</v>
      </c>
      <c r="L21" s="32">
        <v>0</v>
      </c>
      <c r="M21" s="32">
        <v>0</v>
      </c>
      <c r="N21" s="32">
        <v>0</v>
      </c>
      <c r="O21" s="77"/>
    </row>
    <row r="22" spans="1:15" ht="18" customHeight="1">
      <c r="A22" s="65"/>
      <c r="B22" s="65"/>
      <c r="C22" s="68"/>
      <c r="D22" s="31">
        <v>2027</v>
      </c>
      <c r="E22" s="32">
        <f t="shared" si="1"/>
        <v>611224.8</v>
      </c>
      <c r="F22" s="32">
        <f t="shared" si="2"/>
        <v>0</v>
      </c>
      <c r="G22" s="32">
        <v>611224.8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77"/>
    </row>
    <row r="23" spans="1:15" ht="18" customHeight="1">
      <c r="A23" s="65"/>
      <c r="B23" s="65"/>
      <c r="C23" s="68"/>
      <c r="D23" s="31">
        <v>2028</v>
      </c>
      <c r="E23" s="32">
        <f t="shared" si="1"/>
        <v>199612.6</v>
      </c>
      <c r="F23" s="32">
        <f t="shared" si="2"/>
        <v>0</v>
      </c>
      <c r="G23" s="32">
        <v>199612.6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77"/>
    </row>
    <row r="24" spans="1:15" ht="18" customHeight="1">
      <c r="A24" s="65"/>
      <c r="B24" s="65"/>
      <c r="C24" s="68"/>
      <c r="D24" s="31">
        <v>2029</v>
      </c>
      <c r="E24" s="32">
        <f t="shared" si="1"/>
        <v>294698.3</v>
      </c>
      <c r="F24" s="32">
        <f t="shared" si="2"/>
        <v>0</v>
      </c>
      <c r="G24" s="32">
        <v>294698.3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77"/>
    </row>
    <row r="25" spans="1:15" ht="18" customHeight="1">
      <c r="A25" s="66"/>
      <c r="B25" s="66"/>
      <c r="C25" s="69"/>
      <c r="D25" s="31">
        <v>2030</v>
      </c>
      <c r="E25" s="32">
        <f t="shared" si="1"/>
        <v>276513.7</v>
      </c>
      <c r="F25" s="32">
        <f t="shared" si="2"/>
        <v>0</v>
      </c>
      <c r="G25" s="32">
        <v>276513.7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78"/>
    </row>
    <row r="26" spans="1:15" ht="17.25" customHeight="1">
      <c r="A26" s="61" t="s">
        <v>34</v>
      </c>
      <c r="B26" s="62"/>
      <c r="C26" s="62"/>
      <c r="D26" s="6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63"/>
    </row>
    <row r="27" spans="1:15" ht="17.25" customHeight="1">
      <c r="A27" s="61" t="s">
        <v>40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22.5" customHeight="1">
      <c r="A28" s="79" t="s">
        <v>14</v>
      </c>
      <c r="B28" s="80"/>
      <c r="C28" s="85" t="s">
        <v>48</v>
      </c>
      <c r="D28" s="18" t="s">
        <v>12</v>
      </c>
      <c r="E28" s="33">
        <f>SUM(E29:E37)</f>
        <v>30031900.4</v>
      </c>
      <c r="F28" s="33">
        <f>SUM(F29:F37)</f>
        <v>9893977.799999999</v>
      </c>
      <c r="G28" s="33">
        <f>G29+G30+G31+G32+G33+G34+G35+G36+G37</f>
        <v>23487449.000000004</v>
      </c>
      <c r="H28" s="33">
        <f>H29+H30+H31+H32+H33+H34+H35+H36+H37</f>
        <v>8350628.000000001</v>
      </c>
      <c r="I28" s="33">
        <f>SUM(I29:I37)</f>
        <v>0</v>
      </c>
      <c r="J28" s="33">
        <f>SUM(J29:J37)</f>
        <v>0</v>
      </c>
      <c r="K28" s="33">
        <f>K29+K30+K31+K32+K33+K34+K35+K36+K37</f>
        <v>6544451.4</v>
      </c>
      <c r="L28" s="33">
        <f>L29+L30+L31+L32</f>
        <v>1543349.8</v>
      </c>
      <c r="M28" s="33">
        <f>SUM(M29:M37)</f>
        <v>0</v>
      </c>
      <c r="N28" s="33">
        <f>SUM(N29:N37)</f>
        <v>0</v>
      </c>
      <c r="O28" s="88" t="s">
        <v>29</v>
      </c>
    </row>
    <row r="29" spans="1:15" ht="25.5" customHeight="1">
      <c r="A29" s="81"/>
      <c r="B29" s="82"/>
      <c r="C29" s="86"/>
      <c r="D29" s="19">
        <v>2022</v>
      </c>
      <c r="E29" s="35">
        <f>G29+I29+K29</f>
        <v>2498150.1</v>
      </c>
      <c r="F29" s="35">
        <f>H29+L29</f>
        <v>1762644</v>
      </c>
      <c r="G29" s="20">
        <v>1919415.6</v>
      </c>
      <c r="H29" s="34">
        <v>1183909.5</v>
      </c>
      <c r="I29" s="35">
        <v>0</v>
      </c>
      <c r="J29" s="35">
        <v>0</v>
      </c>
      <c r="K29" s="35">
        <v>578734.5</v>
      </c>
      <c r="L29" s="20">
        <v>578734.5</v>
      </c>
      <c r="M29" s="20">
        <v>0</v>
      </c>
      <c r="N29" s="20">
        <v>0</v>
      </c>
      <c r="O29" s="89"/>
    </row>
    <row r="30" spans="1:15" ht="20.25" customHeight="1">
      <c r="A30" s="81"/>
      <c r="B30" s="82"/>
      <c r="C30" s="86"/>
      <c r="D30" s="19">
        <v>2023</v>
      </c>
      <c r="E30" s="35">
        <f aca="true" t="shared" si="3" ref="E30:E37">G30+I30+K30</f>
        <v>3512357.5</v>
      </c>
      <c r="F30" s="35">
        <f aca="true" t="shared" si="4" ref="F30:F37">H30+L30</f>
        <v>2232097.2</v>
      </c>
      <c r="G30" s="20">
        <v>2640227.8</v>
      </c>
      <c r="H30" s="34">
        <v>1384017.5</v>
      </c>
      <c r="I30" s="35">
        <v>0</v>
      </c>
      <c r="J30" s="35">
        <v>0</v>
      </c>
      <c r="K30" s="35">
        <v>872129.7</v>
      </c>
      <c r="L30" s="35">
        <v>848079.7</v>
      </c>
      <c r="M30" s="20">
        <v>0</v>
      </c>
      <c r="N30" s="20">
        <v>0</v>
      </c>
      <c r="O30" s="89"/>
    </row>
    <row r="31" spans="1:15" ht="18.75" customHeight="1">
      <c r="A31" s="81"/>
      <c r="B31" s="82"/>
      <c r="C31" s="86"/>
      <c r="D31" s="19">
        <v>2024</v>
      </c>
      <c r="E31" s="35">
        <f t="shared" si="3"/>
        <v>3567220.4000000004</v>
      </c>
      <c r="F31" s="35">
        <f>H31+L31</f>
        <v>1220234</v>
      </c>
      <c r="G31" s="20">
        <v>2848937.6</v>
      </c>
      <c r="H31" s="34">
        <v>1161966.2</v>
      </c>
      <c r="I31" s="35">
        <v>0</v>
      </c>
      <c r="J31" s="35">
        <v>0</v>
      </c>
      <c r="K31" s="35">
        <v>718282.8</v>
      </c>
      <c r="L31" s="35">
        <v>58267.8</v>
      </c>
      <c r="M31" s="20">
        <v>0</v>
      </c>
      <c r="N31" s="20">
        <v>0</v>
      </c>
      <c r="O31" s="89"/>
    </row>
    <row r="32" spans="1:15" ht="21.75" customHeight="1">
      <c r="A32" s="81"/>
      <c r="B32" s="82"/>
      <c r="C32" s="86"/>
      <c r="D32" s="19">
        <v>2025</v>
      </c>
      <c r="E32" s="35">
        <f t="shared" si="3"/>
        <v>3440155.7</v>
      </c>
      <c r="F32" s="35">
        <f>H32+L32</f>
        <v>1223776.5</v>
      </c>
      <c r="G32" s="20">
        <v>2721872.9</v>
      </c>
      <c r="H32" s="34">
        <v>1165508.7</v>
      </c>
      <c r="I32" s="35">
        <v>0</v>
      </c>
      <c r="J32" s="35">
        <v>0</v>
      </c>
      <c r="K32" s="35">
        <v>718282.8</v>
      </c>
      <c r="L32" s="35">
        <v>58267.8</v>
      </c>
      <c r="M32" s="20">
        <v>0</v>
      </c>
      <c r="N32" s="20">
        <v>0</v>
      </c>
      <c r="O32" s="89"/>
    </row>
    <row r="33" spans="1:18" ht="20.25" customHeight="1">
      <c r="A33" s="81"/>
      <c r="B33" s="82"/>
      <c r="C33" s="86"/>
      <c r="D33" s="19">
        <v>2026</v>
      </c>
      <c r="E33" s="35">
        <f t="shared" si="3"/>
        <v>3428520.7</v>
      </c>
      <c r="F33" s="35">
        <f t="shared" si="4"/>
        <v>1152508.7</v>
      </c>
      <c r="G33" s="20">
        <v>2710237.9</v>
      </c>
      <c r="H33" s="34">
        <v>1152508.7</v>
      </c>
      <c r="I33" s="35">
        <v>0</v>
      </c>
      <c r="J33" s="35">
        <v>0</v>
      </c>
      <c r="K33" s="35">
        <v>718282.8</v>
      </c>
      <c r="L33" s="35">
        <v>0</v>
      </c>
      <c r="M33" s="20">
        <v>0</v>
      </c>
      <c r="N33" s="20">
        <v>0</v>
      </c>
      <c r="O33" s="89"/>
      <c r="R33" s="52"/>
    </row>
    <row r="34" spans="1:15" ht="20.25" customHeight="1">
      <c r="A34" s="81"/>
      <c r="B34" s="82"/>
      <c r="C34" s="86"/>
      <c r="D34" s="19">
        <v>2027</v>
      </c>
      <c r="E34" s="35">
        <f t="shared" si="3"/>
        <v>3396374</v>
      </c>
      <c r="F34" s="35">
        <f t="shared" si="4"/>
        <v>1151608.7</v>
      </c>
      <c r="G34" s="20">
        <v>2661689.3</v>
      </c>
      <c r="H34" s="34">
        <v>1151608.7</v>
      </c>
      <c r="I34" s="35">
        <v>0</v>
      </c>
      <c r="J34" s="35">
        <v>0</v>
      </c>
      <c r="K34" s="35">
        <v>734684.7</v>
      </c>
      <c r="L34" s="35">
        <v>0</v>
      </c>
      <c r="M34" s="20">
        <v>0</v>
      </c>
      <c r="N34" s="20">
        <v>0</v>
      </c>
      <c r="O34" s="89"/>
    </row>
    <row r="35" spans="1:15" ht="20.25" customHeight="1">
      <c r="A35" s="81"/>
      <c r="B35" s="82"/>
      <c r="C35" s="86"/>
      <c r="D35" s="19">
        <v>2028</v>
      </c>
      <c r="E35" s="35">
        <f t="shared" si="3"/>
        <v>3396374</v>
      </c>
      <c r="F35" s="35">
        <f t="shared" si="4"/>
        <v>1151108.7</v>
      </c>
      <c r="G35" s="20">
        <v>2661689.3</v>
      </c>
      <c r="H35" s="34">
        <v>1151108.7</v>
      </c>
      <c r="I35" s="35">
        <v>0</v>
      </c>
      <c r="J35" s="35">
        <v>0</v>
      </c>
      <c r="K35" s="35">
        <v>734684.7</v>
      </c>
      <c r="L35" s="35">
        <v>0</v>
      </c>
      <c r="M35" s="20">
        <v>0</v>
      </c>
      <c r="N35" s="20">
        <v>0</v>
      </c>
      <c r="O35" s="89"/>
    </row>
    <row r="36" spans="1:15" ht="21.75" customHeight="1">
      <c r="A36" s="81"/>
      <c r="B36" s="82"/>
      <c r="C36" s="86"/>
      <c r="D36" s="19">
        <v>2029</v>
      </c>
      <c r="E36" s="35">
        <f t="shared" si="3"/>
        <v>3396374</v>
      </c>
      <c r="F36" s="35">
        <f t="shared" si="4"/>
        <v>0</v>
      </c>
      <c r="G36" s="20">
        <v>2661689.3</v>
      </c>
      <c r="H36" s="34">
        <v>0</v>
      </c>
      <c r="I36" s="35">
        <v>0</v>
      </c>
      <c r="J36" s="35">
        <v>0</v>
      </c>
      <c r="K36" s="35">
        <v>734684.7</v>
      </c>
      <c r="L36" s="35">
        <v>0</v>
      </c>
      <c r="M36" s="20">
        <v>0</v>
      </c>
      <c r="N36" s="20">
        <v>0</v>
      </c>
      <c r="O36" s="89"/>
    </row>
    <row r="37" spans="1:15" ht="35.25" customHeight="1">
      <c r="A37" s="83"/>
      <c r="B37" s="84"/>
      <c r="C37" s="87"/>
      <c r="D37" s="19">
        <v>2030</v>
      </c>
      <c r="E37" s="35">
        <f t="shared" si="3"/>
        <v>3396374</v>
      </c>
      <c r="F37" s="35">
        <f t="shared" si="4"/>
        <v>0</v>
      </c>
      <c r="G37" s="20">
        <v>2661689.3</v>
      </c>
      <c r="H37" s="34">
        <v>0</v>
      </c>
      <c r="I37" s="35">
        <v>0</v>
      </c>
      <c r="J37" s="35">
        <v>0</v>
      </c>
      <c r="K37" s="35">
        <v>734684.7</v>
      </c>
      <c r="L37" s="35">
        <v>0</v>
      </c>
      <c r="M37" s="20">
        <v>0</v>
      </c>
      <c r="N37" s="20">
        <v>0</v>
      </c>
      <c r="O37" s="90"/>
    </row>
    <row r="38" spans="1:15" ht="17.25" customHeight="1">
      <c r="A38" s="61" t="s">
        <v>22</v>
      </c>
      <c r="B38" s="62"/>
      <c r="C38" s="62"/>
      <c r="D38" s="62"/>
      <c r="E38" s="73"/>
      <c r="F38" s="73"/>
      <c r="G38" s="73"/>
      <c r="H38" s="73"/>
      <c r="I38" s="73"/>
      <c r="J38" s="73"/>
      <c r="K38" s="73"/>
      <c r="L38" s="73"/>
      <c r="M38" s="73"/>
      <c r="N38" s="62"/>
      <c r="O38" s="63"/>
    </row>
    <row r="39" spans="1:15" ht="17.25" customHeight="1">
      <c r="A39" s="61" t="s">
        <v>31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21.75" customHeight="1">
      <c r="A40" s="109" t="s">
        <v>23</v>
      </c>
      <c r="B40" s="110"/>
      <c r="C40" s="115" t="s">
        <v>42</v>
      </c>
      <c r="D40" s="36" t="s">
        <v>12</v>
      </c>
      <c r="E40" s="37">
        <f>SUM(E41:E49)</f>
        <v>515836.4000000001</v>
      </c>
      <c r="F40" s="37">
        <f aca="true" t="shared" si="5" ref="F40:N40">SUM(F41:F49)</f>
        <v>363891.20000000007</v>
      </c>
      <c r="G40" s="37">
        <f>SUM(G41:G49)</f>
        <v>515836.4000000001</v>
      </c>
      <c r="H40" s="37">
        <f t="shared" si="5"/>
        <v>363891.20000000007</v>
      </c>
      <c r="I40" s="37">
        <f t="shared" si="5"/>
        <v>0</v>
      </c>
      <c r="J40" s="37">
        <f t="shared" si="5"/>
        <v>0</v>
      </c>
      <c r="K40" s="37">
        <f t="shared" si="5"/>
        <v>0</v>
      </c>
      <c r="L40" s="37">
        <f t="shared" si="5"/>
        <v>0</v>
      </c>
      <c r="M40" s="37">
        <f t="shared" si="5"/>
        <v>0</v>
      </c>
      <c r="N40" s="37">
        <f t="shared" si="5"/>
        <v>0</v>
      </c>
      <c r="O40" s="118" t="s">
        <v>17</v>
      </c>
    </row>
    <row r="41" spans="1:18" ht="18.75" customHeight="1">
      <c r="A41" s="111"/>
      <c r="B41" s="112"/>
      <c r="C41" s="116"/>
      <c r="D41" s="38">
        <v>2022</v>
      </c>
      <c r="E41" s="39">
        <f>G41</f>
        <v>51213.2</v>
      </c>
      <c r="F41" s="39">
        <f>H41</f>
        <v>50286.9</v>
      </c>
      <c r="G41" s="40">
        <v>51213.2</v>
      </c>
      <c r="H41" s="39">
        <v>50286.9</v>
      </c>
      <c r="I41" s="41"/>
      <c r="J41" s="41"/>
      <c r="K41" s="42"/>
      <c r="L41" s="42"/>
      <c r="M41" s="43"/>
      <c r="N41" s="43"/>
      <c r="O41" s="119"/>
      <c r="R41" s="52"/>
    </row>
    <row r="42" spans="1:15" ht="21.75" customHeight="1">
      <c r="A42" s="111"/>
      <c r="B42" s="112"/>
      <c r="C42" s="116"/>
      <c r="D42" s="38">
        <v>2023</v>
      </c>
      <c r="E42" s="39">
        <f>G42</f>
        <v>55638.4</v>
      </c>
      <c r="F42" s="39">
        <f aca="true" t="shared" si="6" ref="F42:F49">H42</f>
        <v>52523.3</v>
      </c>
      <c r="G42" s="40">
        <v>55638.4</v>
      </c>
      <c r="H42" s="44">
        <v>52523.3</v>
      </c>
      <c r="I42" s="41"/>
      <c r="J42" s="41"/>
      <c r="K42" s="42"/>
      <c r="L42" s="42"/>
      <c r="M42" s="43"/>
      <c r="N42" s="43"/>
      <c r="O42" s="119"/>
    </row>
    <row r="43" spans="1:15" ht="18.75" customHeight="1">
      <c r="A43" s="111"/>
      <c r="B43" s="112"/>
      <c r="C43" s="116"/>
      <c r="D43" s="38">
        <v>2024</v>
      </c>
      <c r="E43" s="44">
        <f aca="true" t="shared" si="7" ref="E43:E49">G43</f>
        <v>58426.4</v>
      </c>
      <c r="F43" s="39">
        <f t="shared" si="6"/>
        <v>52216.2</v>
      </c>
      <c r="G43" s="40">
        <v>58426.4</v>
      </c>
      <c r="H43" s="44">
        <v>52216.2</v>
      </c>
      <c r="I43" s="41"/>
      <c r="J43" s="41"/>
      <c r="K43" s="42"/>
      <c r="L43" s="42"/>
      <c r="M43" s="43"/>
      <c r="N43" s="43"/>
      <c r="O43" s="119"/>
    </row>
    <row r="44" spans="1:15" ht="15.75" customHeight="1">
      <c r="A44" s="111"/>
      <c r="B44" s="112"/>
      <c r="C44" s="116"/>
      <c r="D44" s="38">
        <v>2025</v>
      </c>
      <c r="E44" s="44">
        <f t="shared" si="7"/>
        <v>58426.4</v>
      </c>
      <c r="F44" s="39">
        <f t="shared" si="6"/>
        <v>52216.2</v>
      </c>
      <c r="G44" s="40">
        <v>58426.4</v>
      </c>
      <c r="H44" s="44">
        <v>52216.2</v>
      </c>
      <c r="I44" s="41"/>
      <c r="J44" s="41"/>
      <c r="K44" s="42"/>
      <c r="L44" s="42"/>
      <c r="M44" s="43"/>
      <c r="N44" s="43"/>
      <c r="O44" s="119"/>
    </row>
    <row r="45" spans="1:15" ht="19.5" customHeight="1">
      <c r="A45" s="111"/>
      <c r="B45" s="112"/>
      <c r="C45" s="116"/>
      <c r="D45" s="38">
        <v>2026</v>
      </c>
      <c r="E45" s="44">
        <f t="shared" si="7"/>
        <v>58426.4</v>
      </c>
      <c r="F45" s="39">
        <f t="shared" si="6"/>
        <v>52216.2</v>
      </c>
      <c r="G45" s="40">
        <v>58426.4</v>
      </c>
      <c r="H45" s="44">
        <v>52216.2</v>
      </c>
      <c r="I45" s="41"/>
      <c r="J45" s="41"/>
      <c r="K45" s="42"/>
      <c r="L45" s="42"/>
      <c r="M45" s="43"/>
      <c r="N45" s="43"/>
      <c r="O45" s="119"/>
    </row>
    <row r="46" spans="1:15" ht="18.75" customHeight="1">
      <c r="A46" s="111"/>
      <c r="B46" s="112"/>
      <c r="C46" s="116"/>
      <c r="D46" s="38">
        <v>2027</v>
      </c>
      <c r="E46" s="44">
        <f t="shared" si="7"/>
        <v>58426.4</v>
      </c>
      <c r="F46" s="39">
        <f t="shared" si="6"/>
        <v>52216.2</v>
      </c>
      <c r="G46" s="40">
        <v>58426.4</v>
      </c>
      <c r="H46" s="44">
        <v>52216.2</v>
      </c>
      <c r="I46" s="41"/>
      <c r="J46" s="41"/>
      <c r="K46" s="42"/>
      <c r="L46" s="42"/>
      <c r="M46" s="43"/>
      <c r="N46" s="43"/>
      <c r="O46" s="119"/>
    </row>
    <row r="47" spans="1:15" ht="15.75" customHeight="1">
      <c r="A47" s="111"/>
      <c r="B47" s="112"/>
      <c r="C47" s="116"/>
      <c r="D47" s="38">
        <v>2028</v>
      </c>
      <c r="E47" s="44">
        <f t="shared" si="7"/>
        <v>58426.4</v>
      </c>
      <c r="F47" s="39">
        <f t="shared" si="6"/>
        <v>52216.2</v>
      </c>
      <c r="G47" s="40">
        <v>58426.4</v>
      </c>
      <c r="H47" s="44">
        <v>52216.2</v>
      </c>
      <c r="I47" s="41"/>
      <c r="J47" s="41"/>
      <c r="K47" s="42"/>
      <c r="L47" s="42"/>
      <c r="M47" s="43"/>
      <c r="N47" s="43"/>
      <c r="O47" s="119"/>
    </row>
    <row r="48" spans="1:15" ht="15.75" customHeight="1">
      <c r="A48" s="111"/>
      <c r="B48" s="112"/>
      <c r="C48" s="116"/>
      <c r="D48" s="38">
        <v>2029</v>
      </c>
      <c r="E48" s="44">
        <f t="shared" si="7"/>
        <v>58426.4</v>
      </c>
      <c r="F48" s="39">
        <f t="shared" si="6"/>
        <v>0</v>
      </c>
      <c r="G48" s="40">
        <v>58426.4</v>
      </c>
      <c r="H48" s="44">
        <v>0</v>
      </c>
      <c r="I48" s="41"/>
      <c r="J48" s="41"/>
      <c r="K48" s="42"/>
      <c r="L48" s="42"/>
      <c r="M48" s="43"/>
      <c r="N48" s="43"/>
      <c r="O48" s="119"/>
    </row>
    <row r="49" spans="1:15" ht="19.5" customHeight="1">
      <c r="A49" s="113"/>
      <c r="B49" s="114"/>
      <c r="C49" s="117"/>
      <c r="D49" s="38">
        <v>2030</v>
      </c>
      <c r="E49" s="44">
        <f t="shared" si="7"/>
        <v>58426.4</v>
      </c>
      <c r="F49" s="39">
        <f t="shared" si="6"/>
        <v>0</v>
      </c>
      <c r="G49" s="40">
        <v>58426.4</v>
      </c>
      <c r="H49" s="44">
        <v>0</v>
      </c>
      <c r="I49" s="41"/>
      <c r="J49" s="41"/>
      <c r="K49" s="42"/>
      <c r="L49" s="42"/>
      <c r="M49" s="43"/>
      <c r="N49" s="43"/>
      <c r="O49" s="120"/>
    </row>
    <row r="50" spans="1:15" ht="27" customHeight="1">
      <c r="A50" s="61" t="s">
        <v>27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ht="17.25" customHeight="1">
      <c r="A51" s="61" t="s">
        <v>26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ht="15.75" customHeight="1">
      <c r="A52" s="92" t="s">
        <v>24</v>
      </c>
      <c r="B52" s="93"/>
      <c r="C52" s="98" t="s">
        <v>47</v>
      </c>
      <c r="D52" s="21" t="s">
        <v>12</v>
      </c>
      <c r="E52" s="22">
        <f>SUM(E53:E61)</f>
        <v>3677561.7</v>
      </c>
      <c r="F52" s="22">
        <f aca="true" t="shared" si="8" ref="F52:N52">SUM(F53:F61)</f>
        <v>1654157.5000000002</v>
      </c>
      <c r="G52" s="22">
        <f>G53+G54+G55+G56+G57+G58+G59+G60+G61</f>
        <v>3677561.7</v>
      </c>
      <c r="H52" s="22">
        <f>H53+H54+H55+H56+H57+H58+H59+H60+H61</f>
        <v>1654157.5000000002</v>
      </c>
      <c r="I52" s="22">
        <f t="shared" si="8"/>
        <v>0</v>
      </c>
      <c r="J52" s="22">
        <f t="shared" si="8"/>
        <v>0</v>
      </c>
      <c r="K52" s="22">
        <f t="shared" si="8"/>
        <v>0</v>
      </c>
      <c r="L52" s="22">
        <f t="shared" si="8"/>
        <v>0</v>
      </c>
      <c r="M52" s="22">
        <f t="shared" si="8"/>
        <v>0</v>
      </c>
      <c r="N52" s="22">
        <f t="shared" si="8"/>
        <v>0</v>
      </c>
      <c r="O52" s="74" t="s">
        <v>25</v>
      </c>
    </row>
    <row r="53" spans="1:15" ht="15.75" customHeight="1">
      <c r="A53" s="94"/>
      <c r="B53" s="95"/>
      <c r="C53" s="99"/>
      <c r="D53" s="23">
        <v>2022</v>
      </c>
      <c r="E53" s="24">
        <f>G53</f>
        <v>374304</v>
      </c>
      <c r="F53" s="24">
        <f>H53</f>
        <v>241025.9</v>
      </c>
      <c r="G53" s="24">
        <v>374304</v>
      </c>
      <c r="H53" s="24">
        <v>241025.9</v>
      </c>
      <c r="I53" s="25"/>
      <c r="J53" s="26"/>
      <c r="K53" s="27"/>
      <c r="L53" s="27"/>
      <c r="M53" s="28"/>
      <c r="N53" s="28"/>
      <c r="O53" s="75"/>
    </row>
    <row r="54" spans="1:15" ht="15.75" customHeight="1">
      <c r="A54" s="94"/>
      <c r="B54" s="95"/>
      <c r="C54" s="99"/>
      <c r="D54" s="23">
        <v>2023</v>
      </c>
      <c r="E54" s="24">
        <f aca="true" t="shared" si="9" ref="E54:E61">G54</f>
        <v>299545</v>
      </c>
      <c r="F54" s="24">
        <f aca="true" t="shared" si="10" ref="F54:F61">H54</f>
        <v>239688.6</v>
      </c>
      <c r="G54" s="24">
        <v>299545</v>
      </c>
      <c r="H54" s="24">
        <v>239688.6</v>
      </c>
      <c r="I54" s="25"/>
      <c r="J54" s="26"/>
      <c r="K54" s="27"/>
      <c r="L54" s="27"/>
      <c r="M54" s="28"/>
      <c r="N54" s="28"/>
      <c r="O54" s="75"/>
    </row>
    <row r="55" spans="1:15" ht="15.75" customHeight="1">
      <c r="A55" s="94"/>
      <c r="B55" s="95"/>
      <c r="C55" s="99"/>
      <c r="D55" s="23">
        <v>2024</v>
      </c>
      <c r="E55" s="24">
        <f t="shared" si="9"/>
        <v>372709.1</v>
      </c>
      <c r="F55" s="24">
        <f t="shared" si="10"/>
        <v>234688.6</v>
      </c>
      <c r="G55" s="24">
        <v>372709.1</v>
      </c>
      <c r="H55" s="24">
        <v>234688.6</v>
      </c>
      <c r="I55" s="25"/>
      <c r="J55" s="26"/>
      <c r="K55" s="27"/>
      <c r="L55" s="27"/>
      <c r="M55" s="28"/>
      <c r="N55" s="28"/>
      <c r="O55" s="75"/>
    </row>
    <row r="56" spans="1:15" ht="15.75" customHeight="1">
      <c r="A56" s="94"/>
      <c r="B56" s="95"/>
      <c r="C56" s="99"/>
      <c r="D56" s="23">
        <v>2025</v>
      </c>
      <c r="E56" s="24">
        <f t="shared" si="9"/>
        <v>362933.6</v>
      </c>
      <c r="F56" s="24">
        <f t="shared" si="10"/>
        <v>234688.6</v>
      </c>
      <c r="G56" s="24">
        <v>362933.6</v>
      </c>
      <c r="H56" s="24">
        <v>234688.6</v>
      </c>
      <c r="I56" s="25"/>
      <c r="J56" s="26"/>
      <c r="K56" s="27"/>
      <c r="L56" s="27"/>
      <c r="M56" s="28"/>
      <c r="N56" s="28"/>
      <c r="O56" s="75"/>
    </row>
    <row r="57" spans="1:15" ht="15.75" customHeight="1">
      <c r="A57" s="94"/>
      <c r="B57" s="95"/>
      <c r="C57" s="99"/>
      <c r="D57" s="23">
        <v>2026</v>
      </c>
      <c r="E57" s="24">
        <f t="shared" si="9"/>
        <v>362933.6</v>
      </c>
      <c r="F57" s="24">
        <f t="shared" si="10"/>
        <v>234688.6</v>
      </c>
      <c r="G57" s="24">
        <v>362933.6</v>
      </c>
      <c r="H57" s="24">
        <v>234688.6</v>
      </c>
      <c r="I57" s="25"/>
      <c r="J57" s="26"/>
      <c r="K57" s="27"/>
      <c r="L57" s="27"/>
      <c r="M57" s="28"/>
      <c r="N57" s="28"/>
      <c r="O57" s="75"/>
    </row>
    <row r="58" spans="1:15" ht="15.75" customHeight="1">
      <c r="A58" s="94"/>
      <c r="B58" s="95"/>
      <c r="C58" s="99"/>
      <c r="D58" s="23">
        <v>2027</v>
      </c>
      <c r="E58" s="24">
        <f t="shared" si="9"/>
        <v>476284.1</v>
      </c>
      <c r="F58" s="24">
        <f t="shared" si="10"/>
        <v>234688.6</v>
      </c>
      <c r="G58" s="24">
        <v>476284.1</v>
      </c>
      <c r="H58" s="24">
        <v>234688.6</v>
      </c>
      <c r="I58" s="25"/>
      <c r="J58" s="26"/>
      <c r="K58" s="27"/>
      <c r="L58" s="27"/>
      <c r="M58" s="28"/>
      <c r="N58" s="28"/>
      <c r="O58" s="75"/>
    </row>
    <row r="59" spans="1:15" ht="15.75" customHeight="1">
      <c r="A59" s="94"/>
      <c r="B59" s="95"/>
      <c r="C59" s="99"/>
      <c r="D59" s="23">
        <v>2028</v>
      </c>
      <c r="E59" s="24">
        <f t="shared" si="9"/>
        <v>476284.1</v>
      </c>
      <c r="F59" s="24">
        <f t="shared" si="10"/>
        <v>234688.6</v>
      </c>
      <c r="G59" s="24">
        <v>476284.1</v>
      </c>
      <c r="H59" s="24">
        <v>234688.6</v>
      </c>
      <c r="I59" s="25"/>
      <c r="J59" s="26"/>
      <c r="K59" s="27"/>
      <c r="L59" s="27"/>
      <c r="M59" s="28"/>
      <c r="N59" s="28"/>
      <c r="O59" s="75"/>
    </row>
    <row r="60" spans="1:15" ht="15.75" customHeight="1">
      <c r="A60" s="94"/>
      <c r="B60" s="95"/>
      <c r="C60" s="99"/>
      <c r="D60" s="23">
        <v>2029</v>
      </c>
      <c r="E60" s="24">
        <f t="shared" si="9"/>
        <v>476284.1</v>
      </c>
      <c r="F60" s="24">
        <f t="shared" si="10"/>
        <v>0</v>
      </c>
      <c r="G60" s="24">
        <v>476284.1</v>
      </c>
      <c r="H60" s="24">
        <v>0</v>
      </c>
      <c r="I60" s="25"/>
      <c r="J60" s="26"/>
      <c r="K60" s="27"/>
      <c r="L60" s="27"/>
      <c r="M60" s="28"/>
      <c r="N60" s="28"/>
      <c r="O60" s="75"/>
    </row>
    <row r="61" spans="1:15" ht="15.75" customHeight="1">
      <c r="A61" s="96"/>
      <c r="B61" s="97"/>
      <c r="C61" s="100"/>
      <c r="D61" s="23">
        <v>2030</v>
      </c>
      <c r="E61" s="24">
        <f t="shared" si="9"/>
        <v>476284.1</v>
      </c>
      <c r="F61" s="24">
        <f t="shared" si="10"/>
        <v>0</v>
      </c>
      <c r="G61" s="24">
        <v>476284.1</v>
      </c>
      <c r="H61" s="24">
        <v>0</v>
      </c>
      <c r="I61" s="25"/>
      <c r="J61" s="26"/>
      <c r="K61" s="27"/>
      <c r="L61" s="27"/>
      <c r="M61" s="28"/>
      <c r="N61" s="28"/>
      <c r="O61" s="76"/>
    </row>
    <row r="62" spans="1:15" ht="15.75" customHeight="1">
      <c r="A62" s="57" t="s">
        <v>35</v>
      </c>
      <c r="B62" s="58"/>
      <c r="C62" s="58"/>
      <c r="D62" s="45" t="s">
        <v>12</v>
      </c>
      <c r="E62" s="46">
        <f aca="true" t="shared" si="11" ref="E62:N62">SUM(E63:E71)</f>
        <v>39616409.400000006</v>
      </c>
      <c r="F62" s="46">
        <f t="shared" si="11"/>
        <v>13417722.100000001</v>
      </c>
      <c r="G62" s="46">
        <f t="shared" si="11"/>
        <v>30010246.5</v>
      </c>
      <c r="H62" s="46">
        <f t="shared" si="11"/>
        <v>10459609.4</v>
      </c>
      <c r="I62" s="47">
        <f t="shared" si="11"/>
        <v>1212270</v>
      </c>
      <c r="J62" s="47">
        <f t="shared" si="11"/>
        <v>1212270</v>
      </c>
      <c r="K62" s="47">
        <f t="shared" si="11"/>
        <v>8393892.9</v>
      </c>
      <c r="L62" s="47">
        <f>SUM(L63:L71)</f>
        <v>1745842.7000000002</v>
      </c>
      <c r="M62" s="48">
        <f t="shared" si="11"/>
        <v>0</v>
      </c>
      <c r="N62" s="49">
        <f t="shared" si="11"/>
        <v>0</v>
      </c>
      <c r="O62" s="60"/>
    </row>
    <row r="63" spans="1:16" ht="15.75" customHeight="1">
      <c r="A63" s="58"/>
      <c r="B63" s="58"/>
      <c r="C63" s="58"/>
      <c r="D63" s="50">
        <v>2022</v>
      </c>
      <c r="E63" s="51">
        <f>G63+I63+K63+M63</f>
        <v>3336661.6000000006</v>
      </c>
      <c r="F63" s="51">
        <f>H63+J63+L63+N63</f>
        <v>2466951.1</v>
      </c>
      <c r="G63" s="51">
        <f aca="true" t="shared" si="12" ref="G63:N63">G17+G29+G41+G53</f>
        <v>2351688.9000000004</v>
      </c>
      <c r="H63" s="51">
        <f t="shared" si="12"/>
        <v>1481978.4</v>
      </c>
      <c r="I63" s="51">
        <f t="shared" si="12"/>
        <v>394051.1</v>
      </c>
      <c r="J63" s="51">
        <f t="shared" si="12"/>
        <v>394051.1</v>
      </c>
      <c r="K63" s="51">
        <f t="shared" si="12"/>
        <v>590921.6</v>
      </c>
      <c r="L63" s="51">
        <f>L17+L29+L41+L53</f>
        <v>590921.6</v>
      </c>
      <c r="M63" s="51">
        <f t="shared" si="12"/>
        <v>0</v>
      </c>
      <c r="N63" s="51">
        <f t="shared" si="12"/>
        <v>0</v>
      </c>
      <c r="O63" s="60"/>
      <c r="P63" s="52"/>
    </row>
    <row r="64" spans="1:15" ht="15.75" customHeight="1">
      <c r="A64" s="58"/>
      <c r="B64" s="58"/>
      <c r="C64" s="58"/>
      <c r="D64" s="50">
        <v>2023</v>
      </c>
      <c r="E64" s="51">
        <f aca="true" t="shared" si="13" ref="E64:E71">G64+I64+K64+M64</f>
        <v>4724885.6</v>
      </c>
      <c r="F64" s="51">
        <f>H64+J64+L64+N64</f>
        <v>3381653.8000000003</v>
      </c>
      <c r="G64" s="51">
        <f aca="true" t="shared" si="14" ref="G64:H71">G18+G30+G42+G54</f>
        <v>3009231.1999999997</v>
      </c>
      <c r="H64" s="51">
        <f t="shared" si="14"/>
        <v>1690049.4000000001</v>
      </c>
      <c r="I64" s="51">
        <f>I18+I30+I42+I54</f>
        <v>818218.9</v>
      </c>
      <c r="J64" s="51">
        <f>J18+J30+J42+J54</f>
        <v>818218.9</v>
      </c>
      <c r="K64" s="51">
        <f>K18+K30+K42+K54</f>
        <v>897435.5</v>
      </c>
      <c r="L64" s="51">
        <f>L18+L30+L42+L54</f>
        <v>873385.5</v>
      </c>
      <c r="M64" s="51">
        <f aca="true" t="shared" si="15" ref="M64:N71">M18+M30+M42+M54</f>
        <v>0</v>
      </c>
      <c r="N64" s="51">
        <f t="shared" si="15"/>
        <v>0</v>
      </c>
      <c r="O64" s="60"/>
    </row>
    <row r="65" spans="1:18" ht="15.75" customHeight="1">
      <c r="A65" s="58"/>
      <c r="B65" s="58"/>
      <c r="C65" s="58"/>
      <c r="D65" s="50">
        <v>2024</v>
      </c>
      <c r="E65" s="51">
        <f t="shared" si="13"/>
        <v>5061966.4</v>
      </c>
      <c r="F65" s="51">
        <f aca="true" t="shared" si="16" ref="F65:F71">H65+J65+L65+N65</f>
        <v>1742495.4000000001</v>
      </c>
      <c r="G65" s="51">
        <f t="shared" si="14"/>
        <v>3701920.2</v>
      </c>
      <c r="H65" s="51">
        <f t="shared" si="14"/>
        <v>1519227.6</v>
      </c>
      <c r="I65" s="51">
        <f aca="true" t="shared" si="17" ref="I65:L71">I19+I31+I43+I55</f>
        <v>0</v>
      </c>
      <c r="J65" s="51">
        <f t="shared" si="17"/>
        <v>0</v>
      </c>
      <c r="K65" s="51">
        <f t="shared" si="17"/>
        <v>1360046.2000000002</v>
      </c>
      <c r="L65" s="51">
        <f t="shared" si="17"/>
        <v>223267.8</v>
      </c>
      <c r="M65" s="51">
        <f t="shared" si="15"/>
        <v>0</v>
      </c>
      <c r="N65" s="51">
        <f t="shared" si="15"/>
        <v>0</v>
      </c>
      <c r="O65" s="60"/>
      <c r="P65" s="52"/>
      <c r="R65" s="52"/>
    </row>
    <row r="66" spans="1:15" ht="15.75" customHeight="1">
      <c r="A66" s="58"/>
      <c r="B66" s="58"/>
      <c r="C66" s="58"/>
      <c r="D66" s="50">
        <v>2025</v>
      </c>
      <c r="E66" s="51">
        <f t="shared" si="13"/>
        <v>4761251.1</v>
      </c>
      <c r="F66" s="51">
        <f t="shared" si="16"/>
        <v>1510681.3</v>
      </c>
      <c r="G66" s="51">
        <f t="shared" si="14"/>
        <v>3445827.6</v>
      </c>
      <c r="H66" s="51">
        <f t="shared" si="14"/>
        <v>1452413.5</v>
      </c>
      <c r="I66" s="51">
        <f t="shared" si="17"/>
        <v>0</v>
      </c>
      <c r="J66" s="51">
        <f t="shared" si="17"/>
        <v>0</v>
      </c>
      <c r="K66" s="51">
        <f t="shared" si="17"/>
        <v>1315423.5</v>
      </c>
      <c r="L66" s="51">
        <f t="shared" si="17"/>
        <v>58267.8</v>
      </c>
      <c r="M66" s="51">
        <f t="shared" si="15"/>
        <v>0</v>
      </c>
      <c r="N66" s="51">
        <f t="shared" si="15"/>
        <v>0</v>
      </c>
      <c r="O66" s="60"/>
    </row>
    <row r="67" spans="1:15" ht="15.75" customHeight="1">
      <c r="A67" s="58"/>
      <c r="B67" s="58"/>
      <c r="C67" s="58"/>
      <c r="D67" s="50">
        <v>2026</v>
      </c>
      <c r="E67" s="51">
        <f t="shared" si="13"/>
        <v>4625257.3</v>
      </c>
      <c r="F67" s="51">
        <f t="shared" si="16"/>
        <v>1439413.5</v>
      </c>
      <c r="G67" s="51">
        <f t="shared" si="14"/>
        <v>3333930</v>
      </c>
      <c r="H67" s="51">
        <f t="shared" si="14"/>
        <v>1439413.5</v>
      </c>
      <c r="I67" s="51">
        <f t="shared" si="17"/>
        <v>0</v>
      </c>
      <c r="J67" s="51">
        <f t="shared" si="17"/>
        <v>0</v>
      </c>
      <c r="K67" s="51">
        <f t="shared" si="17"/>
        <v>1291327.3</v>
      </c>
      <c r="L67" s="51">
        <f t="shared" si="17"/>
        <v>0</v>
      </c>
      <c r="M67" s="51">
        <f t="shared" si="15"/>
        <v>0</v>
      </c>
      <c r="N67" s="51">
        <f t="shared" si="15"/>
        <v>0</v>
      </c>
      <c r="O67" s="60"/>
    </row>
    <row r="68" spans="1:15" ht="15.75" customHeight="1">
      <c r="A68" s="58"/>
      <c r="B68" s="58"/>
      <c r="C68" s="58"/>
      <c r="D68" s="50">
        <v>2027</v>
      </c>
      <c r="E68" s="51">
        <f t="shared" si="13"/>
        <v>4542309.3</v>
      </c>
      <c r="F68" s="51">
        <f t="shared" si="16"/>
        <v>1438513.5</v>
      </c>
      <c r="G68" s="51">
        <f t="shared" si="14"/>
        <v>3807624.5999999996</v>
      </c>
      <c r="H68" s="51">
        <f t="shared" si="14"/>
        <v>1438513.5</v>
      </c>
      <c r="I68" s="51">
        <f t="shared" si="17"/>
        <v>0</v>
      </c>
      <c r="J68" s="51">
        <f t="shared" si="17"/>
        <v>0</v>
      </c>
      <c r="K68" s="51">
        <f t="shared" si="17"/>
        <v>734684.7</v>
      </c>
      <c r="L68" s="51">
        <f t="shared" si="17"/>
        <v>0</v>
      </c>
      <c r="M68" s="51">
        <f t="shared" si="15"/>
        <v>0</v>
      </c>
      <c r="N68" s="51">
        <f t="shared" si="15"/>
        <v>0</v>
      </c>
      <c r="O68" s="60"/>
    </row>
    <row r="69" spans="1:15" ht="15.75" customHeight="1">
      <c r="A69" s="59"/>
      <c r="B69" s="59"/>
      <c r="C69" s="59"/>
      <c r="D69" s="50">
        <v>2028</v>
      </c>
      <c r="E69" s="51">
        <f t="shared" si="13"/>
        <v>4130697.0999999996</v>
      </c>
      <c r="F69" s="51">
        <f t="shared" si="16"/>
        <v>1438013.5</v>
      </c>
      <c r="G69" s="51">
        <f t="shared" si="14"/>
        <v>3396012.4</v>
      </c>
      <c r="H69" s="51">
        <f t="shared" si="14"/>
        <v>1438013.5</v>
      </c>
      <c r="I69" s="51">
        <f t="shared" si="17"/>
        <v>0</v>
      </c>
      <c r="J69" s="51">
        <f t="shared" si="17"/>
        <v>0</v>
      </c>
      <c r="K69" s="51">
        <f t="shared" si="17"/>
        <v>734684.7</v>
      </c>
      <c r="L69" s="51">
        <f t="shared" si="17"/>
        <v>0</v>
      </c>
      <c r="M69" s="51">
        <f t="shared" si="15"/>
        <v>0</v>
      </c>
      <c r="N69" s="51">
        <f t="shared" si="15"/>
        <v>0</v>
      </c>
      <c r="O69" s="59"/>
    </row>
    <row r="70" spans="1:15" ht="15.75" customHeight="1">
      <c r="A70" s="59"/>
      <c r="B70" s="59"/>
      <c r="C70" s="59"/>
      <c r="D70" s="50">
        <v>2029</v>
      </c>
      <c r="E70" s="51">
        <f t="shared" si="13"/>
        <v>4225782.8</v>
      </c>
      <c r="F70" s="51">
        <f t="shared" si="16"/>
        <v>0</v>
      </c>
      <c r="G70" s="51">
        <f t="shared" si="14"/>
        <v>3491098.0999999996</v>
      </c>
      <c r="H70" s="51">
        <f t="shared" si="14"/>
        <v>0</v>
      </c>
      <c r="I70" s="51">
        <f t="shared" si="17"/>
        <v>0</v>
      </c>
      <c r="J70" s="51">
        <f t="shared" si="17"/>
        <v>0</v>
      </c>
      <c r="K70" s="51">
        <f t="shared" si="17"/>
        <v>734684.7</v>
      </c>
      <c r="L70" s="51">
        <f t="shared" si="17"/>
        <v>0</v>
      </c>
      <c r="M70" s="51">
        <f t="shared" si="15"/>
        <v>0</v>
      </c>
      <c r="N70" s="51">
        <f t="shared" si="15"/>
        <v>0</v>
      </c>
      <c r="O70" s="59"/>
    </row>
    <row r="71" spans="1:15" ht="15.75" customHeight="1">
      <c r="A71" s="59"/>
      <c r="B71" s="59"/>
      <c r="C71" s="59"/>
      <c r="D71" s="50">
        <v>2030</v>
      </c>
      <c r="E71" s="51">
        <f t="shared" si="13"/>
        <v>4207598.2</v>
      </c>
      <c r="F71" s="51">
        <f t="shared" si="16"/>
        <v>0</v>
      </c>
      <c r="G71" s="51">
        <f t="shared" si="14"/>
        <v>3472913.5</v>
      </c>
      <c r="H71" s="51">
        <f t="shared" si="14"/>
        <v>0</v>
      </c>
      <c r="I71" s="51">
        <f t="shared" si="17"/>
        <v>0</v>
      </c>
      <c r="J71" s="51">
        <f t="shared" si="17"/>
        <v>0</v>
      </c>
      <c r="K71" s="51">
        <f t="shared" si="17"/>
        <v>734684.7</v>
      </c>
      <c r="L71" s="51">
        <f t="shared" si="17"/>
        <v>0</v>
      </c>
      <c r="M71" s="51">
        <f t="shared" si="15"/>
        <v>0</v>
      </c>
      <c r="N71" s="51">
        <f t="shared" si="15"/>
        <v>0</v>
      </c>
      <c r="O71" s="59"/>
    </row>
    <row r="72" spans="1:15" ht="15.75" customHeight="1">
      <c r="A72" s="10"/>
      <c r="B72" s="10"/>
      <c r="C72" s="11"/>
      <c r="D72" s="12"/>
      <c r="E72" s="13"/>
      <c r="F72" s="13"/>
      <c r="G72" s="13"/>
      <c r="H72" s="13"/>
      <c r="I72" s="15"/>
      <c r="J72" s="15"/>
      <c r="K72" s="16"/>
      <c r="L72" s="16"/>
      <c r="M72" s="17"/>
      <c r="N72" s="17"/>
      <c r="O72" s="14"/>
    </row>
    <row r="73" spans="1:4" ht="13.5" customHeight="1">
      <c r="A73" s="2" t="s">
        <v>16</v>
      </c>
      <c r="B73" s="54" t="s">
        <v>32</v>
      </c>
      <c r="C73" s="56"/>
      <c r="D73" s="56"/>
    </row>
    <row r="74" spans="1:8" ht="17.25" customHeight="1">
      <c r="A74" s="2" t="s">
        <v>17</v>
      </c>
      <c r="B74" s="54" t="s">
        <v>33</v>
      </c>
      <c r="C74" s="56"/>
      <c r="D74" s="56"/>
      <c r="E74" s="56"/>
      <c r="H74" s="52"/>
    </row>
    <row r="75" spans="1:6" ht="17.25" customHeight="1">
      <c r="A75" s="2" t="s">
        <v>18</v>
      </c>
      <c r="B75" s="54" t="s">
        <v>36</v>
      </c>
      <c r="C75" s="55"/>
      <c r="F75" s="52"/>
    </row>
    <row r="76" spans="1:5" ht="17.25" customHeight="1">
      <c r="A76" s="2" t="s">
        <v>19</v>
      </c>
      <c r="B76" s="54" t="s">
        <v>37</v>
      </c>
      <c r="C76" s="55"/>
      <c r="E76" s="9"/>
    </row>
    <row r="77" spans="1:11" ht="19.5" customHeight="1">
      <c r="A77" s="2" t="s">
        <v>20</v>
      </c>
      <c r="B77" s="54" t="s">
        <v>38</v>
      </c>
      <c r="C77" s="55"/>
      <c r="E77" s="9"/>
      <c r="K77" s="9"/>
    </row>
    <row r="78" spans="1:20" ht="17.25" customHeight="1">
      <c r="A78" s="2" t="s">
        <v>21</v>
      </c>
      <c r="B78" s="54" t="s">
        <v>39</v>
      </c>
      <c r="C78" s="55"/>
      <c r="F78" s="52"/>
      <c r="J78" s="52"/>
      <c r="K78" s="52"/>
      <c r="T78" s="53"/>
    </row>
    <row r="79" spans="1:11" ht="15">
      <c r="A79" s="8"/>
      <c r="B79" s="8"/>
      <c r="F79" s="52"/>
      <c r="H79" s="52"/>
      <c r="K79" s="52"/>
    </row>
    <row r="80" spans="7:11" ht="15">
      <c r="G80" s="52"/>
      <c r="K80" s="52"/>
    </row>
  </sheetData>
  <sheetProtection/>
  <mergeCells count="43"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  <mergeCell ref="A7:A11"/>
    <mergeCell ref="B7:B11"/>
    <mergeCell ref="C7:C11"/>
    <mergeCell ref="D7:D11"/>
    <mergeCell ref="E7:F10"/>
    <mergeCell ref="G7:N8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B76:C76"/>
    <mergeCell ref="B77:C77"/>
    <mergeCell ref="B74:E74"/>
    <mergeCell ref="B73:D73"/>
    <mergeCell ref="A62:C71"/>
    <mergeCell ref="O62:O71"/>
    <mergeCell ref="B75:C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2023-08-11T09:55:27Z</cp:lastPrinted>
  <dcterms:created xsi:type="dcterms:W3CDTF">2017-09-15T03:22:47Z</dcterms:created>
  <dcterms:modified xsi:type="dcterms:W3CDTF">2023-10-03T09:48:07Z</dcterms:modified>
  <cp:category/>
  <cp:version/>
  <cp:contentType/>
  <cp:contentStatus/>
</cp:coreProperties>
</file>