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a\Desktop\"/>
    </mc:Choice>
  </mc:AlternateContent>
  <bookViews>
    <workbookView xWindow="-8748" yWindow="108" windowWidth="25116" windowHeight="11808"/>
  </bookViews>
  <sheets>
    <sheet name="Лист1" sheetId="1" r:id="rId1"/>
  </sheets>
  <definedNames>
    <definedName name="_xlnm.Print_Area" localSheetId="0">Лист1!$A$1:$Z$66</definedName>
  </definedNames>
  <calcPr calcId="162913"/>
</workbook>
</file>

<file path=xl/calcChain.xml><?xml version="1.0" encoding="utf-8"?>
<calcChain xmlns="http://schemas.openxmlformats.org/spreadsheetml/2006/main">
  <c r="V25" i="1" l="1"/>
  <c r="V19" i="1"/>
  <c r="D32" i="1" l="1"/>
  <c r="Z31" i="1"/>
  <c r="Y31" i="1"/>
  <c r="X31" i="1"/>
  <c r="W31" i="1"/>
  <c r="V31" i="1"/>
  <c r="U31" i="1"/>
  <c r="D31" i="1" l="1"/>
  <c r="V14" i="1"/>
  <c r="U19" i="1"/>
  <c r="W19" i="1" l="1"/>
  <c r="Y19" i="1"/>
  <c r="W25" i="1"/>
  <c r="Y25" i="1"/>
  <c r="Z19" i="1"/>
  <c r="X19" i="1"/>
  <c r="F14" i="1"/>
  <c r="G14" i="1"/>
  <c r="H14" i="1"/>
  <c r="I14" i="1"/>
  <c r="J14" i="1"/>
  <c r="K14" i="1"/>
  <c r="L14" i="1"/>
  <c r="M14" i="1"/>
  <c r="N14" i="1"/>
  <c r="O14" i="1"/>
  <c r="P14" i="1"/>
  <c r="T14" i="1"/>
  <c r="E14" i="1"/>
  <c r="X25" i="1"/>
  <c r="Z25" i="1"/>
  <c r="U25" i="1"/>
  <c r="U14" i="1" s="1"/>
  <c r="Y14" i="1" l="1"/>
  <c r="W14" i="1"/>
  <c r="Z14" i="1"/>
  <c r="X14" i="1"/>
  <c r="R19" i="1"/>
  <c r="D19" i="1" s="1"/>
  <c r="C32" i="1"/>
  <c r="C31" i="1"/>
  <c r="D30" i="1"/>
  <c r="C30" i="1"/>
  <c r="D26" i="1"/>
  <c r="D20" i="1"/>
  <c r="C20" i="1"/>
  <c r="R25" i="1" l="1"/>
  <c r="R14" i="1" s="1"/>
  <c r="D14" i="1" s="1"/>
  <c r="D25" i="1" l="1"/>
  <c r="Q26" i="1" l="1"/>
  <c r="C26" i="1" s="1"/>
  <c r="S25" i="1"/>
  <c r="Q25" i="1"/>
  <c r="S19" i="1"/>
  <c r="S14" i="1" l="1"/>
  <c r="C19" i="1"/>
  <c r="Q14" i="1"/>
  <c r="C14" i="1" s="1"/>
  <c r="C25" i="1"/>
</calcChain>
</file>

<file path=xl/sharedStrings.xml><?xml version="1.0" encoding="utf-8"?>
<sst xmlns="http://schemas.openxmlformats.org/spreadsheetml/2006/main" count="122" uniqueCount="58">
  <si>
    <t>Приложение 6</t>
  </si>
  <si>
    <t>к муниципальной программе</t>
  </si>
  <si>
    <t>«Социальная поддержка граждан» на 2015-2025 годы»</t>
  </si>
  <si>
    <t>Цель, задачи, показатели и ресурсное обеспечение реализации обеспечивающей подпрограммы</t>
  </si>
  <si>
    <t>Цель, задачи, показатели деятельности ответственного исполнителя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</si>
  <si>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</si>
  <si>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</si>
  <si>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</si>
  <si>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</si>
  <si>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</si>
  <si>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</si>
  <si>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</si>
  <si>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</si>
  <si>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</si>
  <si>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</si>
  <si>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</si>
  <si>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</si>
  <si>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потребность</t>
  </si>
  <si>
    <t>утверждено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</si>
  <si>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 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</si>
  <si>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</si>
  <si>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</si>
  <si>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</si>
  <si>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>Основное мероприятие «Организация и обеспечение эффективного исполнения функций в области социальной политики»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</si>
  <si>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</si>
  <si>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Показатель 1. Количество жалоб по деятельности управления социальной политики администрации Города Томска (шт.)</t>
  </si>
  <si>
    <t>3 и менее</t>
  </si>
  <si>
    <t xml:space="preserve">не более 3 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</si>
  <si>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</si>
  <si>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</si>
  <si>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</si>
  <si>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</t>
  </si>
  <si>
    <t>Не более 30%</t>
  </si>
  <si>
    <t>Показатель 2. Наличие просроченной кредиторской задолженности</t>
  </si>
  <si>
    <t>Показатель 3. Наличие дебиторской задолженности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</si>
  <si>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</si>
  <si>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средств, в том числе за счет внебюджетных источников**</t>
  </si>
  <si>
    <t>Значение введено с 01.01.2023 года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</si>
  <si>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</si>
  <si>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</si>
  <si>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</si>
  <si>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</si>
  <si>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</si>
  <si>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</si>
  <si>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</si>
  <si>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</si>
  <si>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</si>
  <si>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</si>
  <si>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2015-2025 годы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</si>
  <si>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</si>
  <si>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Приложение 8 к постановлению</t>
  </si>
  <si>
    <t>администрации Города Томска</t>
  </si>
  <si>
    <t xml:space="preserve">Показатель введен с 01.01.2020  </t>
  </si>
  <si>
    <t xml:space="preserve">Показатель изменен с 01.01.2022 </t>
  </si>
  <si>
    <t xml:space="preserve"> «Организация и обеспечение эффективного исполнения функций»</t>
  </si>
  <si>
    <t>** Корректировка наименвания задачи подпрограммы, в части отражения внебюджетных источников введена с 01.01.2023 в связи с замечанием Счетной палаты Города Томска (распоряжение администрации Города Томска от 07.11.2022 № р1261 «О плане мероприятий по устранению замечаний, недостатков и нарушений, выявленных Счетной палатой Города Томска по результатам проверки отчета об исполнении бюджета муниципального образования «Город Томск» за 2021 год»)</t>
  </si>
  <si>
    <t xml:space="preserve">*Конкретизация наименования цели подпрограммы в части исполнения подведомственными учреждениями муниципальных заданий введена с 01.01.2020 </t>
  </si>
  <si>
    <t xml:space="preserve"> от 01.02.2024 №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</si>
</sst>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_-* #,##0.0\ _₽_-;\-* #,##0.0\ _₽_-;_-* &quot;-&quot;??\ _₽_-;_-@_-"/>
  </numFmts>
  <fonts count="14" x14ac:knownFonts="1">
    <font>
      <sz val="11"/>
      <color theme="1"/>
      <name val="Calibri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9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textRotation="90"/>
    </xf>
    <xf numFmtId="166" fontId="1" fillId="2" borderId="0" xfId="0" applyNumberFormat="1" applyFont="1" applyFill="1" applyAlignment="1">
      <alignment textRotation="90"/>
    </xf>
    <xf numFmtId="0" fontId="1" fillId="2" borderId="0" xfId="0" applyFont="1" applyFill="1" applyAlignment="1">
      <alignment textRotation="90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4" fillId="0" borderId="0" xfId="0" applyFont="1"/>
    <xf numFmtId="0" fontId="7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 vertical="center" textRotation="90" wrapText="1"/>
    </xf>
    <xf numFmtId="166" fontId="7" fillId="2" borderId="0" xfId="0" applyNumberFormat="1" applyFont="1" applyFill="1"/>
    <xf numFmtId="166" fontId="5" fillId="2" borderId="2" xfId="0" applyNumberFormat="1" applyFont="1" applyFill="1" applyBorder="1" applyAlignment="1">
      <alignment horizontal="center" vertical="center" textRotation="90"/>
    </xf>
    <xf numFmtId="166" fontId="8" fillId="2" borderId="2" xfId="0" applyNumberFormat="1" applyFont="1" applyFill="1" applyBorder="1" applyAlignment="1">
      <alignment horizontal="center" vertical="center" textRotation="90" wrapText="1"/>
    </xf>
    <xf numFmtId="166" fontId="9" fillId="2" borderId="2" xfId="0" applyNumberFormat="1" applyFont="1" applyFill="1" applyBorder="1" applyAlignment="1">
      <alignment horizontal="center" vertical="center" textRotation="90" wrapText="1"/>
    </xf>
    <xf numFmtId="166" fontId="8" fillId="2" borderId="0" xfId="0" applyNumberFormat="1" applyFont="1" applyFill="1" applyAlignment="1">
      <alignment horizontal="center" vertical="center" textRotation="90" wrapText="1"/>
    </xf>
    <xf numFmtId="0" fontId="7" fillId="2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165" fontId="7" fillId="2" borderId="0" xfId="1" applyNumberFormat="1" applyFont="1" applyFill="1"/>
    <xf numFmtId="0" fontId="7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6" fontId="7" fillId="2" borderId="0" xfId="0" applyNumberFormat="1" applyFont="1" applyFill="1" applyAlignment="1">
      <alignment wrapText="1"/>
    </xf>
    <xf numFmtId="166" fontId="5" fillId="2" borderId="2" xfId="0" applyNumberFormat="1" applyFont="1" applyFill="1" applyBorder="1" applyAlignment="1">
      <alignment vertical="center" textRotation="90"/>
    </xf>
    <xf numFmtId="166" fontId="8" fillId="2" borderId="2" xfId="0" applyNumberFormat="1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167" fontId="7" fillId="2" borderId="0" xfId="0" applyNumberFormat="1" applyFont="1" applyFill="1"/>
    <xf numFmtId="0" fontId="8" fillId="2" borderId="7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166" fontId="8" fillId="2" borderId="2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/>
    <xf numFmtId="0" fontId="8" fillId="2" borderId="2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  <xf numFmtId="166" fontId="9" fillId="2" borderId="2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top"/>
    </xf>
    <xf numFmtId="0" fontId="2" fillId="4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9"/>
  <sheetViews>
    <sheetView tabSelected="1" topLeftCell="I1" zoomScaleNormal="100" workbookViewId="0">
      <selection activeCell="AC10" sqref="AC10"/>
    </sheetView>
  </sheetViews>
  <sheetFormatPr defaultRowHeight="15" customHeight="1" x14ac:dyDescent="0.3"/>
  <cols>
    <col min="1" max="1" width="2.33203125" style="1" customWidth="1"/>
    <col min="2" max="2" width="101" style="2" bestFit="1" customWidth="1"/>
    <col min="3" max="4" width="3.5546875" style="1" bestFit="1" customWidth="1"/>
    <col min="5" max="5" width="5.88671875" style="1" bestFit="1" customWidth="1"/>
    <col min="6" max="6" width="5.5546875" style="1" bestFit="1" customWidth="1"/>
    <col min="7" max="7" width="4.6640625" style="1" bestFit="1" customWidth="1"/>
    <col min="8" max="9" width="5.88671875" style="1" bestFit="1" customWidth="1"/>
    <col min="10" max="11" width="5.5546875" style="1" bestFit="1" customWidth="1"/>
    <col min="12" max="12" width="5" style="1" bestFit="1" customWidth="1"/>
    <col min="13" max="13" width="5.88671875" style="1" bestFit="1" customWidth="1"/>
    <col min="14" max="18" width="5" style="1" bestFit="1" customWidth="1"/>
    <col min="19" max="19" width="4.6640625" style="1" bestFit="1" customWidth="1"/>
    <col min="20" max="20" width="4.33203125" style="1" bestFit="1" customWidth="1"/>
    <col min="21" max="21" width="7.44140625" style="1" customWidth="1"/>
    <col min="22" max="22" width="8.5546875" style="1" customWidth="1"/>
    <col min="23" max="23" width="8.109375" style="1" customWidth="1"/>
    <col min="24" max="24" width="7.88671875" style="1" customWidth="1"/>
    <col min="25" max="25" width="7.44140625" style="1" bestFit="1" customWidth="1"/>
    <col min="26" max="26" width="7.44140625" style="1" customWidth="1"/>
    <col min="27" max="27" width="7.6640625" style="1" customWidth="1"/>
    <col min="28" max="28" width="11" style="1" bestFit="1" customWidth="1"/>
    <col min="29" max="29" width="9.5546875" style="1" bestFit="1" customWidth="1"/>
    <col min="30" max="30" width="16.6640625" style="1" customWidth="1"/>
    <col min="31" max="31" width="19.5546875" style="1" customWidth="1"/>
    <col min="32" max="32" width="13.33203125" style="1" customWidth="1"/>
    <col min="33" max="33" width="9.109375" style="1" customWidth="1"/>
    <col min="34" max="34" width="13.109375" style="1" bestFit="1" customWidth="1"/>
    <col min="35" max="257" width="9.109375" style="1" customWidth="1"/>
  </cols>
  <sheetData>
    <row r="1" spans="1:257" s="13" customFormat="1" ht="15.6" x14ac:dyDescent="0.3">
      <c r="A1" s="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58" t="s">
        <v>50</v>
      </c>
      <c r="R1" s="58"/>
      <c r="S1" s="58"/>
      <c r="T1" s="58"/>
      <c r="U1" s="58"/>
      <c r="V1" s="58"/>
      <c r="W1" s="58"/>
      <c r="X1" s="58"/>
      <c r="Y1" s="58"/>
      <c r="Z1" s="58"/>
      <c r="AA1" s="7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</row>
    <row r="2" spans="1:257" s="13" customFormat="1" ht="15.6" x14ac:dyDescent="0.3">
      <c r="A2" s="9"/>
      <c r="B2" s="1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58" t="s">
        <v>51</v>
      </c>
      <c r="R2" s="58"/>
      <c r="S2" s="58"/>
      <c r="T2" s="58"/>
      <c r="U2" s="58"/>
      <c r="V2" s="58"/>
      <c r="W2" s="58"/>
      <c r="X2" s="58"/>
      <c r="Y2" s="58"/>
      <c r="Z2" s="58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</row>
    <row r="3" spans="1:257" s="13" customFormat="1" ht="15.6" x14ac:dyDescent="0.3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7" t="s">
        <v>57</v>
      </c>
      <c r="R3" s="57"/>
      <c r="S3" s="57"/>
      <c r="T3" s="57"/>
      <c r="U3" s="57"/>
      <c r="V3" s="57"/>
      <c r="W3" s="57"/>
      <c r="X3" s="57"/>
      <c r="Y3" s="57"/>
      <c r="Z3" s="5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</row>
    <row r="4" spans="1:257" s="13" customFormat="1" ht="15.6" x14ac:dyDescent="0.3">
      <c r="A4" s="9"/>
      <c r="B4" s="1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3"/>
      <c r="R4" s="50"/>
      <c r="S4" s="50"/>
      <c r="T4" s="50"/>
      <c r="U4" s="53"/>
      <c r="V4" s="53"/>
      <c r="W4" s="53"/>
      <c r="X4" s="53"/>
      <c r="Y4" s="53"/>
      <c r="Z4" s="53"/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</row>
    <row r="5" spans="1:257" s="13" customFormat="1" ht="15.6" x14ac:dyDescent="0.3">
      <c r="A5" s="9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9" t="s">
        <v>0</v>
      </c>
      <c r="R5" s="59"/>
      <c r="S5" s="59"/>
      <c r="T5" s="59"/>
      <c r="U5" s="59"/>
      <c r="V5" s="59"/>
      <c r="W5" s="59"/>
      <c r="X5" s="59"/>
      <c r="Y5" s="59"/>
      <c r="Z5" s="5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</row>
    <row r="6" spans="1:257" s="13" customFormat="1" ht="15.6" x14ac:dyDescent="0.3">
      <c r="A6" s="9"/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59" t="s">
        <v>1</v>
      </c>
      <c r="R6" s="59"/>
      <c r="S6" s="59"/>
      <c r="T6" s="59"/>
      <c r="U6" s="59"/>
      <c r="V6" s="59"/>
      <c r="W6" s="59"/>
      <c r="X6" s="59"/>
      <c r="Y6" s="59"/>
      <c r="Z6" s="5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</row>
    <row r="7" spans="1:257" s="13" customFormat="1" ht="15.6" x14ac:dyDescent="0.3">
      <c r="A7" s="9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7" t="s">
        <v>2</v>
      </c>
      <c r="R7" s="57"/>
      <c r="S7" s="57"/>
      <c r="T7" s="57"/>
      <c r="U7" s="57"/>
      <c r="V7" s="57"/>
      <c r="W7" s="57"/>
      <c r="X7" s="57"/>
      <c r="Y7" s="57"/>
      <c r="Z7" s="57"/>
      <c r="AA7" s="7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</row>
    <row r="8" spans="1:257" s="13" customFormat="1" ht="21" x14ac:dyDescent="0.3">
      <c r="A8" s="9"/>
      <c r="B8" s="55" t="s"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7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</row>
    <row r="9" spans="1:257" s="13" customFormat="1" ht="21" x14ac:dyDescent="0.3">
      <c r="A9" s="9"/>
      <c r="B9" s="56" t="s">
        <v>54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7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</row>
    <row r="10" spans="1:257" s="13" customFormat="1" ht="15.6" x14ac:dyDescent="0.3">
      <c r="A10" s="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10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</row>
    <row r="11" spans="1:257" s="13" customFormat="1" ht="15.6" x14ac:dyDescent="0.3">
      <c r="A11" s="9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10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</row>
    <row r="12" spans="1:257" s="13" customFormat="1" ht="15.6" x14ac:dyDescent="0.3">
      <c r="A12" s="9"/>
      <c r="B12" s="62" t="s">
        <v>4</v>
      </c>
      <c r="C12" s="63" t="s">
        <v>5</v>
      </c>
      <c r="D12" s="63"/>
      <c r="E12" s="64" t="s">
        <v>6</v>
      </c>
      <c r="F12" s="64"/>
      <c r="G12" s="64" t="s">
        <v>7</v>
      </c>
      <c r="H12" s="64"/>
      <c r="I12" s="64" t="s">
        <v>8</v>
      </c>
      <c r="J12" s="64"/>
      <c r="K12" s="64" t="s">
        <v>9</v>
      </c>
      <c r="L12" s="64"/>
      <c r="M12" s="64" t="s">
        <v>10</v>
      </c>
      <c r="N12" s="64"/>
      <c r="O12" s="64" t="s">
        <v>11</v>
      </c>
      <c r="P12" s="64"/>
      <c r="Q12" s="64" t="s">
        <v>12</v>
      </c>
      <c r="R12" s="64"/>
      <c r="S12" s="64" t="s">
        <v>13</v>
      </c>
      <c r="T12" s="64"/>
      <c r="U12" s="64" t="s">
        <v>14</v>
      </c>
      <c r="V12" s="64"/>
      <c r="W12" s="64" t="s">
        <v>15</v>
      </c>
      <c r="X12" s="64"/>
      <c r="Y12" s="64" t="s">
        <v>16</v>
      </c>
      <c r="Z12" s="64"/>
      <c r="AA12" s="11"/>
      <c r="AB12" s="8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</row>
    <row r="13" spans="1:257" s="16" customFormat="1" ht="63.6" x14ac:dyDescent="0.25">
      <c r="A13" s="14"/>
      <c r="B13" s="62"/>
      <c r="C13" s="17" t="s">
        <v>17</v>
      </c>
      <c r="D13" s="17" t="s">
        <v>18</v>
      </c>
      <c r="E13" s="18" t="s">
        <v>17</v>
      </c>
      <c r="F13" s="18" t="s">
        <v>18</v>
      </c>
      <c r="G13" s="18" t="s">
        <v>17</v>
      </c>
      <c r="H13" s="18" t="s">
        <v>18</v>
      </c>
      <c r="I13" s="18" t="s">
        <v>17</v>
      </c>
      <c r="J13" s="18" t="s">
        <v>18</v>
      </c>
      <c r="K13" s="18" t="s">
        <v>17</v>
      </c>
      <c r="L13" s="18" t="s">
        <v>18</v>
      </c>
      <c r="M13" s="18" t="s">
        <v>17</v>
      </c>
      <c r="N13" s="18" t="s">
        <v>18</v>
      </c>
      <c r="O13" s="18" t="s">
        <v>17</v>
      </c>
      <c r="P13" s="18" t="s">
        <v>18</v>
      </c>
      <c r="Q13" s="18" t="s">
        <v>17</v>
      </c>
      <c r="R13" s="18" t="s">
        <v>18</v>
      </c>
      <c r="S13" s="18" t="s">
        <v>17</v>
      </c>
      <c r="T13" s="18" t="s">
        <v>18</v>
      </c>
      <c r="U13" s="18" t="s">
        <v>17</v>
      </c>
      <c r="V13" s="18" t="s">
        <v>18</v>
      </c>
      <c r="W13" s="18" t="s">
        <v>17</v>
      </c>
      <c r="X13" s="18" t="s">
        <v>18</v>
      </c>
      <c r="Y13" s="18" t="s">
        <v>17</v>
      </c>
      <c r="Z13" s="18" t="s">
        <v>18</v>
      </c>
      <c r="AA13" s="15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</row>
    <row r="14" spans="1:257" s="16" customFormat="1" ht="67.5" customHeight="1" x14ac:dyDescent="0.25">
      <c r="A14" s="14"/>
      <c r="B14" s="47" t="s">
        <v>19</v>
      </c>
      <c r="C14" s="21">
        <f>E14+G14+I14+K14+M14+O14+Q14+S14+U14+W14+Y14</f>
        <v>405454.21599999996</v>
      </c>
      <c r="D14" s="21">
        <f>F14+H14+J14+L14+N14+P14+R14+T14+V14+X14+Z14</f>
        <v>401444.03600000002</v>
      </c>
      <c r="E14" s="22">
        <f>E19+E25+E30</f>
        <v>32910.9</v>
      </c>
      <c r="F14" s="22">
        <f t="shared" ref="F14:T14" si="0">F19+F25+F30</f>
        <v>31763.5</v>
      </c>
      <c r="G14" s="22">
        <f t="shared" si="0"/>
        <v>32977.199999999997</v>
      </c>
      <c r="H14" s="22">
        <f t="shared" si="0"/>
        <v>32223.5</v>
      </c>
      <c r="I14" s="22">
        <f t="shared" si="0"/>
        <v>32887.9</v>
      </c>
      <c r="J14" s="22">
        <f t="shared" si="0"/>
        <v>32395.5</v>
      </c>
      <c r="K14" s="22">
        <f t="shared" si="0"/>
        <v>34203.5</v>
      </c>
      <c r="L14" s="22">
        <f t="shared" si="0"/>
        <v>34203.5</v>
      </c>
      <c r="M14" s="22">
        <f t="shared" si="0"/>
        <v>34549.699999999997</v>
      </c>
      <c r="N14" s="22">
        <f t="shared" si="0"/>
        <v>34323</v>
      </c>
      <c r="O14" s="22">
        <f t="shared" si="0"/>
        <v>35463.9</v>
      </c>
      <c r="P14" s="22">
        <f t="shared" si="0"/>
        <v>35372.6</v>
      </c>
      <c r="Q14" s="22">
        <f t="shared" si="0"/>
        <v>35772.699999999997</v>
      </c>
      <c r="R14" s="22">
        <f t="shared" si="0"/>
        <v>35533.020000000004</v>
      </c>
      <c r="S14" s="22">
        <f t="shared" si="0"/>
        <v>38258.399999999994</v>
      </c>
      <c r="T14" s="22">
        <f t="shared" si="0"/>
        <v>37666.1</v>
      </c>
      <c r="U14" s="54">
        <f>U19+U31++U25</f>
        <v>43429.616000000002</v>
      </c>
      <c r="V14" s="54">
        <f>V19+V31++V25</f>
        <v>43395.516000000003</v>
      </c>
      <c r="W14" s="54">
        <f t="shared" ref="W14:Z14" si="1">W19+W31++W25</f>
        <v>42500.2</v>
      </c>
      <c r="X14" s="54">
        <f t="shared" si="1"/>
        <v>42283.9</v>
      </c>
      <c r="Y14" s="54">
        <f t="shared" si="1"/>
        <v>42500.2</v>
      </c>
      <c r="Z14" s="54">
        <f t="shared" si="1"/>
        <v>42283.9</v>
      </c>
      <c r="AA14" s="19"/>
      <c r="AB14" s="14"/>
      <c r="AC14" s="20"/>
      <c r="AD14" s="20"/>
      <c r="AE14" s="20"/>
      <c r="AF14" s="20"/>
      <c r="AG14" s="20"/>
      <c r="AH14" s="20"/>
      <c r="AI14" s="20"/>
      <c r="AJ14" s="20"/>
      <c r="AK14" s="20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</row>
    <row r="15" spans="1:257" s="16" customFormat="1" ht="71.25" customHeight="1" x14ac:dyDescent="0.25">
      <c r="A15" s="14"/>
      <c r="B15" s="47" t="s">
        <v>20</v>
      </c>
      <c r="C15" s="25"/>
      <c r="D15" s="25"/>
      <c r="E15" s="49">
        <v>99</v>
      </c>
      <c r="F15" s="49">
        <v>99</v>
      </c>
      <c r="G15" s="49">
        <v>100</v>
      </c>
      <c r="H15" s="49">
        <v>99</v>
      </c>
      <c r="I15" s="49">
        <v>100</v>
      </c>
      <c r="J15" s="49">
        <v>100</v>
      </c>
      <c r="K15" s="49">
        <v>100</v>
      </c>
      <c r="L15" s="49">
        <v>100</v>
      </c>
      <c r="M15" s="49">
        <v>100</v>
      </c>
      <c r="N15" s="49">
        <v>100</v>
      </c>
      <c r="O15" s="49">
        <v>100</v>
      </c>
      <c r="P15" s="49">
        <v>100</v>
      </c>
      <c r="Q15" s="49">
        <v>100</v>
      </c>
      <c r="R15" s="49">
        <v>100</v>
      </c>
      <c r="S15" s="49">
        <v>100</v>
      </c>
      <c r="T15" s="49">
        <v>100</v>
      </c>
      <c r="U15" s="52">
        <v>100</v>
      </c>
      <c r="V15" s="52">
        <v>100</v>
      </c>
      <c r="W15" s="52">
        <v>100</v>
      </c>
      <c r="X15" s="52">
        <v>100</v>
      </c>
      <c r="Y15" s="52">
        <v>100</v>
      </c>
      <c r="Z15" s="52">
        <v>100</v>
      </c>
      <c r="AA15" s="24"/>
      <c r="AB15" s="20"/>
      <c r="AC15" s="20"/>
      <c r="AD15" s="20"/>
      <c r="AE15" s="20"/>
      <c r="AF15" s="20"/>
      <c r="AG15" s="20"/>
      <c r="AH15" s="20"/>
      <c r="AI15" s="20"/>
      <c r="AJ15" s="20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spans="1:257" s="16" customFormat="1" ht="60" customHeight="1" x14ac:dyDescent="0.25">
      <c r="A16" s="14"/>
      <c r="B16" s="47" t="s">
        <v>21</v>
      </c>
      <c r="C16" s="25"/>
      <c r="D16" s="25"/>
      <c r="E16" s="49">
        <v>99</v>
      </c>
      <c r="F16" s="49">
        <v>99</v>
      </c>
      <c r="G16" s="49">
        <v>99</v>
      </c>
      <c r="H16" s="49">
        <v>99</v>
      </c>
      <c r="I16" s="49">
        <v>99</v>
      </c>
      <c r="J16" s="49">
        <v>99</v>
      </c>
      <c r="K16" s="49">
        <v>100</v>
      </c>
      <c r="L16" s="49">
        <v>100</v>
      </c>
      <c r="M16" s="49">
        <v>100</v>
      </c>
      <c r="N16" s="49">
        <v>100</v>
      </c>
      <c r="O16" s="49">
        <v>100</v>
      </c>
      <c r="P16" s="49">
        <v>100</v>
      </c>
      <c r="Q16" s="49">
        <v>100</v>
      </c>
      <c r="R16" s="49">
        <v>100</v>
      </c>
      <c r="S16" s="49">
        <v>100</v>
      </c>
      <c r="T16" s="49">
        <v>100</v>
      </c>
      <c r="U16" s="52">
        <v>100</v>
      </c>
      <c r="V16" s="52">
        <v>100</v>
      </c>
      <c r="W16" s="52">
        <v>100</v>
      </c>
      <c r="X16" s="52">
        <v>100</v>
      </c>
      <c r="Y16" s="52">
        <v>100</v>
      </c>
      <c r="Z16" s="52">
        <v>100</v>
      </c>
      <c r="AA16" s="15"/>
      <c r="AB16" s="20"/>
      <c r="AC16" s="20"/>
      <c r="AD16" s="14"/>
      <c r="AE16" s="20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</row>
    <row r="17" spans="1:257" s="16" customFormat="1" ht="13.8" x14ac:dyDescent="0.25">
      <c r="A17" s="14"/>
      <c r="B17" s="47" t="s">
        <v>22</v>
      </c>
      <c r="C17" s="65" t="s">
        <v>52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49">
        <v>100</v>
      </c>
      <c r="P17" s="49">
        <v>100</v>
      </c>
      <c r="Q17" s="49">
        <v>100</v>
      </c>
      <c r="R17" s="49">
        <v>100</v>
      </c>
      <c r="S17" s="49">
        <v>100</v>
      </c>
      <c r="T17" s="49">
        <v>100</v>
      </c>
      <c r="U17" s="52">
        <v>100</v>
      </c>
      <c r="V17" s="52">
        <v>100</v>
      </c>
      <c r="W17" s="52">
        <v>100</v>
      </c>
      <c r="X17" s="52">
        <v>100</v>
      </c>
      <c r="Y17" s="52">
        <v>100</v>
      </c>
      <c r="Z17" s="52">
        <v>100</v>
      </c>
      <c r="AA17" s="26"/>
      <c r="AB17" s="45"/>
      <c r="AC17" s="20"/>
      <c r="AD17" s="20"/>
      <c r="AE17" s="20"/>
      <c r="AF17" s="20"/>
      <c r="AG17" s="20"/>
      <c r="AH17" s="20"/>
      <c r="AI17" s="20"/>
      <c r="AJ17" s="20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</row>
    <row r="18" spans="1:257" s="16" customFormat="1" ht="36.75" customHeight="1" x14ac:dyDescent="0.3">
      <c r="A18" s="14"/>
      <c r="B18" s="66" t="s">
        <v>23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  <c r="AA18" s="15"/>
      <c r="AB18" s="14"/>
      <c r="AC18" s="20"/>
      <c r="AD18" s="14"/>
      <c r="AE18" s="27"/>
      <c r="AF18" s="14"/>
      <c r="AG18" s="14"/>
      <c r="AH18" s="14"/>
      <c r="AI18" s="14"/>
      <c r="AJ18" s="20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</row>
    <row r="19" spans="1:257" s="28" customFormat="1" ht="48" customHeight="1" x14ac:dyDescent="0.25">
      <c r="B19" s="69" t="s">
        <v>24</v>
      </c>
      <c r="C19" s="31">
        <f>E19+G19+I19+K19+M19+O19+Q19+S19+U19+W19+Y19</f>
        <v>64593.765999999989</v>
      </c>
      <c r="D19" s="31">
        <f>F19+H19+J19+L19+N19+P19+R19+T19+V19+X19+Z19</f>
        <v>63143.525999999998</v>
      </c>
      <c r="E19" s="32">
        <v>5416.3</v>
      </c>
      <c r="F19" s="32">
        <v>4955.3999999999996</v>
      </c>
      <c r="G19" s="32">
        <v>5305.6</v>
      </c>
      <c r="H19" s="32">
        <v>5172.6000000000004</v>
      </c>
      <c r="I19" s="32">
        <v>5261</v>
      </c>
      <c r="J19" s="32">
        <v>5113.3</v>
      </c>
      <c r="K19" s="32">
        <v>5541</v>
      </c>
      <c r="L19" s="32">
        <v>5541</v>
      </c>
      <c r="M19" s="32">
        <v>5499.7</v>
      </c>
      <c r="N19" s="32">
        <v>5386.3</v>
      </c>
      <c r="O19" s="32">
        <v>5509.1</v>
      </c>
      <c r="P19" s="32">
        <v>5463.45</v>
      </c>
      <c r="Q19" s="32">
        <v>5663.5</v>
      </c>
      <c r="R19" s="32">
        <f>5220.35+R20</f>
        <v>5643.51</v>
      </c>
      <c r="S19" s="22">
        <f>6313.69999999999+22.9499999999999</f>
        <v>6336.6499999999896</v>
      </c>
      <c r="T19" s="22">
        <v>6040.45</v>
      </c>
      <c r="U19" s="44">
        <f>6110.6+U20+79.916</f>
        <v>6672.5160000000005</v>
      </c>
      <c r="V19" s="44">
        <f>6093.6+V20+79.916</f>
        <v>6655.5160000000005</v>
      </c>
      <c r="W19" s="44">
        <f>6176.3+42.5+W20</f>
        <v>6694.2</v>
      </c>
      <c r="X19" s="44">
        <f>6110.6+X20</f>
        <v>6586</v>
      </c>
      <c r="Y19" s="44">
        <f>6176.3+42.5+Y20</f>
        <v>6694.2</v>
      </c>
      <c r="Z19" s="44">
        <f>6110.6+Z20</f>
        <v>6586</v>
      </c>
      <c r="AA19" s="29"/>
      <c r="AB19" s="30"/>
      <c r="AC19" s="30"/>
      <c r="AD19" s="30"/>
      <c r="AE19" s="30"/>
    </row>
    <row r="20" spans="1:257" s="16" customFormat="1" ht="48" customHeight="1" x14ac:dyDescent="0.25">
      <c r="A20" s="14"/>
      <c r="B20" s="69"/>
      <c r="C20" s="31">
        <f>E20+G20+I20+K20+M20+O20+Q20+S20+U20+W20+Y20</f>
        <v>4754.9999999999991</v>
      </c>
      <c r="D20" s="31">
        <f>F20+H20+J20+L20+N20+P20+R20+T20+V20+X20+Z20</f>
        <v>4330.96</v>
      </c>
      <c r="E20" s="18">
        <v>448.7</v>
      </c>
      <c r="F20" s="18">
        <v>404.1</v>
      </c>
      <c r="G20" s="18">
        <v>448.7</v>
      </c>
      <c r="H20" s="18">
        <v>319.7</v>
      </c>
      <c r="I20" s="18">
        <v>404.1</v>
      </c>
      <c r="J20" s="18">
        <v>279.89999999999998</v>
      </c>
      <c r="K20" s="18">
        <v>325.2</v>
      </c>
      <c r="L20" s="18">
        <v>325.2</v>
      </c>
      <c r="M20" s="18">
        <v>404.1</v>
      </c>
      <c r="N20" s="18">
        <v>332</v>
      </c>
      <c r="O20" s="18">
        <v>404.1</v>
      </c>
      <c r="P20" s="18">
        <v>359</v>
      </c>
      <c r="Q20" s="18">
        <v>432.2</v>
      </c>
      <c r="R20" s="22">
        <v>423.16</v>
      </c>
      <c r="S20" s="22">
        <v>455.1</v>
      </c>
      <c r="T20" s="22">
        <v>455.1</v>
      </c>
      <c r="U20" s="44">
        <v>482</v>
      </c>
      <c r="V20" s="44">
        <v>482</v>
      </c>
      <c r="W20" s="44">
        <v>475.4</v>
      </c>
      <c r="X20" s="44">
        <v>475.4</v>
      </c>
      <c r="Y20" s="44">
        <v>475.4</v>
      </c>
      <c r="Z20" s="44">
        <v>475.4</v>
      </c>
      <c r="AA20" s="24"/>
      <c r="AB20" s="20"/>
      <c r="AC20" s="20"/>
      <c r="AD20" s="30"/>
      <c r="AE20" s="30"/>
      <c r="AF20" s="14"/>
      <c r="AG20" s="14"/>
      <c r="AH20" s="20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</row>
    <row r="21" spans="1:257" s="16" customFormat="1" ht="51" customHeight="1" x14ac:dyDescent="0.25">
      <c r="A21" s="14"/>
      <c r="B21" s="33" t="s">
        <v>25</v>
      </c>
      <c r="C21" s="25"/>
      <c r="D21" s="25"/>
      <c r="E21" s="49" t="s">
        <v>26</v>
      </c>
      <c r="F21" s="49" t="s">
        <v>26</v>
      </c>
      <c r="G21" s="49" t="s">
        <v>26</v>
      </c>
      <c r="H21" s="49" t="s">
        <v>26</v>
      </c>
      <c r="I21" s="49" t="s">
        <v>26</v>
      </c>
      <c r="J21" s="49" t="s">
        <v>26</v>
      </c>
      <c r="K21" s="49" t="s">
        <v>26</v>
      </c>
      <c r="L21" s="49" t="s">
        <v>26</v>
      </c>
      <c r="M21" s="49" t="s">
        <v>26</v>
      </c>
      <c r="N21" s="49" t="s">
        <v>26</v>
      </c>
      <c r="O21" s="49" t="s">
        <v>26</v>
      </c>
      <c r="P21" s="49" t="s">
        <v>26</v>
      </c>
      <c r="Q21" s="49" t="s">
        <v>26</v>
      </c>
      <c r="R21" s="49" t="s">
        <v>26</v>
      </c>
      <c r="S21" s="70"/>
      <c r="T21" s="71"/>
      <c r="U21" s="71"/>
      <c r="V21" s="71"/>
      <c r="W21" s="71"/>
      <c r="X21" s="71"/>
      <c r="Y21" s="71"/>
      <c r="Z21" s="72"/>
      <c r="AA21" s="24"/>
      <c r="AB21" s="20"/>
      <c r="AC21" s="20"/>
      <c r="AD21" s="20"/>
      <c r="AE21" s="20"/>
      <c r="AF21" s="20"/>
      <c r="AG21" s="20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2" spans="1:257" s="16" customFormat="1" ht="53.25" customHeight="1" x14ac:dyDescent="0.25">
      <c r="A22" s="14"/>
      <c r="B22" s="33" t="s">
        <v>25</v>
      </c>
      <c r="C22" s="73" t="s">
        <v>53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9" t="s">
        <v>27</v>
      </c>
      <c r="T22" s="49" t="s">
        <v>27</v>
      </c>
      <c r="U22" s="52" t="s">
        <v>27</v>
      </c>
      <c r="V22" s="52" t="s">
        <v>27</v>
      </c>
      <c r="W22" s="52" t="s">
        <v>27</v>
      </c>
      <c r="X22" s="52" t="s">
        <v>27</v>
      </c>
      <c r="Y22" s="52" t="s">
        <v>27</v>
      </c>
      <c r="Z22" s="52" t="s">
        <v>27</v>
      </c>
      <c r="AA22" s="15"/>
      <c r="AB22" s="20"/>
      <c r="AC22" s="14"/>
      <c r="AD22" s="14"/>
      <c r="AE22" s="14"/>
      <c r="AF22" s="14"/>
      <c r="AG22" s="20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</row>
    <row r="23" spans="1:257" s="16" customFormat="1" ht="53.25" customHeight="1" x14ac:dyDescent="0.25">
      <c r="A23" s="14"/>
      <c r="B23" s="33" t="s">
        <v>28</v>
      </c>
      <c r="C23" s="25"/>
      <c r="D23" s="25"/>
      <c r="E23" s="49">
        <v>100</v>
      </c>
      <c r="F23" s="49">
        <v>100</v>
      </c>
      <c r="G23" s="49">
        <v>100</v>
      </c>
      <c r="H23" s="49">
        <v>100</v>
      </c>
      <c r="I23" s="49">
        <v>100</v>
      </c>
      <c r="J23" s="49">
        <v>100</v>
      </c>
      <c r="K23" s="49">
        <v>100</v>
      </c>
      <c r="L23" s="49">
        <v>100</v>
      </c>
      <c r="M23" s="49">
        <v>100</v>
      </c>
      <c r="N23" s="49">
        <v>100</v>
      </c>
      <c r="O23" s="49">
        <v>100</v>
      </c>
      <c r="P23" s="49">
        <v>100</v>
      </c>
      <c r="Q23" s="49">
        <v>100</v>
      </c>
      <c r="R23" s="49">
        <v>100</v>
      </c>
      <c r="S23" s="49">
        <v>100</v>
      </c>
      <c r="T23" s="49">
        <v>100</v>
      </c>
      <c r="U23" s="52">
        <v>100</v>
      </c>
      <c r="V23" s="52">
        <v>100</v>
      </c>
      <c r="W23" s="52">
        <v>100</v>
      </c>
      <c r="X23" s="52">
        <v>100</v>
      </c>
      <c r="Y23" s="52">
        <v>100</v>
      </c>
      <c r="Z23" s="52">
        <v>100</v>
      </c>
      <c r="AA23" s="15"/>
      <c r="AB23" s="14"/>
      <c r="AC23" s="14"/>
      <c r="AD23" s="14"/>
      <c r="AE23" s="14"/>
      <c r="AF23" s="14"/>
      <c r="AG23" s="20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</row>
    <row r="24" spans="1:257" s="16" customFormat="1" ht="62.25" customHeight="1" x14ac:dyDescent="0.25">
      <c r="A24" s="14"/>
      <c r="B24" s="33" t="s">
        <v>29</v>
      </c>
      <c r="C24" s="25"/>
      <c r="D24" s="25"/>
      <c r="E24" s="49">
        <v>99</v>
      </c>
      <c r="F24" s="49">
        <v>99</v>
      </c>
      <c r="G24" s="49">
        <v>98</v>
      </c>
      <c r="H24" s="49">
        <v>98</v>
      </c>
      <c r="I24" s="49">
        <v>99</v>
      </c>
      <c r="J24" s="49">
        <v>99</v>
      </c>
      <c r="K24" s="49">
        <v>100</v>
      </c>
      <c r="L24" s="49">
        <v>100</v>
      </c>
      <c r="M24" s="49">
        <v>100</v>
      </c>
      <c r="N24" s="49">
        <v>100</v>
      </c>
      <c r="O24" s="49">
        <v>100</v>
      </c>
      <c r="P24" s="49">
        <v>100</v>
      </c>
      <c r="Q24" s="49">
        <v>100</v>
      </c>
      <c r="R24" s="49">
        <v>100</v>
      </c>
      <c r="S24" s="49">
        <v>100</v>
      </c>
      <c r="T24" s="49">
        <v>100</v>
      </c>
      <c r="U24" s="52">
        <v>100</v>
      </c>
      <c r="V24" s="52">
        <v>100</v>
      </c>
      <c r="W24" s="52">
        <v>100</v>
      </c>
      <c r="X24" s="52">
        <v>100</v>
      </c>
      <c r="Y24" s="52">
        <v>100</v>
      </c>
      <c r="Z24" s="52">
        <v>100</v>
      </c>
      <c r="AA24" s="15"/>
      <c r="AB24" s="14"/>
      <c r="AC24" s="20"/>
      <c r="AD24" s="20"/>
      <c r="AE24" s="14"/>
      <c r="AF24" s="20"/>
      <c r="AG24" s="20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</row>
    <row r="25" spans="1:257" s="16" customFormat="1" ht="40.200000000000003" x14ac:dyDescent="0.25">
      <c r="A25" s="14"/>
      <c r="B25" s="76" t="s">
        <v>30</v>
      </c>
      <c r="C25" s="23">
        <f>E25+G25+I25+K25+M25+O25+Q25+S25+U25+W25+Y25</f>
        <v>64513.55</v>
      </c>
      <c r="D25" s="23">
        <f>F25+H25+J25+L25+N25+P25+R25+T25+V25+X25+Z25</f>
        <v>63063.409999999996</v>
      </c>
      <c r="E25" s="18">
        <v>5416.2</v>
      </c>
      <c r="F25" s="18">
        <v>4955.3</v>
      </c>
      <c r="G25" s="18">
        <v>5305.7</v>
      </c>
      <c r="H25" s="18">
        <v>5172.5</v>
      </c>
      <c r="I25" s="18">
        <v>5261</v>
      </c>
      <c r="J25" s="18">
        <v>5113.3</v>
      </c>
      <c r="K25" s="18">
        <v>5541.1</v>
      </c>
      <c r="L25" s="18">
        <v>5541.1</v>
      </c>
      <c r="M25" s="18">
        <v>5499.7</v>
      </c>
      <c r="N25" s="18">
        <v>5386.4</v>
      </c>
      <c r="O25" s="18">
        <v>5509.1</v>
      </c>
      <c r="P25" s="22">
        <v>5463.45</v>
      </c>
      <c r="Q25" s="22">
        <f t="shared" ref="Q25:Q26" si="2">Q19</f>
        <v>5663.5</v>
      </c>
      <c r="R25" s="22">
        <f>R19</f>
        <v>5643.51</v>
      </c>
      <c r="S25" s="22">
        <f>6313.6+22.9499999999999</f>
        <v>6336.55</v>
      </c>
      <c r="T25" s="22">
        <v>6040.45</v>
      </c>
      <c r="U25" s="44">
        <f>6110.6+U26</f>
        <v>6592.5</v>
      </c>
      <c r="V25" s="44">
        <f>6093.5+V26</f>
        <v>6575.4</v>
      </c>
      <c r="W25" s="44">
        <f>6176.2+42.5+W26</f>
        <v>6694.0999999999995</v>
      </c>
      <c r="X25" s="44">
        <f>6110.6+X26</f>
        <v>6586</v>
      </c>
      <c r="Y25" s="44">
        <f>6176.2+42.5+Y26</f>
        <v>6694.0999999999995</v>
      </c>
      <c r="Z25" s="44">
        <f>6110.6+Z26</f>
        <v>6586</v>
      </c>
      <c r="AA25" s="15"/>
      <c r="AB25" s="14"/>
      <c r="AC25" s="14"/>
      <c r="AD25" s="14"/>
      <c r="AE25" s="14"/>
      <c r="AF25" s="20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s="16" customFormat="1" ht="69.75" customHeight="1" x14ac:dyDescent="0.25">
      <c r="A26" s="14"/>
      <c r="B26" s="77"/>
      <c r="C26" s="23">
        <f t="shared" ref="C26:D26" si="3">E26+G26+I26+K26+M26+O26+Q26+S26+U26+W26+Y26</f>
        <v>4754.5999999999995</v>
      </c>
      <c r="D26" s="23">
        <f t="shared" si="3"/>
        <v>4330.68</v>
      </c>
      <c r="E26" s="18">
        <v>448.7</v>
      </c>
      <c r="F26" s="18">
        <v>404</v>
      </c>
      <c r="G26" s="18">
        <v>448.7</v>
      </c>
      <c r="H26" s="18">
        <v>319.7</v>
      </c>
      <c r="I26" s="18">
        <v>404</v>
      </c>
      <c r="J26" s="18">
        <v>279.8</v>
      </c>
      <c r="K26" s="18">
        <v>325.2</v>
      </c>
      <c r="L26" s="18">
        <v>325.2</v>
      </c>
      <c r="M26" s="18">
        <v>404</v>
      </c>
      <c r="N26" s="18">
        <v>332</v>
      </c>
      <c r="O26" s="18">
        <v>404</v>
      </c>
      <c r="P26" s="18">
        <v>359</v>
      </c>
      <c r="Q26" s="18">
        <f t="shared" si="2"/>
        <v>432.2</v>
      </c>
      <c r="R26" s="22">
        <v>423.18</v>
      </c>
      <c r="S26" s="22">
        <v>455.1</v>
      </c>
      <c r="T26" s="22">
        <v>455.1</v>
      </c>
      <c r="U26" s="44">
        <v>481.9</v>
      </c>
      <c r="V26" s="44">
        <v>481.9</v>
      </c>
      <c r="W26" s="44">
        <v>475.4</v>
      </c>
      <c r="X26" s="44">
        <v>475.4</v>
      </c>
      <c r="Y26" s="44">
        <v>475.4</v>
      </c>
      <c r="Z26" s="44">
        <v>475.4</v>
      </c>
      <c r="AA26" s="24"/>
      <c r="AB26" s="20"/>
      <c r="AC26" s="14"/>
      <c r="AD26" s="14"/>
      <c r="AE26" s="20"/>
      <c r="AF26" s="20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</row>
    <row r="27" spans="1:257" s="16" customFormat="1" ht="66" x14ac:dyDescent="0.25">
      <c r="A27" s="14"/>
      <c r="B27" s="34" t="s">
        <v>31</v>
      </c>
      <c r="C27" s="25"/>
      <c r="D27" s="25"/>
      <c r="E27" s="49" t="s">
        <v>32</v>
      </c>
      <c r="F27" s="49" t="s">
        <v>32</v>
      </c>
      <c r="G27" s="49" t="s">
        <v>32</v>
      </c>
      <c r="H27" s="49" t="s">
        <v>32</v>
      </c>
      <c r="I27" s="49" t="s">
        <v>32</v>
      </c>
      <c r="J27" s="49" t="s">
        <v>32</v>
      </c>
      <c r="K27" s="49" t="s">
        <v>32</v>
      </c>
      <c r="L27" s="49" t="s">
        <v>32</v>
      </c>
      <c r="M27" s="49" t="s">
        <v>32</v>
      </c>
      <c r="N27" s="49" t="s">
        <v>32</v>
      </c>
      <c r="O27" s="49" t="s">
        <v>32</v>
      </c>
      <c r="P27" s="49" t="s">
        <v>32</v>
      </c>
      <c r="Q27" s="49" t="s">
        <v>32</v>
      </c>
      <c r="R27" s="49" t="s">
        <v>32</v>
      </c>
      <c r="S27" s="49" t="s">
        <v>32</v>
      </c>
      <c r="T27" s="49" t="s">
        <v>32</v>
      </c>
      <c r="U27" s="52" t="s">
        <v>32</v>
      </c>
      <c r="V27" s="52" t="s">
        <v>32</v>
      </c>
      <c r="W27" s="52" t="s">
        <v>32</v>
      </c>
      <c r="X27" s="52" t="s">
        <v>32</v>
      </c>
      <c r="Y27" s="52" t="s">
        <v>32</v>
      </c>
      <c r="Z27" s="52" t="s">
        <v>32</v>
      </c>
      <c r="AA27" s="24"/>
      <c r="AB27" s="20"/>
      <c r="AC27" s="14"/>
      <c r="AD27" s="14"/>
      <c r="AE27" s="20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</row>
    <row r="28" spans="1:257" s="16" customFormat="1" ht="13.8" x14ac:dyDescent="0.25">
      <c r="A28" s="14"/>
      <c r="B28" s="35" t="s">
        <v>33</v>
      </c>
      <c r="C28" s="25"/>
      <c r="D28" s="25"/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15"/>
      <c r="AB28" s="14"/>
      <c r="AC28" s="20"/>
      <c r="AD28" s="20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3.8" x14ac:dyDescent="0.25">
      <c r="A29" s="14"/>
      <c r="B29" s="35" t="s">
        <v>34</v>
      </c>
      <c r="C29" s="25"/>
      <c r="D29" s="25"/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15"/>
      <c r="AB29" s="36"/>
      <c r="AC29" s="20"/>
      <c r="AD29" s="27"/>
      <c r="AE29" s="27"/>
      <c r="AF29" s="14"/>
      <c r="AG29" s="14"/>
      <c r="AH29" s="27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</row>
    <row r="30" spans="1:257" s="16" customFormat="1" ht="45.6" x14ac:dyDescent="0.25">
      <c r="A30" s="14"/>
      <c r="B30" s="37" t="s">
        <v>35</v>
      </c>
      <c r="C30" s="17">
        <f>E30+G30+I30+K30+M30+O30+Q30+S30</f>
        <v>187958.50000000003</v>
      </c>
      <c r="D30" s="23">
        <f>F30+H30+J30+L30+N30+P30+R30+T30</f>
        <v>186848.7</v>
      </c>
      <c r="E30" s="18">
        <v>22078.400000000001</v>
      </c>
      <c r="F30" s="18">
        <v>21852.799999999999</v>
      </c>
      <c r="G30" s="18">
        <v>22365.9</v>
      </c>
      <c r="H30" s="18">
        <v>21878.400000000001</v>
      </c>
      <c r="I30" s="18">
        <v>22365.9</v>
      </c>
      <c r="J30" s="18">
        <v>22168.9</v>
      </c>
      <c r="K30" s="18">
        <v>23121.4</v>
      </c>
      <c r="L30" s="18">
        <v>23121.4</v>
      </c>
      <c r="M30" s="18">
        <v>23550.3</v>
      </c>
      <c r="N30" s="18">
        <v>23550.3</v>
      </c>
      <c r="O30" s="18">
        <v>24445.7</v>
      </c>
      <c r="P30" s="18">
        <v>24445.7</v>
      </c>
      <c r="Q30" s="18">
        <v>24445.7</v>
      </c>
      <c r="R30" s="22">
        <v>24246</v>
      </c>
      <c r="S30" s="18">
        <v>25585.200000000001</v>
      </c>
      <c r="T30" s="18">
        <v>25585.200000000001</v>
      </c>
      <c r="U30" s="78"/>
      <c r="V30" s="79"/>
      <c r="W30" s="79"/>
      <c r="X30" s="79"/>
      <c r="Y30" s="79"/>
      <c r="Z30" s="80"/>
      <c r="AA30" s="15"/>
      <c r="AB30" s="36"/>
      <c r="AC30" s="20"/>
      <c r="AD30" s="27"/>
      <c r="AE30" s="27"/>
      <c r="AF30" s="14"/>
      <c r="AG30" s="14"/>
      <c r="AH30" s="27"/>
      <c r="AI30" s="20"/>
      <c r="AJ30" s="14"/>
      <c r="AK30" s="14"/>
      <c r="AL30" s="20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40.5" customHeight="1" x14ac:dyDescent="0.25">
      <c r="A31" s="14"/>
      <c r="B31" s="76" t="s">
        <v>36</v>
      </c>
      <c r="C31" s="23">
        <f>U31+W31+Y31</f>
        <v>88388.4</v>
      </c>
      <c r="D31" s="23">
        <f>V31+X31+Z31</f>
        <v>88388.4</v>
      </c>
      <c r="E31" s="82" t="s">
        <v>37</v>
      </c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4"/>
      <c r="U31" s="44">
        <f>26888+U32</f>
        <v>30164.6</v>
      </c>
      <c r="V31" s="44">
        <f>26888+V32</f>
        <v>30164.6</v>
      </c>
      <c r="W31" s="44">
        <f>26511.9+W32</f>
        <v>29111.9</v>
      </c>
      <c r="X31" s="44">
        <f>26511.9+X32</f>
        <v>29111.9</v>
      </c>
      <c r="Y31" s="44">
        <f>26511.9+Y32</f>
        <v>29111.9</v>
      </c>
      <c r="Z31" s="44">
        <f>26511.9+Z32</f>
        <v>29111.9</v>
      </c>
      <c r="AA31" s="19"/>
      <c r="AB31" s="36"/>
      <c r="AC31" s="20"/>
      <c r="AD31" s="27"/>
      <c r="AE31" s="27"/>
      <c r="AF31" s="14"/>
      <c r="AG31" s="14"/>
      <c r="AH31" s="27"/>
      <c r="AI31" s="20"/>
      <c r="AJ31" s="14"/>
      <c r="AK31" s="14"/>
      <c r="AL31" s="20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</row>
    <row r="32" spans="1:257" s="16" customFormat="1" ht="57.75" customHeight="1" x14ac:dyDescent="0.25">
      <c r="A32" s="14"/>
      <c r="B32" s="77"/>
      <c r="C32" s="23">
        <f>U32+W32+Y32</f>
        <v>8476.6</v>
      </c>
      <c r="D32" s="23">
        <f>V32+X32+Z32</f>
        <v>8476.6</v>
      </c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44">
        <v>3276.6</v>
      </c>
      <c r="V32" s="44">
        <v>3276.6</v>
      </c>
      <c r="W32" s="44">
        <v>2600</v>
      </c>
      <c r="X32" s="44">
        <v>2600</v>
      </c>
      <c r="Y32" s="44">
        <v>2600</v>
      </c>
      <c r="Z32" s="44">
        <v>2600</v>
      </c>
      <c r="AA32" s="19"/>
      <c r="AB32" s="20"/>
      <c r="AC32" s="20"/>
      <c r="AD32" s="27"/>
      <c r="AE32" s="27"/>
      <c r="AF32" s="14"/>
      <c r="AG32" s="14"/>
      <c r="AH32" s="27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pans="1:257" s="16" customFormat="1" ht="36.75" customHeight="1" x14ac:dyDescent="0.25">
      <c r="A33" s="14"/>
      <c r="B33" s="35" t="s">
        <v>38</v>
      </c>
      <c r="C33" s="25"/>
      <c r="D33" s="25"/>
      <c r="E33" s="49">
        <v>100</v>
      </c>
      <c r="F33" s="49">
        <v>100</v>
      </c>
      <c r="G33" s="49">
        <v>100</v>
      </c>
      <c r="H33" s="49">
        <v>100</v>
      </c>
      <c r="I33" s="49">
        <v>100</v>
      </c>
      <c r="J33" s="49">
        <v>100</v>
      </c>
      <c r="K33" s="49">
        <v>100</v>
      </c>
      <c r="L33" s="49">
        <v>100</v>
      </c>
      <c r="M33" s="49">
        <v>100</v>
      </c>
      <c r="N33" s="49">
        <v>100</v>
      </c>
      <c r="O33" s="49">
        <v>100</v>
      </c>
      <c r="P33" s="49">
        <v>100</v>
      </c>
      <c r="Q33" s="49">
        <v>100</v>
      </c>
      <c r="R33" s="49">
        <v>100</v>
      </c>
      <c r="S33" s="49">
        <v>100</v>
      </c>
      <c r="T33" s="49">
        <v>100</v>
      </c>
      <c r="U33" s="52">
        <v>100</v>
      </c>
      <c r="V33" s="52">
        <v>100</v>
      </c>
      <c r="W33" s="52">
        <v>100</v>
      </c>
      <c r="X33" s="52">
        <v>100</v>
      </c>
      <c r="Y33" s="52">
        <v>100</v>
      </c>
      <c r="Z33" s="52">
        <v>100</v>
      </c>
      <c r="AA33" s="24"/>
      <c r="AB33" s="19"/>
      <c r="AC33" s="20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</row>
    <row r="34" spans="1:257" s="16" customFormat="1" ht="35.25" customHeight="1" x14ac:dyDescent="0.25">
      <c r="A34" s="14"/>
      <c r="B34" s="35" t="s">
        <v>39</v>
      </c>
      <c r="C34" s="25"/>
      <c r="D34" s="25"/>
      <c r="E34" s="49">
        <v>100</v>
      </c>
      <c r="F34" s="49">
        <v>100</v>
      </c>
      <c r="G34" s="49">
        <v>100</v>
      </c>
      <c r="H34" s="49">
        <v>100</v>
      </c>
      <c r="I34" s="49">
        <v>100</v>
      </c>
      <c r="J34" s="49">
        <v>100</v>
      </c>
      <c r="K34" s="49">
        <v>100</v>
      </c>
      <c r="L34" s="49">
        <v>100</v>
      </c>
      <c r="M34" s="49">
        <v>100</v>
      </c>
      <c r="N34" s="49">
        <v>100</v>
      </c>
      <c r="O34" s="49">
        <v>100</v>
      </c>
      <c r="P34" s="49">
        <v>100</v>
      </c>
      <c r="Q34" s="49">
        <v>100</v>
      </c>
      <c r="R34" s="49">
        <v>100</v>
      </c>
      <c r="S34" s="49">
        <v>100</v>
      </c>
      <c r="T34" s="49">
        <v>100</v>
      </c>
      <c r="U34" s="52">
        <v>100</v>
      </c>
      <c r="V34" s="52">
        <v>100</v>
      </c>
      <c r="W34" s="52">
        <v>100</v>
      </c>
      <c r="X34" s="52">
        <v>100</v>
      </c>
      <c r="Y34" s="52">
        <v>100</v>
      </c>
      <c r="Z34" s="52">
        <v>100</v>
      </c>
      <c r="AA34" s="15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</row>
    <row r="35" spans="1:257" s="16" customFormat="1" ht="26.4" x14ac:dyDescent="0.25">
      <c r="A35" s="14"/>
      <c r="B35" s="35" t="s">
        <v>40</v>
      </c>
      <c r="C35" s="25"/>
      <c r="D35" s="25"/>
      <c r="E35" s="49">
        <v>100</v>
      </c>
      <c r="F35" s="49">
        <v>100</v>
      </c>
      <c r="G35" s="49">
        <v>100</v>
      </c>
      <c r="H35" s="49">
        <v>100</v>
      </c>
      <c r="I35" s="49">
        <v>100</v>
      </c>
      <c r="J35" s="49">
        <v>100</v>
      </c>
      <c r="K35" s="49">
        <v>100</v>
      </c>
      <c r="L35" s="49">
        <v>100</v>
      </c>
      <c r="M35" s="49">
        <v>100</v>
      </c>
      <c r="N35" s="49">
        <v>100</v>
      </c>
      <c r="O35" s="49">
        <v>100</v>
      </c>
      <c r="P35" s="49">
        <v>100</v>
      </c>
      <c r="Q35" s="49">
        <v>100</v>
      </c>
      <c r="R35" s="49">
        <v>100</v>
      </c>
      <c r="S35" s="49">
        <v>100</v>
      </c>
      <c r="T35" s="49">
        <v>100</v>
      </c>
      <c r="U35" s="52">
        <v>100</v>
      </c>
      <c r="V35" s="52">
        <v>100</v>
      </c>
      <c r="W35" s="52">
        <v>100</v>
      </c>
      <c r="X35" s="52">
        <v>100</v>
      </c>
      <c r="Y35" s="52">
        <v>100</v>
      </c>
      <c r="Z35" s="52">
        <v>100</v>
      </c>
      <c r="AA35" s="15"/>
      <c r="AB35" s="14"/>
      <c r="AC35" s="14"/>
      <c r="AD35" s="14"/>
      <c r="AE35" s="14"/>
      <c r="AF35" s="14"/>
      <c r="AG35" s="14"/>
      <c r="AH35" s="14"/>
      <c r="AI35" s="14"/>
      <c r="AJ35" s="20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16" customFormat="1" ht="13.8" x14ac:dyDescent="0.25">
      <c r="A36" s="14"/>
      <c r="B36" s="81" t="s">
        <v>56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15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16" customFormat="1" ht="39" customHeight="1" x14ac:dyDescent="0.25">
      <c r="A37" s="14"/>
      <c r="B37" s="81" t="s">
        <v>55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16" customFormat="1" ht="13.8" x14ac:dyDescent="0.25">
      <c r="A38" s="14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51"/>
      <c r="V38" s="51"/>
      <c r="W38" s="51"/>
      <c r="X38" s="51"/>
      <c r="Y38" s="51"/>
      <c r="Z38" s="51"/>
      <c r="AA38" s="38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s="16" customFormat="1" ht="15.6" x14ac:dyDescent="0.25">
      <c r="A39" s="14"/>
      <c r="B39" s="60" t="s">
        <v>41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39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16" customFormat="1" ht="15.6" x14ac:dyDescent="0.25">
      <c r="A40" s="14"/>
      <c r="B40" s="4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39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s="16" customFormat="1" ht="13.8" x14ac:dyDescent="0.25">
      <c r="A41" s="14"/>
      <c r="B41" s="89" t="s">
        <v>42</v>
      </c>
      <c r="C41" s="89"/>
      <c r="D41" s="89"/>
      <c r="E41" s="65" t="s">
        <v>43</v>
      </c>
      <c r="F41" s="65"/>
      <c r="G41" s="65"/>
      <c r="H41" s="65"/>
      <c r="I41" s="65"/>
      <c r="J41" s="65"/>
      <c r="K41" s="65"/>
      <c r="L41" s="65"/>
      <c r="M41" s="65"/>
      <c r="N41" s="65" t="s">
        <v>44</v>
      </c>
      <c r="O41" s="65"/>
      <c r="P41" s="65"/>
      <c r="Q41" s="65"/>
      <c r="R41" s="89" t="s">
        <v>45</v>
      </c>
      <c r="S41" s="89"/>
      <c r="T41" s="89"/>
      <c r="U41" s="89"/>
      <c r="V41" s="89"/>
      <c r="W41" s="89"/>
      <c r="X41" s="89"/>
      <c r="Y41" s="89"/>
      <c r="Z41" s="89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s="16" customFormat="1" ht="63.75" customHeight="1" x14ac:dyDescent="0.25">
      <c r="A42" s="14"/>
      <c r="B42" s="88" t="s">
        <v>46</v>
      </c>
      <c r="C42" s="88"/>
      <c r="D42" s="88"/>
      <c r="E42" s="62" t="s">
        <v>47</v>
      </c>
      <c r="F42" s="62"/>
      <c r="G42" s="62"/>
      <c r="H42" s="62"/>
      <c r="I42" s="62"/>
      <c r="J42" s="62"/>
      <c r="K42" s="62"/>
      <c r="L42" s="62"/>
      <c r="M42" s="62"/>
      <c r="N42" s="88" t="s">
        <v>48</v>
      </c>
      <c r="O42" s="88"/>
      <c r="P42" s="88"/>
      <c r="Q42" s="88"/>
      <c r="R42" s="62" t="s">
        <v>49</v>
      </c>
      <c r="S42" s="62"/>
      <c r="T42" s="62"/>
      <c r="U42" s="62"/>
      <c r="V42" s="62"/>
      <c r="W42" s="62"/>
      <c r="X42" s="62"/>
      <c r="Y42" s="62"/>
      <c r="Z42" s="62"/>
      <c r="AA42" s="41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s="16" customFormat="1" ht="88.5" customHeight="1" x14ac:dyDescent="0.3">
      <c r="A43" s="14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46"/>
      <c r="V43" s="46"/>
      <c r="W43" s="46"/>
      <c r="X43" s="46"/>
      <c r="Y43" s="46"/>
      <c r="Z43" s="46"/>
      <c r="AA43" s="42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ht="81" customHeight="1" x14ac:dyDescent="0.3">
      <c r="N44" s="3"/>
    </row>
    <row r="46" spans="1:257" ht="15" customHeight="1" x14ac:dyDescent="0.3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57" ht="14.4" x14ac:dyDescent="0.3">
      <c r="AA47" s="5"/>
    </row>
    <row r="48" spans="1:257" ht="15" customHeight="1" x14ac:dyDescent="0.3"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6:25" ht="15" customHeight="1" x14ac:dyDescent="0.3">
      <c r="P49" s="6"/>
      <c r="Q49" s="5"/>
      <c r="R49" s="5"/>
      <c r="S49" s="5"/>
      <c r="T49" s="5"/>
      <c r="U49" s="5"/>
      <c r="V49" s="5"/>
      <c r="W49" s="6"/>
      <c r="X49" s="6"/>
      <c r="Y49" s="6"/>
    </row>
  </sheetData>
  <mergeCells count="43">
    <mergeCell ref="B42:D42"/>
    <mergeCell ref="E42:M42"/>
    <mergeCell ref="N42:Q42"/>
    <mergeCell ref="R42:Z42"/>
    <mergeCell ref="B37:Z37"/>
    <mergeCell ref="B39:Z39"/>
    <mergeCell ref="B41:D41"/>
    <mergeCell ref="E41:M41"/>
    <mergeCell ref="N41:Q41"/>
    <mergeCell ref="R41:Z41"/>
    <mergeCell ref="B25:B26"/>
    <mergeCell ref="U30:Z30"/>
    <mergeCell ref="B31:B32"/>
    <mergeCell ref="B36:Z36"/>
    <mergeCell ref="E31:T32"/>
    <mergeCell ref="C17:N17"/>
    <mergeCell ref="B18:Z18"/>
    <mergeCell ref="B19:B20"/>
    <mergeCell ref="S21:Z21"/>
    <mergeCell ref="C22:R22"/>
    <mergeCell ref="B10:Z10"/>
    <mergeCell ref="B11:Z11"/>
    <mergeCell ref="B12:B1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B8:Z8"/>
    <mergeCell ref="B9:Z9"/>
    <mergeCell ref="Q7:Z7"/>
    <mergeCell ref="Q1:Z1"/>
    <mergeCell ref="Q2:Z2"/>
    <mergeCell ref="Q3:Z3"/>
    <mergeCell ref="Q5:Z5"/>
    <mergeCell ref="Q6:Z6"/>
  </mergeCells>
  <hyperlinks>
    <hyperlink ref="B14" location="Par2867" display="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"/>
    <hyperlink ref="B19" location="Par2867" display="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"/>
  </hyperlink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Шавкунова Елена Александровна</cp:lastModifiedBy>
  <cp:revision>2</cp:revision>
  <cp:lastPrinted>2024-02-05T08:18:10Z</cp:lastPrinted>
  <dcterms:created xsi:type="dcterms:W3CDTF">2006-09-16T00:00:00Z</dcterms:created>
  <dcterms:modified xsi:type="dcterms:W3CDTF">2024-02-05T08:19:17Z</dcterms:modified>
  <cp:version>917504</cp:version>
</cp:coreProperties>
</file>