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356" yWindow="840" windowWidth="7116" windowHeight="7068" tabRatio="500"/>
  </bookViews>
  <sheets>
    <sheet name="ПАСПОРТ" sheetId="1" r:id="rId1"/>
    <sheet name="!ПОКАЗАТЕЛИ МП" sheetId="40" state="hidden" r:id="rId2"/>
  </sheets>
  <definedNames>
    <definedName name="_xlnm.Print_Area" localSheetId="1">'!ПОКАЗАТЕЛИ МП'!$A$1:$AV$86</definedName>
    <definedName name="_xlnm.Print_Area" localSheetId="0">ПАСПОРТ!$A$1:$T$45</definedName>
  </definedNames>
  <calcPr calcId="145621"/>
</workbook>
</file>

<file path=xl/calcChain.xml><?xml version="1.0" encoding="utf-8"?>
<calcChain xmlns="http://schemas.openxmlformats.org/spreadsheetml/2006/main">
  <c r="T15" i="1" l="1"/>
  <c r="P15" i="1"/>
  <c r="H25" i="1" l="1"/>
  <c r="G25" i="1"/>
  <c r="E25" i="1"/>
  <c r="G24" i="1"/>
  <c r="E24" i="1"/>
  <c r="J18" i="1"/>
  <c r="H18" i="1"/>
  <c r="M17" i="1"/>
  <c r="K17" i="1"/>
  <c r="O16" i="1"/>
  <c r="G16" i="1"/>
  <c r="L15" i="1"/>
  <c r="J15" i="1"/>
  <c r="X17" i="40" l="1"/>
  <c r="L15" i="40"/>
  <c r="K15" i="40"/>
  <c r="I15" i="40"/>
  <c r="K14" i="40"/>
  <c r="I14" i="40"/>
  <c r="I12" i="40"/>
  <c r="N11" i="40"/>
  <c r="L11" i="40"/>
  <c r="Q10" i="40"/>
  <c r="O10" i="40"/>
  <c r="S9" i="40"/>
  <c r="K9" i="40"/>
  <c r="X8" i="40"/>
  <c r="V8" i="40"/>
  <c r="T8" i="40"/>
  <c r="R8" i="40"/>
  <c r="P8" i="40"/>
  <c r="N8" i="40"/>
  <c r="AV17" i="40" l="1"/>
  <c r="AJ15" i="40"/>
  <c r="AI15" i="40"/>
  <c r="AG15" i="40"/>
  <c r="AI14" i="40"/>
  <c r="AG14" i="40"/>
  <c r="AG12" i="40"/>
  <c r="AL11" i="40"/>
  <c r="AJ11" i="40"/>
  <c r="AO10" i="40"/>
  <c r="AM10" i="40"/>
  <c r="AQ9" i="40"/>
  <c r="AI9" i="40"/>
  <c r="AV8" i="40"/>
  <c r="AT8" i="40"/>
  <c r="AR8" i="40"/>
  <c r="AP8" i="40"/>
  <c r="AN8" i="40"/>
  <c r="AL8" i="40"/>
</calcChain>
</file>

<file path=xl/sharedStrings.xml><?xml version="1.0" encoding="utf-8"?>
<sst xmlns="http://schemas.openxmlformats.org/spreadsheetml/2006/main" count="377" uniqueCount="148">
  <si>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</si>
  <si>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</si>
  <si>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</si>
  <si>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администрация Города Томска (комитет жилищной политики)</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</si>
  <si>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</si>
  <si>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</si>
  <si>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</si>
  <si>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</si>
  <si>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</si>
  <si>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</si>
  <si>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</si>
  <si>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Цель: повышение доступности жилья и качества жилищного обеспечения населения</t>
  </si>
  <si>
    <t>Задача 1. Расселение аварийного жилищного фонда</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</si>
  <si>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</si>
  <si>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</si>
  <si>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</si>
  <si>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</si>
  <si>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</si>
  <si>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показатель введен с 2019 года</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</si>
  <si>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</si>
  <si>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Показатели задач муниципальной программы, единицы измерения</t>
  </si>
  <si>
    <t>Показатель задачи 1. Количество расселенных аварийных многоквартирных домов, шт.</t>
  </si>
  <si>
    <t>Показатель задачи 2. Доля расселенных аварийных домов от общего количества аварийных домов,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</si>
  <si>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</si>
  <si>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</si>
  <si>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</si>
  <si>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</si>
  <si>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</si>
  <si>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</si>
  <si>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</si>
  <si>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</si>
  <si>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</si>
  <si>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</si>
  <si>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Итого</t>
  </si>
  <si>
    <t>Сроки реализации муниципальной программы</t>
  </si>
  <si>
    <t>2017 - 2025 годы</t>
  </si>
  <si>
    <t>Организация управления муниципальной программой и контроль за ее реализацией:</t>
  </si>
  <si>
    <t>Редакция муниципальной программы в соответствии с проектом изменений</t>
  </si>
  <si>
    <t>I. ПАСПОРТ МУНИЦИПАЛЬНОЙ ПРОГРАММЫ «РАССЕЛЕНИЕ АВАРИЙНОГО ЖИЛЬЯ И СОЗДАНИЕ МАНЕВРЕННОГО ЖИЛИЩНОГО ФОНДА» НА 2017 - 2025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</si>
  <si>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</si>
  <si>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</si>
  <si>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</si>
  <si>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</si>
  <si>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в том числе за счет средств бюджета муниципального образования «Город Томск», шт.</t>
  </si>
  <si>
    <t>в том числе за счет средств бюджета муниципального образования «Город Томск», %</t>
  </si>
  <si>
    <t>Задача 2. Решение проблемы дефицита маневренного жилищного фонда муниципального образования «Город Томск»</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</si>
  <si>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</si>
  <si>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 управление муниципальной программой осуществляет</t>
  </si>
  <si>
    <t>- текущий контроль и мониторинг реализации муниципальной программы осуществляют</t>
  </si>
  <si>
    <t>Показатель цели 3. Численность населения, проживающего в аварийных домах, чел.</t>
  </si>
  <si>
    <t>1.1.</t>
  </si>
  <si>
    <t>1.1.1.</t>
  </si>
  <si>
    <t>1.2.</t>
  </si>
  <si>
    <t>1.2.1.</t>
  </si>
  <si>
    <t>Подпрограмма «Создание маневренного жилищного фонда»  на 2017 - 2025 годы</t>
  </si>
  <si>
    <t>Администрация Города Томска (комитет жилищной политики)</t>
  </si>
  <si>
    <t>Год разработки программы 2016 год</t>
  </si>
  <si>
    <t>Заместитель Мэра Города Томска по экономическому развитию</t>
  </si>
  <si>
    <t>№</t>
  </si>
  <si>
    <t>Метод сбора информации о достижении показателя</t>
  </si>
  <si>
    <t>Ответственный орган (подразделение) за достижение значения показателя</t>
  </si>
  <si>
    <t>Единовременное обследование (учет)</t>
  </si>
  <si>
    <t>Показатель 2. Доля расселенных аварийных домов от общего количества аварийных домов, %</t>
  </si>
  <si>
    <t>Фактическое значение показателей на момент разработки муниципальной программы- 2016 год</t>
  </si>
  <si>
    <t>Показатель 1. Дефицит маневренного жилищного фонда в Городе Томске, кв. м</t>
  </si>
  <si>
    <t>Федеральный бюджет &lt;1&gt;</t>
  </si>
  <si>
    <t>&lt;1&gt;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</si>
  <si>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r>
      <t>ПОКАЗАТЕЛИ ЦЕЛИ, ЗАДАЧ, МЕРОПРИЯТИЙ МУНИЦИПАЛЬНОЙ ПРОГРАММЫ «РАССЕЛЕНИЕ АВАРИЙНОГО ЖИЛЬЯ И СОЗДАНИЕ МАНЕВРЕННОГО  ЖИЛИЩНОГО ФОНДА</t>
    </r>
    <r>
      <rPr>
        <sz val="12"/>
        <rFont val="Times New Roman"/>
        <family val="1"/>
        <charset val="204"/>
      </rPr>
      <t xml:space="preserve">» </t>
    </r>
    <r>
      <rPr>
        <b/>
        <sz val="12"/>
        <rFont val="Times New Roman"/>
        <family val="1"/>
        <charset val="204"/>
      </rPr>
      <t xml:space="preserve"> НА 2017 - 2025 ГОДЫ</t>
    </r>
  </si>
  <si>
    <t>Цель, задачи муниципальной программы</t>
  </si>
  <si>
    <t>Наименование показателей целей, задач муниципальной программы (единицы измерения)</t>
  </si>
  <si>
    <t>Плановые значения показателей по годам реализации муниципальной программы</t>
  </si>
  <si>
    <t>Цель муниципальной программы: повышение доступности жилья и качества жилищного обеспечения населения</t>
  </si>
  <si>
    <t>Статистические данные</t>
  </si>
  <si>
    <t>Периодическая отчетность</t>
  </si>
  <si>
    <t>Подпрограмма «Расселение аварийного жилья»  на 2017 - 2025 годы</t>
  </si>
  <si>
    <t xml:space="preserve">- Показатель цели 2 рассчитывался следующим образом: </t>
  </si>
  <si>
    <t>в столбце «в соответствии с утвержденным финансированием»:</t>
  </si>
  <si>
    <t>на 2017 год: рассчитан исходя из общей площади жилищного фонда (13597,6 тыс. кв.м.) и общей площади жилых помещений в аварийных домах (174,03 тыс. кв.м.) – данные взяты из формы статистического наблюдения 1-жилфонд по состоянию на 01.01.2017;</t>
  </si>
  <si>
    <t>на 2018 год: площадь жилых помещений в аварийных домах – 189,43 тыс. кв.м. и общая площадь жилищного фонда - 13 897,3 тыс. кв.м.;</t>
  </si>
  <si>
    <t>на 2019 год: площадь жилых помещений в аварийных домах –192,2 тыс. кв.м. и общая площадь жилищного фонда - 14 138,8 тыс. кв.м.;</t>
  </si>
  <si>
    <t>на 2020 год: площадь жилых помещений в аварийных домах – 215,5 тыс. кв.м. и общая площадь жилищного фонда -14 484,7 тыс. кв.м. (прогнозные значения, которые планируется достичь к концу 2020 года);</t>
  </si>
  <si>
    <t xml:space="preserve"> - Показатель цели 4 в столбце «в соответствии с утвержденным финансированием»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 </t>
  </si>
  <si>
    <t>на 2017 год общая площадь жилых помещений маневренного жилищного фонда – 6081,5 кв.м., из них в нормативном состоянии 3473,1 кв.м.;</t>
  </si>
  <si>
    <t>на 2018 год общая площадь – 6696,15 кв.м., в нормативном состоянии – 4289,75  кв.м. (при условии, что в 2018 году проведены работы по ремонту жилых помещений маневренного жилищного фонда и жилых помещений, которые планируется отнести к маневренному жилищному фонду);</t>
  </si>
  <si>
    <t>на 2019 год общая площадь – 6921,7 кв.м., в нормативном состоянии – 4318,5 кв.м. (при условии, что в 2019 году  проведены работы по ремонту жилых помещений маневренного жилищного фонда, в том числе и жилые помещения, которые планируется отнести к маневренному жилищному фонду);</t>
  </si>
  <si>
    <t>на 2020 год общая площадь – 7039,4 кв.м., в нормативном состоянии – 4182 кв.м. (при условии, что в 2020 году будут проведены работы по ремонту жилых помещений маневренного жилищного фонда).</t>
  </si>
  <si>
    <t>на 2021 год общая площадь – 7662,4 кв.м., в нормативном состоянии – 4079,7 кв.м. (при условии, что в 2021 году будут проведены работы по ремонту жилых помещений маневренного жилищного фонда).</t>
  </si>
  <si>
    <t xml:space="preserve">- Показатель 2 Задачи 1 муниципальной программы </t>
  </si>
  <si>
    <t xml:space="preserve">в столбце «в соответствии с потребностью»: </t>
  </si>
  <si>
    <t xml:space="preserve"> на 2017 год: количество нерасселенных аварийных домов (всего)  – 461 шт., потребность в расселении аварийных домов за счет бюджета муниципального образования «Город Томск» - 33 многоквартирных дома и 23 многоквартирных домов в рамках договоров о развитии застроенной  территории (итого 56 шт.);</t>
  </si>
  <si>
    <t>на 2018 год: прогнозное количество нерасселенных аварийных домов на конец отчетного периода (всего)  – 519 шт., потребность в расселении аварийных домов за счет бюджета муниципального образования «Город Томск» - 25 многоквартирных домов и 1 многоквартирный дом в рамках договора о развитии застроенной  территории (итого 26 шт.);</t>
  </si>
  <si>
    <t>на 2019 год: прогнозное количество нерасселенных аварийных домов на конец отчетного периода (всего)  – 574 шт. (планируемое количество домов признанных аварийными до конца 2019 года), потребность в расселении аварийных домов за счет бюджета муниципального образования «Город Томск» - 44 многоквартирных домов и 106 многоквартирных домов в рамках договоров о развитии застроенной  территории (итого 150 шт.);</t>
  </si>
  <si>
    <t>2020 год: прогнозное количество нерасселенных аварийных домов на конец отчетного периода (всего)  – 548 шт. (при условии, что в 2020 году будет расселено 35 домов, в том числе и в рамках Региональной адресной программы, а признанно аварийными в течение 2020 года- 44 дома), потребность в расселении аварийных домов за счет бюджета муниципального образования «Город Томск» - 6 многоквартирных домов, 23 многоквартирных дома в рамках договоров о развитии застроенной  территории и 34 многоквартирных дома в рамках Региональной адресной программы (итого 63 шт.);</t>
  </si>
  <si>
    <t xml:space="preserve">В столбце «в соответствии с утвержденным финансированием» </t>
  </si>
  <si>
    <t>на 2017 год: количество нерасселенных аварийных домов (всего) 461 шт., учитывая утвержденное финансирование, планируется расселить 1 многоквартирный аварийный дома за счет средств муниципального образования «Город Томск» и 1 за счет инвесторов (договор о развитии застроенной территории заключен в 2017 году);</t>
  </si>
  <si>
    <t>на 2018 год: прогнозное количество нерасселенных аварийных домов на конец 2018 года (всего) - 519 шт., исполнено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Также  в 2018 году завершены мероприятия по расселению многоквартирных домов по адресам: г. Томск, ул. Ангарская, 85 и г. Томск,. пер. Шегарский, 69. В связи с реализацией проекта благоустройства территории сквера «Парк Победы» вне очереди расселены дома по ул.Вокзальная, 80 и ул. Вокзальная, 67, кроме этого 2 многоквартирных дома, по адресам: г. Томск, ул. Вершинина, д. 27/4, ул. Вершинина, д. 27/5, снесены собственником в декабре 2017 года и в показатели 2017 года не вошли. В рамках договора о развитии застроенной территории, заключенном в 2017 году, планируется расселить  1 дом;</t>
  </si>
  <si>
    <t>на 2019 год: прогнозное количество нерасселенных аварийных домов на конец отчетного периода - 574 шт. (планируемое количество домов признанных аварийными до конца 2019 года), в 2019 году  исполнено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Также за счет инвесторов планируется расселить 10 многоквартирных домов в рамках договоров о развитии застроенной территории,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«Город Томск».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а также за счет жилых помещений, безвозмездно переданных муниципальному образованию «Город Томск« Администрацией Томской области расселены 2 дома по адресам: ул. 19 Гвардейской Дивизии, 2 и 4;</t>
  </si>
  <si>
    <t>на 2020 год: прогнозное количество нерасселенных аварийных домов на конец отчетного периода - 548 шт. (при условии, что в 2020 году будет расселено 35 домов, в том числе и в рамках Региональной адресной программы, а признанно аварийными в течении 2020 года - 44 дома). В 2020 планируется исполнить судебные решения,  резолютивная часть которых содержит обязательство предоставить жилое помещение взамен непригодного для проживания жилого помещения, а также завершить мероприятия по расселению многоквартирного дома, расположенного по адресу: г. Томск, ул. Первомайская, д. 170. Кроме этого, за счет жилых помещений, безвозмездно переданных муниципальному образованию «Город Томск« Администрацией Томской области планируется расселить 1 дом по адресу: г. Томск, пер. Баумана, 15, г. Томск, ул. Красноармейская, д. 45, и д. 77 и 34 дома в рамках Региональной адресной программы;</t>
  </si>
  <si>
    <t>в том числе за счет средств бюджета муниципального образования «Город Томск»</t>
  </si>
  <si>
    <t>в столбце «в соответствии с потребностью»:</t>
  </si>
  <si>
    <t xml:space="preserve"> на 2017 год: количество нерасселенных аварийных домов (всего)  – 461 шт., потребность в расселении аварийных домов за счет бюджета муниципального образования «Город Томск» - 33 многоквартирных дома;  </t>
  </si>
  <si>
    <t>на 2018 год: прогнозное количество нерасселенных аварийных домов на конец отчетного периода (всего)  – 519 шт., потребность в расселении аварийных домов за счет бюджета муниципального образования «Город Томск» - 25 многоквартирных домов;</t>
  </si>
  <si>
    <t>на 2019 год: прогнозное количество нерасселенных аварийных домов на конец отчетного периода (всего)  – 574 шт. (планируемое количество домов признанных аварийными до конца 2019 года), потребность в расселении аварийных домов за счет бюджета муниципального образования «Город Томск» - 44 многоквартирных домов;</t>
  </si>
  <si>
    <t>на 2020 год: прогнозное количество нерасселенных аварийных домов на конец отчетного периода (всего)  – 548 шт. (при условии, что в 2020 году будет расселено 35 домов, в том числе и в рамках Региональной адресной программы, а признанно аварийными в течение 2020 года- 44 дома), потребность в расселении аварийных домов за счет бюджета муниципального образования «Город Томск» - 6 многоквартирных домов;</t>
  </si>
  <si>
    <t>на 2018 год: прогнозное количество нерасселенных аварийных домов на конец 2018 года (всего) - 519 шт., планируется исполнить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Также в 2018 году завершены мероприятия по расселению многоквартирных домов по адресам: г. Томск, ул. Ангарская, 85 и г. Томск, пер. Шегарский, 69;</t>
  </si>
  <si>
    <t>на 2019 год: прогнозное количество нерасселенных аварийных домов на конец отчетного периода - 574 шт. (планируемое количество домов признанных аварийными до конца 2019 года), в 2019 году планируется исполнить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t>
  </si>
  <si>
    <t xml:space="preserve">на 2020 год: прогнозное количество нерасселенных аварийных домов на конец отчетного периода - 548 шт. (при условии, что в 2020 году будет расселено 35 домов, в том числе и в рамках Региональной адресной программы, а признанно аварийными в течении 2020 года - 44 дома). В 2020 планируется исполнить судебные решения,  резолютивная часть которых содержит обязательство предоставить жилое помещение взамен непригодного для проживания жилого помещения, а также завершить мероприятия по расселению многоквартирного дома, расположенного по адресу: г. Томск, ул. Первомайская, д. 170. </t>
  </si>
  <si>
    <t>2 &lt;2&gt;</t>
  </si>
  <si>
    <t>Показатель 1. Количество расселенных аварийных многоквартирных домов, шт. &lt;4&gt;</t>
  </si>
  <si>
    <t xml:space="preserve">&lt;4&gt; в том числе многоквартирные дома, подлежащих расселению в рамках Региональной адресной программе по переселению граждан из аварийного жилищного фонда Томской области на 2019 - 2024 годы, утвержденной распоряжением Администрации Томской области от 10.04.2019 № 233-ра (Приложение № 1). </t>
  </si>
  <si>
    <t>1&lt;1&gt;</t>
  </si>
  <si>
    <t>3 &lt;3&gt;</t>
  </si>
  <si>
    <t>в столбце «в соответствии с потребностью» рассчитан исходя из показателя «Доля аварийного жилья в общей площади жилищного фонда, %»  Стратегии социально-экономического развития муниципального образования «Город Томск» до 2030 года,утвержденной решением Думы Города Томска от 27.06.2006 № 224, а также из показателей «Общая площадь жилых помещений в аварийных жилых домах» и «Общая площадь жилищного фонда» Прогноза социально-экономического развития муниципального образования «Город Томск» на 2018 год и плановый период 2019 и 2020 годов и на период до 2030 года, утвержденного постановлением администрации Города Томска от 01.09.2017 № 780, Прогноза социально-экономического развития муниципального образования «Город Томск» на 2019 год и плановый период 2020 и 2021 годов и на период до 2030 года, утвержденного постановлением администрации Города Томска от 13.09.2018 № 820;</t>
  </si>
  <si>
    <t>&lt;2&gt; В 2018 году в рамках подпрограммы «Расселение аварийного жилья» на 2017 - 2020 годы  исполнено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Кроме этого, в 2018 году завершены мероприятия по расселению многоквартирных домов, расположенного по адресам: г. Томск, ул. Ангарская, д. 85 и г. Томск, пер. Шегарский, 69</t>
  </si>
  <si>
    <t>1 &lt;3&gt;</t>
  </si>
  <si>
    <t>0 &lt;3&gt;</t>
  </si>
  <si>
    <t>&lt;1&gt; В 2017 году были завершены мероприятия по расселению многоквартирного дома по адресу: г. Томск, ул. Розы Люксембург, 121 за счет жилых помещений, приобретенных в 2016 году в  рамках муниципальной программы «Доступное и комфортное жилье» на 2015-2025 годы , утвержденной постановлением администрации Города Томска от 19.09.2014  № 944.</t>
  </si>
  <si>
    <t>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потребность в расселении аварийных домов за счет бюджета муниципального образования «Город Томск» - 9 многоквартирных домов, 10 многоквартирных дома в рамках договоров о развитии застроенной  территории и 23 многоквартирных дома в рамках Региональной адресной программы (итого 42 шт.);</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</si>
  <si>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планируется  завершить расселение  9 домов в рамках Региональной адресной программы, 1 дом в рамках заключенного договора развития застроенных территорий, по адресу: г. Томск, Московский тракт, 15; </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</si>
  <si>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планируется расселить 9 домов за счет средств муниципального образования «Город Томск»; </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</si>
  <si>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</si>
  <si>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</si>
  <si>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&lt;3&gt;В 2019 году в рамках подпрограммы «Расселение аварийного жилья» на 2017 - 2025 годы исполнено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а также за счет жилых помещений, безвозмездно переданных муниципальному образованию «Город Томск»  Администрацией Томской области расселены 2 дома по адресам: ул. 19 Гвардейской Дивизии, 2 и 4;
в 2020 году в рамках подпрограммы "Расселение аварийного жилья" на 2017 - 2025 годы исполнено 16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в том числе за счет жилых помещений, приобретенных в 2019 году, а также завершены мероприятия по расселению многоквартирного дома, расположенного по адресу: г. Томск, ул. Первомайская, д. 170.
в 2021 году рамках подпрограммы «Расселение аварийного жилья» на 2017 - 2025 годы завершены мероприятия по расселению 10 многоквартирных домов;
в 2024 году рамках подпрограммы «Расселение аварийного жилья» на 2017 - 2025 годы планируется расселить 1 многоквартирный дом, признанный аварийными;
в 2025 году рамках подпрограммы «Расселение аварийного жилья» на 2017 - 2025 годы планируется расселить 1 многоквартирный дом, признанный аварийными.</t>
  </si>
  <si>
    <t>на 2022 год общая площадь –8316,3  кв.м., в нормативном состоянии –  3918,1кв.м. (при условии, что в 2022 году будут проведены работы по ремонту жилых помещений маневренного жилищного фонда).</t>
  </si>
  <si>
    <t>на 2023 год общая площадь –8378  кв.м., в нормативном состоянии –  3979,8 кв.м. (при условии, что в 2023 году будут проведены работы по ремонту жилых помещений маневренного жилищного фонда).</t>
  </si>
  <si>
    <t>на 2024 год общая площадь –8401,7  кв.м., в нормативном состоянии –  4003,5 кв.м. (при условии, что в 2023 году будут проведены работы по ремонту жилых помещений маневренного жилищного фонда).</t>
  </si>
  <si>
    <t>на 2025 год проведение мероприятий в рамках подпрограммы «Создание маневренного жилищного фонда» на 2017-2025 годы не планируется в связи с отсутствием финансирования, поэтому значения показателя «Доля площади помещений маневренного жилищного фонда в нормативном состоянии от общей площади помещений маневренного жилищного фонда» указан с учетом достигнутых результатов в предшествующие периоды (с нарастающим итогом).</t>
  </si>
  <si>
    <t xml:space="preserve">на 2022 год: прогнозное количество нерасселенных аварийных домов на конец отчетного периода - 539 шт. (при условии, что в 2022 году будет расселено 152 дома, в том числе и в рамках Региональной адресной программы, а признанно аварийными в течение 2022 года - 70 домов), планируется расселить 7 домов за счет средств муниципального образования «Город Томск», 5 многоквартирных домов в рамках договоров о развитии застроенной  территории, 140 домов в рамках Региональной адресной программы; </t>
  </si>
  <si>
    <t>на 2023 год: прогнозное количество нерасселенных аварийных домов на конец отчетного периода - 448 шт. (при условии, что в 2023 году будет расселен 141 дом,  а признанно аварийными в течение 2023 года - 50 домов), планируется расселить  планируется расселить 26 домов за счет средств муниципального образования «Город Томск», 115 домов рамках Региональной адресной программы;</t>
  </si>
  <si>
    <t>на 2024 год: прогнозное количество нерасселенных аварийных домов на конец отчетного периода - 397 шт. (при условии, что в 2024 году будет расселено 101 дом, а будет признанно аварийными в течение 2024 года - 50 домов), планируется расселить 24  дома за счет средств муниципального образования «Город Томск», 77 домов рамках Региональной адресной программы;</t>
  </si>
  <si>
    <t>на 2025 год: прогнозное количество нерасселенных аварийных домов на конец отчетного периода - 418 шт. (при условии, что в 2025 году  будет расселено 29 домов, а будет признанно аварийными в течение 2025 года - 50 домов), планируется расселить 29 домов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</si>
  <si>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- 624 шт. (при условии, что в 2022 году будет расселено 67 домов, а признанно аварийными в течение 2022 года - 70 домов), планируется расселить 62 домов в рамках Региональной адресной программы, 5 многоквартирных домов в рамках договоров о развитии застроенной  территории ; </t>
  </si>
  <si>
    <t>на 2023 год: прогнозное количество нерасселенных аварийных домов на конец отчетного периода - 559 шт. (при условии, что в 2023 году будет расселено 115 домов,  а признанно аварийными в течение 2023 года - 50 домов), планируется расселить 115 домов рамках Региональной адресной программы;</t>
  </si>
  <si>
    <t>на 2024 год: прогнозное количество нерасселенных аварийных домов на конец отчетного периода - 531 шт. (при условии, что в 2024 году будет расселено 78 домов, а признанно аварийными в течение 2024 года - 50 домов), планируется расселить 1 дом за счет средств муниципального образования «Город Томск», 77 домов рамках Региональной адресной программы;</t>
  </si>
  <si>
    <t>на 2025 год: прогнозное количество нерасселенных аварийных домов на конец отчетного периода - 580 шт. (при условии, что в 2025 году  будет расселен 1 дом, а признанно аварийными в течение 2025 года - 50 домов),  планируется расселить 1 дом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</si>
  <si>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- 539 шт. (при условии, что в 2022 году будет расселено 152 дома, в том числе и в рамках Региональной адресной программы, а признанно аварийными в течение 2022 года - 70 домов), планируется расселить 7 домов за счет средств муниципального образования «Город Томск»; </t>
  </si>
  <si>
    <t>на 2023 год: прогнозное количество нерасселенных аварийных домов на конец отчетного периода - 448 шт. (при условии, что в 2023 году будет расселен 141 дом,  а признанно аварийными в течение 2023 года - 50 домов), планируется расселить  планируется расселить 26 домов за счет средств муниципального образования «Город Томск»;</t>
  </si>
  <si>
    <t>на 2024 год: прогнозное количество нерасселенных аварийных домов на конец отчетного периода - 397 шт. (при условии, что в 2024 году будет расселено 101 дом, а будет признанно аварийными в течение 2024 года - 50 домов), планируется расселить 24  дома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</si>
  <si>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- 624 шт. (при условии, что в 2022 году будет расселено 67 домов, а признанно аварийными в течение 2022 года - 70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</si>
  <si>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 xml:space="preserve">на 2023 год: прогнозное количество нерасселенных аварийных домов на конец отчетного периода - 559 шт. (при условии, что в 2023 году будет расселен 115 домов,  а признанно аварийными в течение 2023 года - 50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</si>
  <si>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на 2024 год: прогнозное количество нерасселенных аварийных домов на конец отчетного периода - 531 шт. (при условии, что в 2024 году будет расселено 78 домов, а будет признанно аварийными в течение 2024 года - 50 домов), планируется расселить 1 дом за счет средств муниципального образования «Город Томск»;</t>
  </si>
  <si>
    <t>на 2021 год: площадь жилых помещений в аварийных домах – 243,37  тыс. кв.м. и общая площадь жилищного фонда -14 724,1   тыс. кв.м. (прогнозные значения, которые планируется достичь к концу 2021 года);</t>
  </si>
  <si>
    <t>на 2022 год: площадь жилых помещений в аварийных домах – 236,17   тыс. кв.м. и общая площадь жилищного фонда -14 930,70 тыс. кв.м. (прогнозные значения, которые планируется достичь к концу 2022 года);</t>
  </si>
  <si>
    <t>на 2023 год: площадь жилых помещений в аварийных домах – 203,27  тыс. кв.м. и общая площадь жилищного фонда -15 169,70 тыс. кв.м. (прогнозные значения, которые планируется достичь к концу 2023 года);</t>
  </si>
  <si>
    <t>на 2024 год: площадь жилых помещений в аварийных домах –200,57   тыс. кв.м. и общая площадь жилищного фонда -15 408,7 тыс. кв.м. (прогнозные значения, которые планируется достичь к концу 2024 года);</t>
  </si>
  <si>
    <t>на 2025 год: площадь жилых помещений в аварийных домах – 217,57 тыс. кв.м. и общая площадь жилищного фонда -15 752,80 тыс. кв.м. (прогнозные значения, которые планируется достичь к концу 2025 года);</t>
  </si>
  <si>
    <t>Перечень подпрограмм либо перечень задач муниципальной программы (в случае если подпрограммы не предусмотрены)</t>
  </si>
  <si>
    <t>Приложение 1 к постановлению администрации Города Томска от 12.01.2024 № 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</si>
</sst>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р_."/>
    <numFmt numFmtId="165" formatCode="0.0"/>
    <numFmt numFmtId="166" formatCode="#,##0.0"/>
    <numFmt numFmtId="167" formatCode="#,##0.00_р_."/>
  </numFmts>
  <fonts count="22" x14ac:knownFonts="1">
    <font>
      <sz val="11"/>
      <color theme="1"/>
      <name val="Calibri"/>
      <family val="2"/>
      <scheme val="minor"/>
    </font>
    <font>
      <sz val="10"/>
      <name val="Helv"/>
    </font>
    <font>
      <sz val="10"/>
      <name val="Arial Cyr"/>
      <charset val="204"/>
    </font>
    <font>
      <b/>
      <sz val="12"/>
      <name val="Times New Roman"/>
      <family val="1"/>
      <charset val="204"/>
    </font>
    <font>
      <sz val="10"/>
      <name val="Arial"/>
      <family val="2"/>
      <charset val="204"/>
    </font>
    <font>
      <sz val="8"/>
      <name val="Times New Roman"/>
      <family val="1"/>
      <charset val="204"/>
    </font>
    <font>
      <b/>
      <sz val="14"/>
      <name val="Times New Roman"/>
      <family val="1"/>
      <charset val="204"/>
    </font>
    <font>
      <b/>
      <sz val="10"/>
      <name val="Arial"/>
      <family val="2"/>
      <charset val="204"/>
    </font>
    <font>
      <sz val="12"/>
      <name val="Times New Roman"/>
      <family val="1"/>
      <charset val="204"/>
    </font>
    <font>
      <u/>
      <sz val="10"/>
      <color indexed="12"/>
      <name val="Arial"/>
      <family val="2"/>
      <charset val="204"/>
    </font>
    <font>
      <sz val="7.5"/>
      <name val="Times New Roman"/>
      <family val="1"/>
      <charset val="204"/>
    </font>
    <font>
      <b/>
      <sz val="8"/>
      <name val="Times New Roman"/>
      <family val="1"/>
      <charset val="204"/>
    </font>
    <font>
      <sz val="11"/>
      <name val="Calibri"/>
      <family val="2"/>
      <scheme val="minor"/>
    </font>
    <font>
      <sz val="11"/>
      <name val="Times New Roman"/>
      <family val="1"/>
      <charset val="204"/>
    </font>
    <font>
      <sz val="8"/>
      <name val="Calibri"/>
      <family val="2"/>
      <scheme val="minor"/>
    </font>
    <font>
      <sz val="8"/>
      <color theme="1"/>
      <name val="Times New Roman"/>
      <family val="1"/>
      <charset val="204"/>
    </font>
    <font>
      <b/>
      <sz val="11"/>
      <name val="Calibri"/>
      <family val="2"/>
      <scheme val="minor"/>
    </font>
    <font>
      <sz val="8"/>
      <name val="Arial"/>
      <family val="2"/>
      <charset val="204"/>
    </font>
    <font>
      <sz val="6.5"/>
      <name val="Times New Roman"/>
      <family val="1"/>
      <charset val="204"/>
    </font>
    <font>
      <b/>
      <sz val="8"/>
      <name val="Helv"/>
    </font>
    <font>
      <b/>
      <sz val="8"/>
      <name val="Calibri"/>
      <family val="2"/>
      <scheme val="minor"/>
    </font>
    <font>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bottom/>
      <diagonal/>
    </border>
    <border>
      <left style="thin">
        <color auto="1"/>
      </left>
      <right/>
      <top style="thin">
        <color auto="1"/>
      </top>
      <bottom style="thin">
        <color auto="1"/>
      </bottom>
      <diagonal/>
    </border>
  </borders>
  <cellStyleXfs count="4">
    <xf numFmtId="0" fontId="0" fillId="0" borderId="0"/>
    <xf numFmtId="0" fontId="1" fillId="0" borderId="0"/>
    <xf numFmtId="0" fontId="2" fillId="0" borderId="0"/>
    <xf numFmtId="0" fontId="9" fillId="0" borderId="0" applyNumberFormat="0" applyFill="0" applyBorder="0" applyAlignment="0" applyProtection="0">
      <alignment vertical="top"/>
      <protection locked="0"/>
    </xf>
  </cellStyleXfs>
  <cellXfs count="175">
    <xf numFmtId="0" fontId="0" fillId="0" borderId="0" xfId="0"/>
    <xf numFmtId="0" fontId="0" fillId="2" borderId="0" xfId="0" applyFill="1"/>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0" fillId="0" borderId="0" xfId="0" applyFill="1"/>
    <xf numFmtId="0" fontId="0" fillId="3" borderId="0" xfId="0" applyFill="1"/>
    <xf numFmtId="0" fontId="18" fillId="0" borderId="1" xfId="0" applyFont="1" applyFill="1" applyBorder="1" applyAlignment="1">
      <alignment horizontal="center" vertical="center" textRotation="90" wrapText="1"/>
    </xf>
    <xf numFmtId="0" fontId="13" fillId="0" borderId="1" xfId="0" applyFont="1" applyFill="1" applyBorder="1"/>
    <xf numFmtId="0" fontId="6" fillId="3" borderId="0"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10" fillId="2" borderId="1" xfId="0" applyFont="1" applyFill="1" applyBorder="1" applyAlignment="1">
      <alignment horizontal="center" vertical="center" textRotation="90" wrapText="1"/>
    </xf>
    <xf numFmtId="0" fontId="10" fillId="2" borderId="1" xfId="0" applyFont="1" applyFill="1" applyBorder="1" applyAlignment="1">
      <alignment vertical="center" textRotation="90"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165" fontId="5" fillId="2" borderId="1"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164" fontId="5" fillId="2" borderId="2" xfId="0" applyNumberFormat="1"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3" fillId="2" borderId="1" xfId="0" applyFont="1" applyFill="1" applyBorder="1"/>
    <xf numFmtId="14" fontId="5"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66"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3" applyNumberFormat="1" applyFont="1" applyFill="1" applyBorder="1" applyAlignment="1" applyProtection="1">
      <alignment vertical="center" wrapText="1"/>
    </xf>
    <xf numFmtId="0" fontId="4" fillId="2" borderId="1" xfId="0" applyFont="1" applyFill="1" applyBorder="1" applyAlignment="1"/>
    <xf numFmtId="0" fontId="5" fillId="2" borderId="1" xfId="0" applyFont="1" applyFill="1" applyBorder="1" applyAlignment="1">
      <alignment vertical="center" wrapText="1"/>
    </xf>
    <xf numFmtId="0" fontId="21" fillId="0" borderId="0" xfId="0" applyFont="1" applyFill="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7" fillId="2" borderId="3" xfId="0" applyFont="1" applyFill="1" applyBorder="1" applyAlignment="1"/>
    <xf numFmtId="0" fontId="17" fillId="2" borderId="4" xfId="0" applyFont="1" applyFill="1" applyBorder="1" applyAlignment="1"/>
    <xf numFmtId="0" fontId="5" fillId="0" borderId="1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xf numFmtId="0" fontId="4" fillId="2" borderId="1" xfId="0" applyFont="1" applyFill="1" applyBorder="1" applyAlignment="1">
      <alignment vertical="center" wrapText="1"/>
    </xf>
    <xf numFmtId="0" fontId="5" fillId="2" borderId="8"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xf numFmtId="0" fontId="4" fillId="2" borderId="1" xfId="0" applyFont="1" applyFill="1" applyBorder="1" applyAlignment="1">
      <alignment horizontal="center" wrapText="1"/>
    </xf>
    <xf numFmtId="0" fontId="4" fillId="2" borderId="4" xfId="0" applyFont="1" applyFill="1" applyBorder="1" applyAlignment="1">
      <alignment horizontal="center" wrapText="1"/>
    </xf>
    <xf numFmtId="166" fontId="5" fillId="2" borderId="1" xfId="0" applyNumberFormat="1" applyFont="1" applyFill="1" applyBorder="1" applyAlignment="1">
      <alignment horizontal="center" vertical="center" wrapText="1"/>
    </xf>
    <xf numFmtId="166" fontId="4" fillId="2" borderId="1" xfId="0" applyNumberFormat="1" applyFont="1" applyFill="1" applyBorder="1" applyAlignment="1"/>
    <xf numFmtId="166" fontId="5" fillId="2" borderId="13" xfId="0" applyNumberFormat="1" applyFont="1" applyFill="1" applyBorder="1" applyAlignment="1">
      <alignment horizontal="center" vertical="center" wrapText="1"/>
    </xf>
    <xf numFmtId="166" fontId="5" fillId="2" borderId="4" xfId="0" applyNumberFormat="1" applyFont="1" applyFill="1" applyBorder="1" applyAlignment="1">
      <alignment horizontal="center" vertical="center" wrapText="1"/>
    </xf>
    <xf numFmtId="166" fontId="5" fillId="2" borderId="1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wrapText="1"/>
    </xf>
    <xf numFmtId="166" fontId="4" fillId="2" borderId="4" xfId="0" applyNumberFormat="1" applyFont="1" applyFill="1" applyBorder="1" applyAlignment="1"/>
    <xf numFmtId="166" fontId="5" fillId="0" borderId="1" xfId="0" applyNumberFormat="1" applyFont="1" applyFill="1" applyBorder="1" applyAlignment="1">
      <alignment horizontal="center" vertical="center" wrapText="1"/>
    </xf>
    <xf numFmtId="166" fontId="4" fillId="0" borderId="1" xfId="0" applyNumberFormat="1" applyFont="1" applyFill="1" applyBorder="1" applyAlignment="1"/>
    <xf numFmtId="166" fontId="5" fillId="0" borderId="13"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166" fontId="5" fillId="0" borderId="2" xfId="0" applyNumberFormat="1" applyFont="1" applyFill="1" applyBorder="1" applyAlignment="1">
      <alignment horizontal="center" vertical="center" wrapText="1"/>
    </xf>
    <xf numFmtId="166" fontId="4" fillId="0" borderId="4" xfId="0" applyNumberFormat="1" applyFont="1" applyFill="1" applyBorder="1" applyAlignment="1"/>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wrapText="1"/>
    </xf>
    <xf numFmtId="0" fontId="5" fillId="2" borderId="0" xfId="0" applyFont="1" applyFill="1" applyAlignment="1">
      <alignment wrapText="1"/>
    </xf>
    <xf numFmtId="0" fontId="8"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0" xfId="0" applyFont="1" applyFill="1" applyAlignment="1">
      <alignment horizontal="justify" vertical="center"/>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 fillId="2" borderId="0" xfId="0" applyFont="1" applyFill="1" applyAlignment="1">
      <alignment vertical="center"/>
    </xf>
    <xf numFmtId="0" fontId="12" fillId="2" borderId="0" xfId="0" applyFont="1" applyFill="1" applyAlignment="1"/>
    <xf numFmtId="0" fontId="5" fillId="2" borderId="0" xfId="0" applyFont="1" applyFill="1" applyAlignment="1">
      <alignment horizontal="left" vertical="center" wrapText="1"/>
    </xf>
    <xf numFmtId="0" fontId="11" fillId="2" borderId="0" xfId="0" applyFont="1" applyFill="1" applyAlignment="1">
      <alignment horizontal="justify" vertical="center"/>
    </xf>
    <xf numFmtId="0" fontId="19" fillId="2" borderId="0" xfId="0" applyFont="1" applyFill="1" applyAlignment="1">
      <alignment vertical="center"/>
    </xf>
    <xf numFmtId="0" fontId="20" fillId="2" borderId="0" xfId="0" applyFont="1" applyFill="1" applyAlignment="1"/>
    <xf numFmtId="0" fontId="7" fillId="2" borderId="0" xfId="0" applyFont="1" applyFill="1" applyAlignment="1">
      <alignment vertical="center"/>
    </xf>
    <xf numFmtId="0" fontId="16" fillId="2" borderId="0" xfId="0" applyFont="1" applyFill="1" applyAlignment="1"/>
    <xf numFmtId="0" fontId="1" fillId="2" borderId="0" xfId="0" applyFont="1" applyFill="1" applyAlignment="1">
      <alignment horizontal="left" vertical="center" wrapText="1"/>
    </xf>
    <xf numFmtId="0" fontId="12" fillId="2" borderId="0" xfId="0" applyFont="1" applyFill="1" applyAlignment="1">
      <alignment horizontal="left" wrapText="1"/>
    </xf>
    <xf numFmtId="0" fontId="11" fillId="2" borderId="0" xfId="0" applyFont="1" applyFill="1" applyAlignment="1">
      <alignment vertical="center" wrapText="1"/>
    </xf>
    <xf numFmtId="0" fontId="7" fillId="2" borderId="0" xfId="0" applyFont="1" applyFill="1" applyAlignment="1">
      <alignment vertical="center" wrapText="1"/>
    </xf>
    <xf numFmtId="0" fontId="5" fillId="2" borderId="0" xfId="0" applyFont="1" applyFill="1" applyBorder="1" applyAlignment="1">
      <alignment horizontal="justify" vertical="center" shrinkToFit="1"/>
    </xf>
    <xf numFmtId="0" fontId="4" fillId="2" borderId="0" xfId="0" applyFont="1" applyFill="1" applyAlignment="1">
      <alignment vertical="center" shrinkToFit="1"/>
    </xf>
    <xf numFmtId="0" fontId="12" fillId="2" borderId="0" xfId="0" applyFont="1" applyFill="1" applyAlignment="1">
      <alignment shrinkToFit="1"/>
    </xf>
    <xf numFmtId="0" fontId="4" fillId="2" borderId="0" xfId="0" applyFont="1" applyFill="1" applyAlignment="1">
      <alignment vertical="center"/>
    </xf>
    <xf numFmtId="0" fontId="11" fillId="2" borderId="0" xfId="0" applyFont="1" applyFill="1" applyBorder="1" applyAlignment="1">
      <alignment horizontal="justify" vertical="center"/>
    </xf>
    <xf numFmtId="0" fontId="5" fillId="2" borderId="0" xfId="0" applyFont="1" applyFill="1" applyBorder="1" applyAlignment="1">
      <alignment horizontal="justify" vertical="center" wrapText="1"/>
    </xf>
    <xf numFmtId="0" fontId="4" fillId="2" borderId="0" xfId="0" applyFont="1" applyFill="1" applyAlignment="1">
      <alignment vertical="center" wrapText="1"/>
    </xf>
    <xf numFmtId="0" fontId="5" fillId="2" borderId="0" xfId="0" applyFont="1" applyFill="1" applyBorder="1" applyAlignment="1">
      <alignment horizontal="justify" vertical="center"/>
    </xf>
    <xf numFmtId="0" fontId="5" fillId="2" borderId="5" xfId="0" applyFont="1" applyFill="1" applyBorder="1" applyAlignment="1">
      <alignment vertical="center" wrapText="1"/>
    </xf>
    <xf numFmtId="0" fontId="4" fillId="2" borderId="5" xfId="0" applyFont="1" applyFill="1" applyBorder="1" applyAlignment="1">
      <alignment vertical="center" wrapText="1"/>
    </xf>
    <xf numFmtId="0" fontId="12" fillId="2" borderId="5" xfId="0" applyFont="1" applyFill="1" applyBorder="1" applyAlignment="1"/>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5" fillId="0" borderId="0" xfId="0" applyFont="1" applyFill="1" applyAlignment="1">
      <alignment horizontal="justify" vertical="center"/>
    </xf>
    <xf numFmtId="0" fontId="1" fillId="0" borderId="0" xfId="0" applyFont="1" applyFill="1" applyAlignment="1">
      <alignment vertical="center"/>
    </xf>
    <xf numFmtId="0" fontId="12" fillId="0" borderId="0" xfId="0" applyFont="1" applyFill="1" applyAlignment="1"/>
    <xf numFmtId="0" fontId="5" fillId="0" borderId="0" xfId="0" applyFont="1" applyFill="1" applyAlignment="1">
      <alignment horizontal="left" vertical="center" wrapText="1"/>
    </xf>
    <xf numFmtId="0" fontId="11" fillId="0" borderId="0" xfId="0" applyFont="1" applyFill="1" applyAlignment="1">
      <alignment vertical="center" wrapText="1"/>
    </xf>
    <xf numFmtId="0" fontId="7" fillId="0" borderId="0" xfId="0" applyFont="1" applyFill="1" applyAlignment="1">
      <alignment vertical="center" wrapText="1"/>
    </xf>
    <xf numFmtId="0" fontId="16" fillId="0" borderId="0" xfId="0" applyFont="1" applyFill="1" applyAlignment="1"/>
    <xf numFmtId="0" fontId="11" fillId="0" borderId="0" xfId="0" applyFont="1" applyFill="1" applyAlignment="1">
      <alignment horizontal="justify" vertical="center"/>
    </xf>
    <xf numFmtId="0" fontId="7"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xf numFmtId="0" fontId="1" fillId="0" borderId="0" xfId="0" applyFont="1" applyFill="1" applyAlignment="1">
      <alignment horizontal="left" vertical="center" wrapText="1"/>
    </xf>
    <xf numFmtId="0" fontId="12" fillId="0" borderId="0" xfId="0" applyFont="1" applyFill="1" applyAlignment="1">
      <alignment horizontal="left" wrapText="1"/>
    </xf>
    <xf numFmtId="0" fontId="5" fillId="0" borderId="0" xfId="0" applyFont="1" applyFill="1" applyBorder="1" applyAlignment="1">
      <alignment horizontal="justify" vertical="center" shrinkToFit="1"/>
    </xf>
    <xf numFmtId="0" fontId="4" fillId="0" borderId="0" xfId="0" applyFont="1" applyFill="1" applyAlignment="1">
      <alignment vertical="center" shrinkToFit="1"/>
    </xf>
    <xf numFmtId="0" fontId="12" fillId="0" borderId="0" xfId="0" applyFont="1" applyFill="1" applyAlignment="1">
      <alignment shrinkToFit="1"/>
    </xf>
    <xf numFmtId="0" fontId="4" fillId="0" borderId="0" xfId="0" applyFont="1" applyFill="1" applyAlignment="1">
      <alignment vertical="center"/>
    </xf>
    <xf numFmtId="0" fontId="11" fillId="0" borderId="0" xfId="0" applyFont="1" applyFill="1" applyBorder="1" applyAlignment="1">
      <alignment horizontal="justify" vertical="center"/>
    </xf>
    <xf numFmtId="0" fontId="5" fillId="0" borderId="0" xfId="0" applyFont="1" applyFill="1" applyBorder="1" applyAlignment="1">
      <alignment horizontal="justify" vertical="center" wrapText="1"/>
    </xf>
    <xf numFmtId="0" fontId="4" fillId="0" borderId="0" xfId="0" applyFont="1" applyFill="1" applyAlignment="1">
      <alignment vertical="center" wrapText="1"/>
    </xf>
    <xf numFmtId="0" fontId="5" fillId="0" borderId="0" xfId="0" applyFont="1" applyFill="1" applyBorder="1" applyAlignment="1">
      <alignment horizontal="justify" vertical="center"/>
    </xf>
    <xf numFmtId="0" fontId="5" fillId="0" borderId="5" xfId="0" applyFont="1" applyFill="1" applyBorder="1" applyAlignment="1">
      <alignment vertical="center" wrapText="1"/>
    </xf>
    <xf numFmtId="0" fontId="4" fillId="0" borderId="5" xfId="0" applyFont="1" applyFill="1" applyBorder="1" applyAlignment="1">
      <alignment vertical="center" wrapText="1"/>
    </xf>
    <xf numFmtId="0" fontId="12" fillId="0" borderId="5" xfId="0" applyFont="1" applyFill="1" applyBorder="1" applyAlignment="1"/>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cellXfs>
  <cellStyles count="4">
    <cellStyle name="Гиперссылка" xfId="3" builtinId="8"/>
    <cellStyle name="Обычный" xfId="0" builtinId="0"/>
    <cellStyle name="Обычный 2" xfId="2"/>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6"/>
  <sheetViews>
    <sheetView tabSelected="1" view="pageBreakPreview" zoomScale="80" zoomScaleNormal="100" zoomScaleSheetLayoutView="80" workbookViewId="0">
      <selection sqref="A1:T1"/>
    </sheetView>
  </sheetViews>
  <sheetFormatPr defaultRowHeight="14.4" x14ac:dyDescent="0.3"/>
  <cols>
    <col min="1" max="1" width="20.44140625" style="1" customWidth="1"/>
    <col min="2" max="3" width="5.6640625" style="1" customWidth="1"/>
    <col min="4" max="4" width="5" style="1" customWidth="1"/>
    <col min="5" max="5" width="5.44140625" style="1" customWidth="1"/>
    <col min="6" max="7" width="6.88671875" style="1" customWidth="1"/>
    <col min="8" max="8" width="7" style="1" customWidth="1"/>
    <col min="9" max="9" width="5.5546875" style="1" customWidth="1"/>
    <col min="10" max="10" width="7.109375" style="1" customWidth="1"/>
    <col min="11" max="11" width="6.33203125" style="1" customWidth="1"/>
    <col min="12" max="12" width="7.109375" style="1" customWidth="1"/>
    <col min="13" max="13" width="15.88671875" style="1" bestFit="1" customWidth="1"/>
    <col min="14" max="14" width="8.5546875" style="1" customWidth="1"/>
    <col min="15" max="15" width="5.5546875" style="1" customWidth="1"/>
    <col min="16" max="16" width="10.88671875" style="1" bestFit="1" customWidth="1"/>
    <col min="17" max="17" width="11" style="1" customWidth="1"/>
    <col min="18" max="18" width="9.109375" style="1"/>
    <col min="19" max="19" width="10.33203125" style="1" customWidth="1"/>
    <col min="20" max="20" width="9.109375" style="1"/>
  </cols>
  <sheetData>
    <row r="1" spans="1:20" x14ac:dyDescent="0.3">
      <c r="A1" s="61" t="s">
        <v>147</v>
      </c>
      <c r="B1" s="61"/>
      <c r="C1" s="61"/>
      <c r="D1" s="61"/>
      <c r="E1" s="61"/>
      <c r="F1" s="61"/>
      <c r="G1" s="61"/>
      <c r="H1" s="61"/>
      <c r="I1" s="61"/>
      <c r="J1" s="61"/>
      <c r="K1" s="61"/>
      <c r="L1" s="61"/>
      <c r="M1" s="61"/>
      <c r="N1" s="61"/>
      <c r="O1" s="61"/>
      <c r="P1" s="61"/>
      <c r="Q1" s="61"/>
      <c r="R1" s="61"/>
      <c r="S1" s="61"/>
      <c r="T1" s="61"/>
    </row>
    <row r="3" spans="1:20" ht="33.75" customHeight="1" x14ac:dyDescent="0.3">
      <c r="A3" s="105" t="s">
        <v>38</v>
      </c>
      <c r="B3" s="105"/>
      <c r="C3" s="105"/>
      <c r="D3" s="105"/>
      <c r="E3" s="105"/>
      <c r="F3" s="105"/>
      <c r="G3" s="105"/>
      <c r="H3" s="105"/>
      <c r="I3" s="105"/>
      <c r="J3" s="105"/>
      <c r="K3" s="105"/>
      <c r="L3" s="105"/>
      <c r="M3" s="105"/>
      <c r="N3" s="105"/>
      <c r="O3" s="105"/>
      <c r="P3" s="105"/>
      <c r="Q3" s="105"/>
      <c r="R3" s="105"/>
      <c r="S3" s="105"/>
      <c r="T3" s="105"/>
    </row>
    <row r="4" spans="1:20" ht="62.25" customHeight="1" x14ac:dyDescent="0.3">
      <c r="A4" s="24" t="s">
        <v>0</v>
      </c>
      <c r="B4" s="58" t="s">
        <v>39</v>
      </c>
      <c r="C4" s="59"/>
      <c r="D4" s="59"/>
      <c r="E4" s="59"/>
      <c r="F4" s="59"/>
      <c r="G4" s="59"/>
      <c r="H4" s="59"/>
      <c r="I4" s="59"/>
      <c r="J4" s="59"/>
      <c r="K4" s="59"/>
      <c r="L4" s="59"/>
      <c r="M4" s="59"/>
      <c r="N4" s="59"/>
      <c r="O4" s="59"/>
      <c r="P4" s="59"/>
      <c r="Q4" s="59"/>
      <c r="R4" s="59"/>
      <c r="S4" s="59"/>
      <c r="T4" s="59"/>
    </row>
    <row r="5" spans="1:20" ht="27" customHeight="1" x14ac:dyDescent="0.3">
      <c r="A5" s="25" t="s">
        <v>1</v>
      </c>
      <c r="B5" s="60" t="s">
        <v>57</v>
      </c>
      <c r="C5" s="59"/>
      <c r="D5" s="59"/>
      <c r="E5" s="59"/>
      <c r="F5" s="59"/>
      <c r="G5" s="59"/>
      <c r="H5" s="59"/>
      <c r="I5" s="59"/>
      <c r="J5" s="59"/>
      <c r="K5" s="59"/>
      <c r="L5" s="59"/>
      <c r="M5" s="59"/>
      <c r="N5" s="59"/>
      <c r="O5" s="59"/>
      <c r="P5" s="59"/>
      <c r="Q5" s="59"/>
      <c r="R5" s="59"/>
      <c r="S5" s="59"/>
      <c r="T5" s="59"/>
    </row>
    <row r="6" spans="1:20" ht="27" customHeight="1" x14ac:dyDescent="0.3">
      <c r="A6" s="24" t="s">
        <v>2</v>
      </c>
      <c r="B6" s="60" t="s">
        <v>3</v>
      </c>
      <c r="C6" s="59"/>
      <c r="D6" s="59"/>
      <c r="E6" s="59"/>
      <c r="F6" s="59"/>
      <c r="G6" s="59"/>
      <c r="H6" s="59"/>
      <c r="I6" s="59"/>
      <c r="J6" s="59"/>
      <c r="K6" s="59"/>
      <c r="L6" s="59"/>
      <c r="M6" s="59"/>
      <c r="N6" s="59"/>
      <c r="O6" s="59"/>
      <c r="P6" s="59"/>
      <c r="Q6" s="59"/>
      <c r="R6" s="59"/>
      <c r="S6" s="59"/>
      <c r="T6" s="59"/>
    </row>
    <row r="7" spans="1:20" ht="72.75" customHeight="1" x14ac:dyDescent="0.3">
      <c r="A7" s="24" t="s">
        <v>4</v>
      </c>
      <c r="B7" s="60" t="s">
        <v>40</v>
      </c>
      <c r="C7" s="59"/>
      <c r="D7" s="59"/>
      <c r="E7" s="59"/>
      <c r="F7" s="59"/>
      <c r="G7" s="59"/>
      <c r="H7" s="59"/>
      <c r="I7" s="59"/>
      <c r="J7" s="59"/>
      <c r="K7" s="59"/>
      <c r="L7" s="59"/>
      <c r="M7" s="59"/>
      <c r="N7" s="59"/>
      <c r="O7" s="59"/>
      <c r="P7" s="59"/>
      <c r="Q7" s="59"/>
      <c r="R7" s="59"/>
      <c r="S7" s="59"/>
      <c r="T7" s="59"/>
    </row>
    <row r="8" spans="1:20" ht="15" customHeight="1" x14ac:dyDescent="0.3">
      <c r="A8" s="24" t="s">
        <v>5</v>
      </c>
      <c r="B8" s="60" t="s">
        <v>6</v>
      </c>
      <c r="C8" s="59"/>
      <c r="D8" s="59"/>
      <c r="E8" s="59"/>
      <c r="F8" s="59"/>
      <c r="G8" s="59"/>
      <c r="H8" s="59"/>
      <c r="I8" s="59"/>
      <c r="J8" s="59"/>
      <c r="K8" s="59"/>
      <c r="L8" s="59"/>
      <c r="M8" s="59"/>
      <c r="N8" s="59"/>
      <c r="O8" s="59"/>
      <c r="P8" s="59"/>
      <c r="Q8" s="59"/>
      <c r="R8" s="59"/>
      <c r="S8" s="59"/>
      <c r="T8" s="59"/>
    </row>
    <row r="9" spans="1:20" ht="47.25" customHeight="1" x14ac:dyDescent="0.3">
      <c r="A9" s="24" t="s">
        <v>7</v>
      </c>
      <c r="B9" s="60" t="s">
        <v>8</v>
      </c>
      <c r="C9" s="59"/>
      <c r="D9" s="59"/>
      <c r="E9" s="59"/>
      <c r="F9" s="59"/>
      <c r="G9" s="59"/>
      <c r="H9" s="59"/>
      <c r="I9" s="59"/>
      <c r="J9" s="59"/>
      <c r="K9" s="59"/>
      <c r="L9" s="59"/>
      <c r="M9" s="59"/>
      <c r="N9" s="59"/>
      <c r="O9" s="59"/>
      <c r="P9" s="59"/>
      <c r="Q9" s="59"/>
      <c r="R9" s="59"/>
      <c r="S9" s="59"/>
      <c r="T9" s="59"/>
    </row>
    <row r="10" spans="1:20" ht="24.75" customHeight="1" x14ac:dyDescent="0.3">
      <c r="A10" s="24" t="s">
        <v>9</v>
      </c>
      <c r="B10" s="60" t="s">
        <v>41</v>
      </c>
      <c r="C10" s="59"/>
      <c r="D10" s="59"/>
      <c r="E10" s="59"/>
      <c r="F10" s="59"/>
      <c r="G10" s="59"/>
      <c r="H10" s="59"/>
      <c r="I10" s="59"/>
      <c r="J10" s="59"/>
      <c r="K10" s="59"/>
      <c r="L10" s="59"/>
      <c r="M10" s="59"/>
      <c r="N10" s="59"/>
      <c r="O10" s="59"/>
      <c r="P10" s="59"/>
      <c r="Q10" s="59"/>
      <c r="R10" s="59"/>
      <c r="S10" s="59"/>
      <c r="T10" s="59"/>
    </row>
    <row r="11" spans="1:20" ht="45" customHeight="1" x14ac:dyDescent="0.3">
      <c r="A11" s="26" t="s">
        <v>10</v>
      </c>
      <c r="B11" s="60" t="s">
        <v>42</v>
      </c>
      <c r="C11" s="59"/>
      <c r="D11" s="59"/>
      <c r="E11" s="59"/>
      <c r="F11" s="59"/>
      <c r="G11" s="59"/>
      <c r="H11" s="59"/>
      <c r="I11" s="59"/>
      <c r="J11" s="59"/>
      <c r="K11" s="59"/>
      <c r="L11" s="59"/>
      <c r="M11" s="59"/>
      <c r="N11" s="59"/>
      <c r="O11" s="59"/>
      <c r="P11" s="59"/>
      <c r="Q11" s="59"/>
      <c r="R11" s="59"/>
      <c r="S11" s="59"/>
      <c r="T11" s="59"/>
    </row>
    <row r="12" spans="1:20" ht="15" customHeight="1" x14ac:dyDescent="0.3">
      <c r="A12" s="62" t="s">
        <v>13</v>
      </c>
      <c r="B12" s="62" t="s">
        <v>56</v>
      </c>
      <c r="C12" s="62">
        <v>2017</v>
      </c>
      <c r="D12" s="62"/>
      <c r="E12" s="62">
        <v>2018</v>
      </c>
      <c r="F12" s="73"/>
      <c r="G12" s="62">
        <v>2019</v>
      </c>
      <c r="H12" s="73"/>
      <c r="I12" s="62">
        <v>2020</v>
      </c>
      <c r="J12" s="73"/>
      <c r="K12" s="62">
        <v>2021</v>
      </c>
      <c r="L12" s="73"/>
      <c r="M12" s="62">
        <v>2022</v>
      </c>
      <c r="N12" s="59"/>
      <c r="O12" s="62">
        <v>2023</v>
      </c>
      <c r="P12" s="59"/>
      <c r="Q12" s="62">
        <v>2024</v>
      </c>
      <c r="R12" s="59"/>
      <c r="S12" s="62">
        <v>2025</v>
      </c>
      <c r="T12" s="59"/>
    </row>
    <row r="13" spans="1:20" ht="62.25" customHeight="1" x14ac:dyDescent="0.3">
      <c r="A13" s="62"/>
      <c r="B13" s="62"/>
      <c r="C13" s="27" t="s">
        <v>14</v>
      </c>
      <c r="D13" s="27" t="s">
        <v>15</v>
      </c>
      <c r="E13" s="27" t="s">
        <v>14</v>
      </c>
      <c r="F13" s="28" t="s">
        <v>15</v>
      </c>
      <c r="G13" s="27" t="s">
        <v>14</v>
      </c>
      <c r="H13" s="27" t="s">
        <v>15</v>
      </c>
      <c r="I13" s="27" t="s">
        <v>14</v>
      </c>
      <c r="J13" s="27" t="s">
        <v>15</v>
      </c>
      <c r="K13" s="27" t="s">
        <v>14</v>
      </c>
      <c r="L13" s="27" t="s">
        <v>15</v>
      </c>
      <c r="M13" s="27" t="s">
        <v>14</v>
      </c>
      <c r="N13" s="27" t="s">
        <v>15</v>
      </c>
      <c r="O13" s="27" t="s">
        <v>14</v>
      </c>
      <c r="P13" s="27" t="s">
        <v>15</v>
      </c>
      <c r="Q13" s="27" t="s">
        <v>14</v>
      </c>
      <c r="R13" s="27" t="s">
        <v>15</v>
      </c>
      <c r="S13" s="27" t="s">
        <v>14</v>
      </c>
      <c r="T13" s="27" t="s">
        <v>15</v>
      </c>
    </row>
    <row r="14" spans="1:20" ht="15" customHeight="1" x14ac:dyDescent="0.3">
      <c r="A14" s="63" t="s">
        <v>11</v>
      </c>
      <c r="B14" s="64"/>
      <c r="C14" s="64"/>
      <c r="D14" s="64"/>
      <c r="E14" s="64"/>
      <c r="F14" s="64"/>
      <c r="G14" s="64"/>
      <c r="H14" s="64"/>
      <c r="I14" s="64"/>
      <c r="J14" s="64"/>
      <c r="K14" s="64"/>
      <c r="L14" s="64"/>
      <c r="M14" s="64"/>
      <c r="N14" s="64"/>
      <c r="O14" s="64"/>
      <c r="P14" s="64"/>
      <c r="Q14" s="64"/>
      <c r="R14" s="64"/>
      <c r="S14" s="64"/>
      <c r="T14" s="65"/>
    </row>
    <row r="15" spans="1:20" ht="43.5" customHeight="1" x14ac:dyDescent="0.3">
      <c r="A15" s="29" t="s">
        <v>16</v>
      </c>
      <c r="B15" s="54">
        <v>22.35</v>
      </c>
      <c r="C15" s="54">
        <v>23.5</v>
      </c>
      <c r="D15" s="54">
        <v>23.5</v>
      </c>
      <c r="E15" s="54">
        <v>23.7</v>
      </c>
      <c r="F15" s="54">
        <v>23.7</v>
      </c>
      <c r="G15" s="54">
        <v>23.8</v>
      </c>
      <c r="H15" s="54">
        <v>23.8</v>
      </c>
      <c r="I15" s="54">
        <v>24.2</v>
      </c>
      <c r="J15" s="54">
        <f>23.9+0.3</f>
        <v>24.2</v>
      </c>
      <c r="K15" s="54">
        <v>24.6</v>
      </c>
      <c r="L15" s="4">
        <f>24.2+0.2</f>
        <v>24.4</v>
      </c>
      <c r="M15" s="54">
        <v>25.5</v>
      </c>
      <c r="N15" s="4">
        <v>25.1</v>
      </c>
      <c r="O15" s="56">
        <v>25.4</v>
      </c>
      <c r="P15" s="4">
        <f>24.7+0.2</f>
        <v>24.9</v>
      </c>
      <c r="Q15" s="56">
        <v>25.7</v>
      </c>
      <c r="R15" s="4">
        <v>25.2</v>
      </c>
      <c r="S15" s="4">
        <v>26.6</v>
      </c>
      <c r="T15" s="4">
        <f>25.2+0.2</f>
        <v>25.4</v>
      </c>
    </row>
    <row r="16" spans="1:20" ht="51.75" customHeight="1" x14ac:dyDescent="0.3">
      <c r="A16" s="29" t="s">
        <v>17</v>
      </c>
      <c r="B16" s="54">
        <v>1.2</v>
      </c>
      <c r="C16" s="54">
        <v>1.23</v>
      </c>
      <c r="D16" s="54">
        <v>1.28</v>
      </c>
      <c r="E16" s="54">
        <v>1.4</v>
      </c>
      <c r="F16" s="54">
        <v>1.4</v>
      </c>
      <c r="G16" s="5">
        <f>174.2*100/14227.3</f>
        <v>1.2244065985816002</v>
      </c>
      <c r="H16" s="5">
        <v>1.4</v>
      </c>
      <c r="I16" s="5">
        <v>1.1000000000000001</v>
      </c>
      <c r="J16" s="5">
        <v>1.5</v>
      </c>
      <c r="K16" s="6">
        <v>1.3</v>
      </c>
      <c r="L16" s="5">
        <v>1.5</v>
      </c>
      <c r="M16" s="6">
        <v>1.2</v>
      </c>
      <c r="N16" s="50">
        <v>1.62</v>
      </c>
      <c r="O16" s="6">
        <f>156*100/15597.3</f>
        <v>1.0001731068838837</v>
      </c>
      <c r="P16" s="5">
        <v>1.3</v>
      </c>
      <c r="Q16" s="6">
        <v>0.8</v>
      </c>
      <c r="R16" s="5">
        <v>2</v>
      </c>
      <c r="S16" s="7">
        <v>0.9</v>
      </c>
      <c r="T16" s="5">
        <v>2</v>
      </c>
    </row>
    <row r="17" spans="1:20" ht="51.75" customHeight="1" x14ac:dyDescent="0.3">
      <c r="A17" s="29" t="s">
        <v>49</v>
      </c>
      <c r="B17" s="66" t="s">
        <v>18</v>
      </c>
      <c r="C17" s="67"/>
      <c r="D17" s="67"/>
      <c r="E17" s="67"/>
      <c r="F17" s="68"/>
      <c r="G17" s="8">
        <v>9693</v>
      </c>
      <c r="H17" s="8">
        <v>12834</v>
      </c>
      <c r="I17" s="8">
        <v>9333</v>
      </c>
      <c r="J17" s="8">
        <v>12190</v>
      </c>
      <c r="K17" s="9">
        <f>9333-70</f>
        <v>9263</v>
      </c>
      <c r="L17" s="8">
        <v>10882</v>
      </c>
      <c r="M17" s="9">
        <f>9263-367</f>
        <v>8896</v>
      </c>
      <c r="N17" s="8">
        <v>11635</v>
      </c>
      <c r="O17" s="9">
        <v>8529</v>
      </c>
      <c r="P17" s="8">
        <v>19700</v>
      </c>
      <c r="Q17" s="9">
        <v>8622</v>
      </c>
      <c r="R17" s="8">
        <v>20400</v>
      </c>
      <c r="S17" s="9">
        <v>8513</v>
      </c>
      <c r="T17" s="8">
        <v>21100</v>
      </c>
    </row>
    <row r="18" spans="1:20" ht="93.75" customHeight="1" x14ac:dyDescent="0.3">
      <c r="A18" s="45" t="s">
        <v>19</v>
      </c>
      <c r="B18" s="54">
        <v>54.3</v>
      </c>
      <c r="C18" s="54">
        <v>100</v>
      </c>
      <c r="D18" s="54">
        <v>57.11</v>
      </c>
      <c r="E18" s="54">
        <v>100</v>
      </c>
      <c r="F18" s="49">
        <v>64.099999999999994</v>
      </c>
      <c r="G18" s="54">
        <v>100</v>
      </c>
      <c r="H18" s="51">
        <f>4318.5*100/6921.7</f>
        <v>62.390742158718233</v>
      </c>
      <c r="I18" s="54">
        <v>100</v>
      </c>
      <c r="J18" s="51">
        <f>4032*100/7461.8</f>
        <v>54.035219384062827</v>
      </c>
      <c r="K18" s="54">
        <v>100</v>
      </c>
      <c r="L18" s="51">
        <v>53.2</v>
      </c>
      <c r="M18" s="54">
        <v>100</v>
      </c>
      <c r="N18" s="51">
        <v>49</v>
      </c>
      <c r="O18" s="54">
        <v>100</v>
      </c>
      <c r="P18" s="51">
        <v>51.5</v>
      </c>
      <c r="Q18" s="54">
        <v>100</v>
      </c>
      <c r="R18" s="51">
        <v>48.4</v>
      </c>
      <c r="S18" s="54">
        <v>100</v>
      </c>
      <c r="T18" s="51">
        <v>48.4</v>
      </c>
    </row>
    <row r="19" spans="1:20" ht="15" customHeight="1" x14ac:dyDescent="0.3">
      <c r="A19" s="69" t="s">
        <v>20</v>
      </c>
      <c r="B19" s="62" t="s">
        <v>56</v>
      </c>
      <c r="C19" s="62">
        <v>2017</v>
      </c>
      <c r="D19" s="62"/>
      <c r="E19" s="63">
        <v>2018</v>
      </c>
      <c r="F19" s="71"/>
      <c r="G19" s="63">
        <v>2019</v>
      </c>
      <c r="H19" s="71"/>
      <c r="I19" s="63">
        <v>2020</v>
      </c>
      <c r="J19" s="71"/>
      <c r="K19" s="63">
        <v>2021</v>
      </c>
      <c r="L19" s="71"/>
      <c r="M19" s="63">
        <v>2022</v>
      </c>
      <c r="N19" s="72"/>
      <c r="O19" s="63">
        <v>2023</v>
      </c>
      <c r="P19" s="72"/>
      <c r="Q19" s="63">
        <v>2024</v>
      </c>
      <c r="R19" s="72"/>
      <c r="S19" s="63">
        <v>2025</v>
      </c>
      <c r="T19" s="72"/>
    </row>
    <row r="20" spans="1:20" ht="64.5" customHeight="1" x14ac:dyDescent="0.3">
      <c r="A20" s="70"/>
      <c r="B20" s="62"/>
      <c r="C20" s="27" t="s">
        <v>14</v>
      </c>
      <c r="D20" s="27" t="s">
        <v>15</v>
      </c>
      <c r="E20" s="27" t="s">
        <v>14</v>
      </c>
      <c r="F20" s="28" t="s">
        <v>15</v>
      </c>
      <c r="G20" s="27" t="s">
        <v>14</v>
      </c>
      <c r="H20" s="27" t="s">
        <v>15</v>
      </c>
      <c r="I20" s="27" t="s">
        <v>14</v>
      </c>
      <c r="J20" s="27" t="s">
        <v>15</v>
      </c>
      <c r="K20" s="27" t="s">
        <v>14</v>
      </c>
      <c r="L20" s="27" t="s">
        <v>15</v>
      </c>
      <c r="M20" s="27" t="s">
        <v>14</v>
      </c>
      <c r="N20" s="27" t="s">
        <v>15</v>
      </c>
      <c r="O20" s="27" t="s">
        <v>14</v>
      </c>
      <c r="P20" s="27" t="s">
        <v>15</v>
      </c>
      <c r="Q20" s="27" t="s">
        <v>14</v>
      </c>
      <c r="R20" s="27" t="s">
        <v>15</v>
      </c>
      <c r="S20" s="27" t="s">
        <v>14</v>
      </c>
      <c r="T20" s="27" t="s">
        <v>15</v>
      </c>
    </row>
    <row r="21" spans="1:20" ht="26.25" customHeight="1" x14ac:dyDescent="0.3">
      <c r="A21" s="62" t="s">
        <v>12</v>
      </c>
      <c r="B21" s="59"/>
      <c r="C21" s="59"/>
      <c r="D21" s="59"/>
      <c r="E21" s="59"/>
      <c r="F21" s="59"/>
      <c r="G21" s="59"/>
      <c r="H21" s="59"/>
      <c r="I21" s="59"/>
      <c r="J21" s="59"/>
      <c r="K21" s="59"/>
      <c r="L21" s="59"/>
      <c r="M21" s="59"/>
      <c r="N21" s="59"/>
      <c r="O21" s="59"/>
      <c r="P21" s="59"/>
      <c r="Q21" s="59"/>
      <c r="R21" s="59"/>
      <c r="S21" s="59"/>
      <c r="T21" s="59"/>
    </row>
    <row r="22" spans="1:20" ht="62.25" customHeight="1" x14ac:dyDescent="0.3">
      <c r="A22" s="37" t="s">
        <v>21</v>
      </c>
      <c r="B22" s="53">
        <v>3</v>
      </c>
      <c r="C22" s="53">
        <v>56</v>
      </c>
      <c r="D22" s="53">
        <v>2</v>
      </c>
      <c r="E22" s="53">
        <v>26</v>
      </c>
      <c r="F22" s="53">
        <v>7</v>
      </c>
      <c r="G22" s="53">
        <v>150</v>
      </c>
      <c r="H22" s="53">
        <v>51</v>
      </c>
      <c r="I22" s="53">
        <v>63</v>
      </c>
      <c r="J22" s="53">
        <v>36</v>
      </c>
      <c r="K22" s="53">
        <v>42</v>
      </c>
      <c r="L22" s="53">
        <v>10</v>
      </c>
      <c r="M22" s="54">
        <v>152</v>
      </c>
      <c r="N22" s="53">
        <v>67</v>
      </c>
      <c r="O22" s="53">
        <v>141</v>
      </c>
      <c r="P22" s="53">
        <v>115</v>
      </c>
      <c r="Q22" s="53">
        <v>101</v>
      </c>
      <c r="R22" s="53">
        <v>78</v>
      </c>
      <c r="S22" s="53">
        <v>29</v>
      </c>
      <c r="T22" s="53">
        <v>0</v>
      </c>
    </row>
    <row r="23" spans="1:20" ht="62.25" customHeight="1" x14ac:dyDescent="0.3">
      <c r="A23" s="29" t="s">
        <v>43</v>
      </c>
      <c r="B23" s="53">
        <v>3</v>
      </c>
      <c r="C23" s="53">
        <v>33</v>
      </c>
      <c r="D23" s="53">
        <v>1</v>
      </c>
      <c r="E23" s="53">
        <v>25</v>
      </c>
      <c r="F23" s="53">
        <v>2</v>
      </c>
      <c r="G23" s="53">
        <v>44</v>
      </c>
      <c r="H23" s="53">
        <v>3</v>
      </c>
      <c r="I23" s="53">
        <v>6</v>
      </c>
      <c r="J23" s="53">
        <v>1</v>
      </c>
      <c r="K23" s="53">
        <v>9</v>
      </c>
      <c r="L23" s="53">
        <v>0</v>
      </c>
      <c r="M23" s="53">
        <v>7</v>
      </c>
      <c r="N23" s="53">
        <v>0</v>
      </c>
      <c r="O23" s="53">
        <v>26</v>
      </c>
      <c r="P23" s="53">
        <v>0</v>
      </c>
      <c r="Q23" s="53">
        <v>24</v>
      </c>
      <c r="R23" s="53">
        <v>0</v>
      </c>
      <c r="S23" s="53">
        <v>29</v>
      </c>
      <c r="T23" s="53">
        <v>0</v>
      </c>
    </row>
    <row r="24" spans="1:20" ht="62.25" customHeight="1" x14ac:dyDescent="0.3">
      <c r="A24" s="29" t="s">
        <v>22</v>
      </c>
      <c r="B24" s="53">
        <v>0.64</v>
      </c>
      <c r="C24" s="53">
        <v>12.15</v>
      </c>
      <c r="D24" s="53">
        <v>0.43</v>
      </c>
      <c r="E24" s="53">
        <f>26*100/520</f>
        <v>5</v>
      </c>
      <c r="F24" s="52">
        <v>1.3</v>
      </c>
      <c r="G24" s="52">
        <f>150*100/527</f>
        <v>28.462998102466795</v>
      </c>
      <c r="H24" s="52">
        <v>8.9</v>
      </c>
      <c r="I24" s="52">
        <v>11.1</v>
      </c>
      <c r="J24" s="52">
        <v>6.6</v>
      </c>
      <c r="K24" s="52">
        <v>7.5</v>
      </c>
      <c r="L24" s="52">
        <v>1.6</v>
      </c>
      <c r="M24" s="52">
        <v>28.2</v>
      </c>
      <c r="N24" s="52">
        <v>10.7</v>
      </c>
      <c r="O24" s="52">
        <v>31.5</v>
      </c>
      <c r="P24" s="52">
        <v>20.6</v>
      </c>
      <c r="Q24" s="52">
        <v>25.4</v>
      </c>
      <c r="R24" s="52">
        <v>14.7</v>
      </c>
      <c r="S24" s="52">
        <v>6.9</v>
      </c>
      <c r="T24" s="53">
        <v>0</v>
      </c>
    </row>
    <row r="25" spans="1:20" ht="62.25" customHeight="1" x14ac:dyDescent="0.3">
      <c r="A25" s="29" t="s">
        <v>44</v>
      </c>
      <c r="B25" s="53">
        <v>0.64</v>
      </c>
      <c r="C25" s="53">
        <v>7.16</v>
      </c>
      <c r="D25" s="53">
        <v>0.22</v>
      </c>
      <c r="E25" s="52">
        <f>25*100/520</f>
        <v>4.8076923076923075</v>
      </c>
      <c r="F25" s="52">
        <v>0.4</v>
      </c>
      <c r="G25" s="52">
        <f>44*100/527</f>
        <v>8.3491461100569264</v>
      </c>
      <c r="H25" s="38">
        <f>3*100/574</f>
        <v>0.52264808362369342</v>
      </c>
      <c r="I25" s="52">
        <v>1.8</v>
      </c>
      <c r="J25" s="52">
        <v>0.2</v>
      </c>
      <c r="K25" s="52">
        <v>1.6</v>
      </c>
      <c r="L25" s="52">
        <v>0</v>
      </c>
      <c r="M25" s="52">
        <v>1.3</v>
      </c>
      <c r="N25" s="52">
        <v>0</v>
      </c>
      <c r="O25" s="52">
        <v>5.8</v>
      </c>
      <c r="P25" s="53">
        <v>0</v>
      </c>
      <c r="Q25" s="38">
        <v>6</v>
      </c>
      <c r="R25" s="53">
        <v>0</v>
      </c>
      <c r="S25" s="52">
        <v>6.9</v>
      </c>
      <c r="T25" s="53">
        <v>0</v>
      </c>
    </row>
    <row r="26" spans="1:20" ht="15" customHeight="1" x14ac:dyDescent="0.3">
      <c r="A26" s="74" t="s">
        <v>45</v>
      </c>
      <c r="B26" s="75"/>
      <c r="C26" s="75"/>
      <c r="D26" s="75"/>
      <c r="E26" s="75"/>
      <c r="F26" s="75"/>
      <c r="G26" s="75"/>
      <c r="H26" s="75"/>
      <c r="I26" s="75"/>
      <c r="J26" s="75"/>
      <c r="K26" s="75"/>
      <c r="L26" s="75"/>
      <c r="M26" s="76"/>
      <c r="N26" s="76"/>
      <c r="O26" s="76"/>
      <c r="P26" s="76"/>
      <c r="Q26" s="76"/>
      <c r="R26" s="76"/>
      <c r="S26" s="76"/>
      <c r="T26" s="76"/>
    </row>
    <row r="27" spans="1:20" ht="51.75" customHeight="1" x14ac:dyDescent="0.3">
      <c r="A27" s="39" t="s">
        <v>23</v>
      </c>
      <c r="B27" s="54">
        <v>3403.5</v>
      </c>
      <c r="C27" s="54">
        <v>1606.8</v>
      </c>
      <c r="D27" s="54">
        <v>2837.7</v>
      </c>
      <c r="E27" s="54">
        <v>371.8</v>
      </c>
      <c r="F27" s="55">
        <v>1675.6</v>
      </c>
      <c r="G27" s="5">
        <v>371.8</v>
      </c>
      <c r="H27" s="55">
        <v>2254.4</v>
      </c>
      <c r="I27" s="5">
        <v>371.8</v>
      </c>
      <c r="J27" s="55">
        <v>2439.1</v>
      </c>
      <c r="K27" s="5">
        <v>371.8</v>
      </c>
      <c r="L27" s="5">
        <v>2152.1</v>
      </c>
      <c r="M27" s="5">
        <v>371.8</v>
      </c>
      <c r="N27" s="5">
        <v>2595.6999999999998</v>
      </c>
      <c r="O27" s="5">
        <v>371.8</v>
      </c>
      <c r="P27" s="5">
        <v>1868</v>
      </c>
      <c r="Q27" s="5">
        <v>371.8</v>
      </c>
      <c r="R27" s="5">
        <v>1850</v>
      </c>
      <c r="S27" s="5">
        <v>371.8</v>
      </c>
      <c r="T27" s="5">
        <v>1845</v>
      </c>
    </row>
    <row r="28" spans="1:20" ht="18" customHeight="1" x14ac:dyDescent="0.3">
      <c r="A28" s="77" t="s">
        <v>24</v>
      </c>
      <c r="B28" s="62" t="s">
        <v>25</v>
      </c>
      <c r="C28" s="62" t="s">
        <v>26</v>
      </c>
      <c r="D28" s="59"/>
      <c r="E28" s="59"/>
      <c r="F28" s="59"/>
      <c r="G28" s="62" t="s">
        <v>27</v>
      </c>
      <c r="H28" s="59"/>
      <c r="I28" s="59"/>
      <c r="J28" s="59"/>
      <c r="K28" s="63" t="s">
        <v>65</v>
      </c>
      <c r="L28" s="81"/>
      <c r="M28" s="72"/>
      <c r="N28" s="63" t="s">
        <v>28</v>
      </c>
      <c r="O28" s="81"/>
      <c r="P28" s="72"/>
      <c r="Q28" s="62" t="s">
        <v>29</v>
      </c>
      <c r="R28" s="62"/>
      <c r="S28" s="62"/>
      <c r="T28" s="62"/>
    </row>
    <row r="29" spans="1:20" ht="22.5" customHeight="1" x14ac:dyDescent="0.3">
      <c r="A29" s="78"/>
      <c r="B29" s="80"/>
      <c r="C29" s="62" t="s">
        <v>30</v>
      </c>
      <c r="D29" s="82"/>
      <c r="E29" s="62" t="s">
        <v>31</v>
      </c>
      <c r="F29" s="59"/>
      <c r="G29" s="63" t="s">
        <v>30</v>
      </c>
      <c r="H29" s="83"/>
      <c r="I29" s="62" t="s">
        <v>31</v>
      </c>
      <c r="J29" s="59"/>
      <c r="K29" s="62" t="s">
        <v>30</v>
      </c>
      <c r="L29" s="59"/>
      <c r="M29" s="30" t="s">
        <v>31</v>
      </c>
      <c r="N29" s="62" t="s">
        <v>30</v>
      </c>
      <c r="O29" s="59"/>
      <c r="P29" s="30" t="s">
        <v>31</v>
      </c>
      <c r="Q29" s="62" t="s">
        <v>30</v>
      </c>
      <c r="R29" s="62"/>
      <c r="S29" s="62" t="s">
        <v>32</v>
      </c>
      <c r="T29" s="62"/>
    </row>
    <row r="30" spans="1:20" ht="15" customHeight="1" x14ac:dyDescent="0.3">
      <c r="A30" s="79"/>
      <c r="B30" s="30">
        <v>2017</v>
      </c>
      <c r="C30" s="84">
        <v>661432.6</v>
      </c>
      <c r="D30" s="85"/>
      <c r="E30" s="84">
        <v>96845.7</v>
      </c>
      <c r="F30" s="85"/>
      <c r="G30" s="86">
        <v>461432.6</v>
      </c>
      <c r="H30" s="87"/>
      <c r="I30" s="88">
        <v>96845.7</v>
      </c>
      <c r="J30" s="89"/>
      <c r="K30" s="90">
        <v>0</v>
      </c>
      <c r="L30" s="91"/>
      <c r="M30" s="36">
        <v>0</v>
      </c>
      <c r="N30" s="90">
        <v>0</v>
      </c>
      <c r="O30" s="91"/>
      <c r="P30" s="36">
        <v>0</v>
      </c>
      <c r="Q30" s="84">
        <v>200000</v>
      </c>
      <c r="R30" s="84"/>
      <c r="S30" s="84">
        <v>0</v>
      </c>
      <c r="T30" s="84"/>
    </row>
    <row r="31" spans="1:20" x14ac:dyDescent="0.3">
      <c r="A31" s="79"/>
      <c r="B31" s="30">
        <v>2018</v>
      </c>
      <c r="C31" s="84">
        <v>721099</v>
      </c>
      <c r="D31" s="85"/>
      <c r="E31" s="84">
        <v>395792.19999999995</v>
      </c>
      <c r="F31" s="85"/>
      <c r="G31" s="86">
        <v>521099</v>
      </c>
      <c r="H31" s="87"/>
      <c r="I31" s="88">
        <v>195792.19999999998</v>
      </c>
      <c r="J31" s="89"/>
      <c r="K31" s="90">
        <v>0</v>
      </c>
      <c r="L31" s="91"/>
      <c r="M31" s="46">
        <v>0</v>
      </c>
      <c r="N31" s="90">
        <v>0</v>
      </c>
      <c r="O31" s="91"/>
      <c r="P31" s="46">
        <v>0</v>
      </c>
      <c r="Q31" s="84">
        <v>200000</v>
      </c>
      <c r="R31" s="84"/>
      <c r="S31" s="84">
        <v>200000</v>
      </c>
      <c r="T31" s="84"/>
    </row>
    <row r="32" spans="1:20" x14ac:dyDescent="0.3">
      <c r="A32" s="79"/>
      <c r="B32" s="30">
        <v>2019</v>
      </c>
      <c r="C32" s="84">
        <v>3586521.1</v>
      </c>
      <c r="D32" s="85"/>
      <c r="E32" s="84">
        <v>1113859.1000000001</v>
      </c>
      <c r="F32" s="85"/>
      <c r="G32" s="86">
        <v>1323031.8</v>
      </c>
      <c r="H32" s="87"/>
      <c r="I32" s="88">
        <v>458831.80000000005</v>
      </c>
      <c r="J32" s="89"/>
      <c r="K32" s="90">
        <v>690337.7</v>
      </c>
      <c r="L32" s="91"/>
      <c r="M32" s="46">
        <v>484649.7</v>
      </c>
      <c r="N32" s="90">
        <v>21350.6</v>
      </c>
      <c r="O32" s="91"/>
      <c r="P32" s="46">
        <v>14989.099999999999</v>
      </c>
      <c r="Q32" s="84">
        <v>1551801</v>
      </c>
      <c r="R32" s="84"/>
      <c r="S32" s="84">
        <v>155388.5</v>
      </c>
      <c r="T32" s="84"/>
    </row>
    <row r="33" spans="1:20" x14ac:dyDescent="0.3">
      <c r="A33" s="79"/>
      <c r="B33" s="30">
        <v>2020</v>
      </c>
      <c r="C33" s="84">
        <v>1722103.71</v>
      </c>
      <c r="D33" s="85"/>
      <c r="E33" s="84">
        <v>747691.79999999993</v>
      </c>
      <c r="F33" s="85"/>
      <c r="G33" s="86">
        <v>714623</v>
      </c>
      <c r="H33" s="87"/>
      <c r="I33" s="88">
        <v>252178</v>
      </c>
      <c r="J33" s="89"/>
      <c r="K33" s="90">
        <v>353679.1</v>
      </c>
      <c r="L33" s="91"/>
      <c r="M33" s="46">
        <v>353679.1</v>
      </c>
      <c r="N33" s="90">
        <v>225303.2</v>
      </c>
      <c r="O33" s="91"/>
      <c r="P33" s="46">
        <v>134245.5</v>
      </c>
      <c r="Q33" s="84">
        <v>428498.41</v>
      </c>
      <c r="R33" s="84"/>
      <c r="S33" s="84">
        <v>7589.2</v>
      </c>
      <c r="T33" s="84"/>
    </row>
    <row r="34" spans="1:20" x14ac:dyDescent="0.3">
      <c r="A34" s="79"/>
      <c r="B34" s="30">
        <v>2021</v>
      </c>
      <c r="C34" s="92">
        <v>2066703.2</v>
      </c>
      <c r="D34" s="93"/>
      <c r="E34" s="92">
        <v>997012.70000000007</v>
      </c>
      <c r="F34" s="93"/>
      <c r="G34" s="94">
        <v>965839.5</v>
      </c>
      <c r="H34" s="95"/>
      <c r="I34" s="96">
        <v>493235.5</v>
      </c>
      <c r="J34" s="97"/>
      <c r="K34" s="98">
        <v>898883.60000000009</v>
      </c>
      <c r="L34" s="99"/>
      <c r="M34" s="48">
        <v>482491.80000000005</v>
      </c>
      <c r="N34" s="98">
        <v>27800.400000000001</v>
      </c>
      <c r="O34" s="99"/>
      <c r="P34" s="48">
        <v>14889.6</v>
      </c>
      <c r="Q34" s="92">
        <v>174179.7</v>
      </c>
      <c r="R34" s="92"/>
      <c r="S34" s="92">
        <v>6395.8</v>
      </c>
      <c r="T34" s="92"/>
    </row>
    <row r="35" spans="1:20" x14ac:dyDescent="0.3">
      <c r="A35" s="79"/>
      <c r="B35" s="30">
        <v>2022</v>
      </c>
      <c r="C35" s="92">
        <v>5306952.3866799995</v>
      </c>
      <c r="D35" s="93"/>
      <c r="E35" s="92">
        <v>3390868.5781199997</v>
      </c>
      <c r="F35" s="93"/>
      <c r="G35" s="94">
        <v>1507006.4866800001</v>
      </c>
      <c r="H35" s="95"/>
      <c r="I35" s="96">
        <v>859823.87812000001</v>
      </c>
      <c r="J35" s="97"/>
      <c r="K35" s="98">
        <v>3574369.3</v>
      </c>
      <c r="L35" s="99"/>
      <c r="M35" s="48">
        <v>2350874.7999999998</v>
      </c>
      <c r="N35" s="98">
        <v>162526.79999999999</v>
      </c>
      <c r="O35" s="99"/>
      <c r="P35" s="48">
        <v>124686.8</v>
      </c>
      <c r="Q35" s="92">
        <v>63049.8</v>
      </c>
      <c r="R35" s="92"/>
      <c r="S35" s="92">
        <v>55483.1</v>
      </c>
      <c r="T35" s="92"/>
    </row>
    <row r="36" spans="1:20" x14ac:dyDescent="0.3">
      <c r="A36" s="79"/>
      <c r="B36" s="30">
        <v>2023</v>
      </c>
      <c r="C36" s="92">
        <v>8306382.6000000006</v>
      </c>
      <c r="D36" s="93"/>
      <c r="E36" s="92">
        <v>1295407.3</v>
      </c>
      <c r="F36" s="93"/>
      <c r="G36" s="94">
        <v>6194123.7000000002</v>
      </c>
      <c r="H36" s="95"/>
      <c r="I36" s="96">
        <v>380077.30000000005</v>
      </c>
      <c r="J36" s="97"/>
      <c r="K36" s="98">
        <v>2006522.0999999999</v>
      </c>
      <c r="L36" s="99"/>
      <c r="M36" s="48">
        <v>845501.10000000009</v>
      </c>
      <c r="N36" s="98">
        <v>62057.4</v>
      </c>
      <c r="O36" s="99"/>
      <c r="P36" s="48">
        <v>26149.5</v>
      </c>
      <c r="Q36" s="92">
        <v>43679.4</v>
      </c>
      <c r="R36" s="92"/>
      <c r="S36" s="92">
        <v>43679.4</v>
      </c>
      <c r="T36" s="92"/>
    </row>
    <row r="37" spans="1:20" x14ac:dyDescent="0.3">
      <c r="A37" s="79"/>
      <c r="B37" s="30">
        <v>2024</v>
      </c>
      <c r="C37" s="92">
        <v>2269605.2000000002</v>
      </c>
      <c r="D37" s="93"/>
      <c r="E37" s="92">
        <v>163948.9</v>
      </c>
      <c r="F37" s="93"/>
      <c r="G37" s="94">
        <v>957811.10000000009</v>
      </c>
      <c r="H37" s="95"/>
      <c r="I37" s="96">
        <v>163948.9</v>
      </c>
      <c r="J37" s="97"/>
      <c r="K37" s="98">
        <v>1272440.3</v>
      </c>
      <c r="L37" s="99"/>
      <c r="M37" s="48">
        <v>0</v>
      </c>
      <c r="N37" s="98">
        <v>39353.800000000003</v>
      </c>
      <c r="O37" s="99"/>
      <c r="P37" s="48">
        <v>0</v>
      </c>
      <c r="Q37" s="92">
        <v>0</v>
      </c>
      <c r="R37" s="92"/>
      <c r="S37" s="92">
        <v>0</v>
      </c>
      <c r="T37" s="92"/>
    </row>
    <row r="38" spans="1:20" x14ac:dyDescent="0.3">
      <c r="A38" s="79"/>
      <c r="B38" s="30">
        <v>2025</v>
      </c>
      <c r="C38" s="92">
        <v>650831.50000000012</v>
      </c>
      <c r="D38" s="93"/>
      <c r="E38" s="92">
        <v>163948.9</v>
      </c>
      <c r="F38" s="93"/>
      <c r="G38" s="94">
        <v>650831.50000000012</v>
      </c>
      <c r="H38" s="95"/>
      <c r="I38" s="96">
        <v>163948.9</v>
      </c>
      <c r="J38" s="97"/>
      <c r="K38" s="98">
        <v>0</v>
      </c>
      <c r="L38" s="99"/>
      <c r="M38" s="48">
        <v>0</v>
      </c>
      <c r="N38" s="98">
        <v>0</v>
      </c>
      <c r="O38" s="99"/>
      <c r="P38" s="48">
        <v>0</v>
      </c>
      <c r="Q38" s="92">
        <v>0</v>
      </c>
      <c r="R38" s="92"/>
      <c r="S38" s="92">
        <v>0</v>
      </c>
      <c r="T38" s="92"/>
    </row>
    <row r="39" spans="1:20" ht="22.5" customHeight="1" x14ac:dyDescent="0.3">
      <c r="A39" s="79"/>
      <c r="B39" s="30" t="s">
        <v>33</v>
      </c>
      <c r="C39" s="92">
        <v>25291631.29668</v>
      </c>
      <c r="D39" s="92"/>
      <c r="E39" s="92">
        <v>8365375.1781200003</v>
      </c>
      <c r="F39" s="92"/>
      <c r="G39" s="94">
        <v>13295798.686679998</v>
      </c>
      <c r="H39" s="95"/>
      <c r="I39" s="94">
        <v>3064682.1781199994</v>
      </c>
      <c r="J39" s="95"/>
      <c r="K39" s="92">
        <v>8796232.0999999996</v>
      </c>
      <c r="L39" s="92"/>
      <c r="M39" s="49">
        <v>4517196.5</v>
      </c>
      <c r="N39" s="92">
        <v>538392.20000000007</v>
      </c>
      <c r="O39" s="92"/>
      <c r="P39" s="49">
        <v>314960.5</v>
      </c>
      <c r="Q39" s="92">
        <v>2661208.31</v>
      </c>
      <c r="R39" s="92"/>
      <c r="S39" s="92">
        <v>468536</v>
      </c>
      <c r="T39" s="92"/>
    </row>
    <row r="40" spans="1:20" ht="34.5" customHeight="1" x14ac:dyDescent="0.3">
      <c r="A40" s="25" t="s">
        <v>34</v>
      </c>
      <c r="B40" s="60" t="s">
        <v>35</v>
      </c>
      <c r="C40" s="60"/>
      <c r="D40" s="60"/>
      <c r="E40" s="60"/>
      <c r="F40" s="60"/>
      <c r="G40" s="60"/>
      <c r="H40" s="60"/>
      <c r="I40" s="60"/>
      <c r="J40" s="60"/>
      <c r="K40" s="60"/>
      <c r="L40" s="60"/>
      <c r="M40" s="59"/>
      <c r="N40" s="59"/>
      <c r="O40" s="59"/>
      <c r="P40" s="59"/>
      <c r="Q40" s="59"/>
      <c r="R40" s="59"/>
      <c r="S40" s="59"/>
      <c r="T40" s="59"/>
    </row>
    <row r="41" spans="1:20" ht="98.25" customHeight="1" x14ac:dyDescent="0.3">
      <c r="A41" s="57" t="s">
        <v>146</v>
      </c>
      <c r="B41" s="60" t="s">
        <v>46</v>
      </c>
      <c r="C41" s="100"/>
      <c r="D41" s="100"/>
      <c r="E41" s="100"/>
      <c r="F41" s="100"/>
      <c r="G41" s="100"/>
      <c r="H41" s="100"/>
      <c r="I41" s="100"/>
      <c r="J41" s="100"/>
      <c r="K41" s="100"/>
      <c r="L41" s="100"/>
      <c r="M41" s="59"/>
      <c r="N41" s="59"/>
      <c r="O41" s="59"/>
      <c r="P41" s="59"/>
      <c r="Q41" s="59"/>
      <c r="R41" s="59"/>
      <c r="S41" s="59"/>
      <c r="T41" s="59"/>
    </row>
    <row r="42" spans="1:20" ht="78.75" customHeight="1" x14ac:dyDescent="0.3">
      <c r="A42" s="25" t="s">
        <v>36</v>
      </c>
      <c r="B42" s="60"/>
      <c r="C42" s="60"/>
      <c r="D42" s="60"/>
      <c r="E42" s="60"/>
      <c r="F42" s="60"/>
      <c r="G42" s="60"/>
      <c r="H42" s="60"/>
      <c r="I42" s="60"/>
      <c r="J42" s="60"/>
      <c r="K42" s="60"/>
      <c r="L42" s="60"/>
      <c r="M42" s="59"/>
      <c r="N42" s="59"/>
      <c r="O42" s="59"/>
      <c r="P42" s="59"/>
      <c r="Q42" s="59"/>
      <c r="R42" s="59"/>
      <c r="S42" s="59"/>
      <c r="T42" s="59"/>
    </row>
    <row r="43" spans="1:20" ht="21" customHeight="1" x14ac:dyDescent="0.3">
      <c r="A43" s="25" t="s">
        <v>47</v>
      </c>
      <c r="B43" s="60" t="s">
        <v>3</v>
      </c>
      <c r="C43" s="60"/>
      <c r="D43" s="60"/>
      <c r="E43" s="60"/>
      <c r="F43" s="60"/>
      <c r="G43" s="60"/>
      <c r="H43" s="60"/>
      <c r="I43" s="60"/>
      <c r="J43" s="60"/>
      <c r="K43" s="60"/>
      <c r="L43" s="60"/>
      <c r="M43" s="59"/>
      <c r="N43" s="59"/>
      <c r="O43" s="59"/>
      <c r="P43" s="59"/>
      <c r="Q43" s="59"/>
      <c r="R43" s="59"/>
      <c r="S43" s="59"/>
      <c r="T43" s="59"/>
    </row>
    <row r="44" spans="1:20" ht="81" customHeight="1" x14ac:dyDescent="0.3">
      <c r="A44" s="25" t="s">
        <v>48</v>
      </c>
      <c r="B44" s="101" t="s">
        <v>121</v>
      </c>
      <c r="C44" s="102"/>
      <c r="D44" s="102"/>
      <c r="E44" s="102"/>
      <c r="F44" s="102"/>
      <c r="G44" s="102"/>
      <c r="H44" s="102"/>
      <c r="I44" s="102"/>
      <c r="J44" s="102"/>
      <c r="K44" s="102"/>
      <c r="L44" s="102"/>
      <c r="M44" s="81"/>
      <c r="N44" s="81"/>
      <c r="O44" s="81"/>
      <c r="P44" s="81"/>
      <c r="Q44" s="81"/>
      <c r="R44" s="81"/>
      <c r="S44" s="81"/>
      <c r="T44" s="72"/>
    </row>
    <row r="45" spans="1:20" ht="30" customHeight="1" x14ac:dyDescent="0.3">
      <c r="A45" s="103" t="s">
        <v>66</v>
      </c>
      <c r="B45" s="104"/>
      <c r="C45" s="104"/>
      <c r="D45" s="104"/>
      <c r="E45" s="104"/>
      <c r="F45" s="104"/>
      <c r="G45" s="104"/>
      <c r="H45" s="104"/>
      <c r="I45" s="104"/>
      <c r="J45" s="104"/>
      <c r="K45" s="104"/>
      <c r="L45" s="104"/>
      <c r="M45" s="104"/>
      <c r="N45" s="104"/>
      <c r="O45" s="104"/>
      <c r="P45" s="104"/>
      <c r="Q45" s="104"/>
      <c r="R45" s="104"/>
      <c r="S45" s="104"/>
      <c r="T45" s="104"/>
    </row>
    <row r="46" spans="1:20" ht="15" customHeight="1" x14ac:dyDescent="0.3"/>
  </sheetData>
  <mergeCells count="137">
    <mergeCell ref="B40:T40"/>
    <mergeCell ref="B41:T41"/>
    <mergeCell ref="B42:T42"/>
    <mergeCell ref="B43:T43"/>
    <mergeCell ref="B44:T44"/>
    <mergeCell ref="A45:T45"/>
    <mergeCell ref="A3:T3"/>
    <mergeCell ref="C38:D38"/>
    <mergeCell ref="E38:F38"/>
    <mergeCell ref="G38:H38"/>
    <mergeCell ref="I38:J38"/>
    <mergeCell ref="K38:L38"/>
    <mergeCell ref="N38:O38"/>
    <mergeCell ref="Q38:R38"/>
    <mergeCell ref="S38:T38"/>
    <mergeCell ref="C39:D39"/>
    <mergeCell ref="E39:F39"/>
    <mergeCell ref="G39:H39"/>
    <mergeCell ref="I39:J39"/>
    <mergeCell ref="K39:L39"/>
    <mergeCell ref="N39:O39"/>
    <mergeCell ref="Q39:R39"/>
    <mergeCell ref="S39:T39"/>
    <mergeCell ref="C36:D36"/>
    <mergeCell ref="E36:F36"/>
    <mergeCell ref="G36:H36"/>
    <mergeCell ref="I36:J36"/>
    <mergeCell ref="K36:L36"/>
    <mergeCell ref="N36:O36"/>
    <mergeCell ref="Q36:R36"/>
    <mergeCell ref="S36:T36"/>
    <mergeCell ref="C37:D37"/>
    <mergeCell ref="E37:F37"/>
    <mergeCell ref="G37:H37"/>
    <mergeCell ref="I37:J37"/>
    <mergeCell ref="K37:L37"/>
    <mergeCell ref="N37:O37"/>
    <mergeCell ref="Q37:R37"/>
    <mergeCell ref="S37:T37"/>
    <mergeCell ref="C34:D34"/>
    <mergeCell ref="E34:F34"/>
    <mergeCell ref="G34:H34"/>
    <mergeCell ref="I34:J34"/>
    <mergeCell ref="K34:L34"/>
    <mergeCell ref="N34:O34"/>
    <mergeCell ref="Q34:R34"/>
    <mergeCell ref="S34:T34"/>
    <mergeCell ref="C35:D35"/>
    <mergeCell ref="E35:F35"/>
    <mergeCell ref="G35:H35"/>
    <mergeCell ref="I35:J35"/>
    <mergeCell ref="K35:L35"/>
    <mergeCell ref="N35:O35"/>
    <mergeCell ref="Q35:R35"/>
    <mergeCell ref="S35:T35"/>
    <mergeCell ref="C32:D32"/>
    <mergeCell ref="E32:F32"/>
    <mergeCell ref="G32:H32"/>
    <mergeCell ref="I32:J32"/>
    <mergeCell ref="K32:L32"/>
    <mergeCell ref="N32:O32"/>
    <mergeCell ref="Q32:R32"/>
    <mergeCell ref="S32:T32"/>
    <mergeCell ref="C33:D33"/>
    <mergeCell ref="E33:F33"/>
    <mergeCell ref="G33:H33"/>
    <mergeCell ref="I33:J33"/>
    <mergeCell ref="K33:L33"/>
    <mergeCell ref="N33:O33"/>
    <mergeCell ref="Q33:R33"/>
    <mergeCell ref="S33:T33"/>
    <mergeCell ref="S30:T30"/>
    <mergeCell ref="C31:D31"/>
    <mergeCell ref="E31:F31"/>
    <mergeCell ref="G31:H31"/>
    <mergeCell ref="I31:J31"/>
    <mergeCell ref="K31:L31"/>
    <mergeCell ref="N31:O31"/>
    <mergeCell ref="Q31:R31"/>
    <mergeCell ref="S31:T31"/>
    <mergeCell ref="A21:T21"/>
    <mergeCell ref="A26:T26"/>
    <mergeCell ref="A28:A39"/>
    <mergeCell ref="B28:B29"/>
    <mergeCell ref="C28:F28"/>
    <mergeCell ref="G28:J28"/>
    <mergeCell ref="K28:M28"/>
    <mergeCell ref="N28:P28"/>
    <mergeCell ref="Q28:T28"/>
    <mergeCell ref="C29:D29"/>
    <mergeCell ref="E29:F29"/>
    <mergeCell ref="G29:H29"/>
    <mergeCell ref="I29:J29"/>
    <mergeCell ref="K29:L29"/>
    <mergeCell ref="N29:O29"/>
    <mergeCell ref="Q29:R29"/>
    <mergeCell ref="S29:T29"/>
    <mergeCell ref="C30:D30"/>
    <mergeCell ref="E30:F30"/>
    <mergeCell ref="G30:H30"/>
    <mergeCell ref="I30:J30"/>
    <mergeCell ref="K30:L30"/>
    <mergeCell ref="N30:O30"/>
    <mergeCell ref="Q30:R30"/>
    <mergeCell ref="Q12:R12"/>
    <mergeCell ref="S12:T12"/>
    <mergeCell ref="A14:T14"/>
    <mergeCell ref="B17:F17"/>
    <mergeCell ref="A19:A20"/>
    <mergeCell ref="B19:B20"/>
    <mergeCell ref="C19:D19"/>
    <mergeCell ref="E19:F19"/>
    <mergeCell ref="G19:H19"/>
    <mergeCell ref="I19:J19"/>
    <mergeCell ref="K19:L19"/>
    <mergeCell ref="M19:N19"/>
    <mergeCell ref="O19:P19"/>
    <mergeCell ref="Q19:R19"/>
    <mergeCell ref="S19:T19"/>
    <mergeCell ref="A12:A13"/>
    <mergeCell ref="B12:B13"/>
    <mergeCell ref="C12:D12"/>
    <mergeCell ref="E12:F12"/>
    <mergeCell ref="G12:H12"/>
    <mergeCell ref="I12:J12"/>
    <mergeCell ref="K12:L12"/>
    <mergeCell ref="M12:N12"/>
    <mergeCell ref="O12:P12"/>
    <mergeCell ref="B4:T4"/>
    <mergeCell ref="B5:T5"/>
    <mergeCell ref="B6:T6"/>
    <mergeCell ref="B7:T7"/>
    <mergeCell ref="B8:T8"/>
    <mergeCell ref="B9:T9"/>
    <mergeCell ref="B10:T10"/>
    <mergeCell ref="B11:T11"/>
    <mergeCell ref="A1:T1"/>
  </mergeCells>
  <pageMargins left="0.70866141732283472" right="0.70866141732283472" top="0.74803149606299213" bottom="0.74803149606299213"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86"/>
  <sheetViews>
    <sheetView view="pageBreakPreview" topLeftCell="A4" zoomScale="80" zoomScaleNormal="70" zoomScaleSheetLayoutView="80" workbookViewId="0">
      <selection activeCell="C12" sqref="C12"/>
    </sheetView>
  </sheetViews>
  <sheetFormatPr defaultRowHeight="14.4" x14ac:dyDescent="0.3"/>
  <cols>
    <col min="3" max="3" width="24" customWidth="1"/>
    <col min="6" max="14" width="0" hidden="1" customWidth="1"/>
    <col min="25" max="26" width="9.109375" style="1"/>
    <col min="27" max="27" width="24" style="1" customWidth="1"/>
    <col min="28" max="29" width="9.109375" style="1"/>
    <col min="30" max="38" width="0" style="1" hidden="1" customWidth="1"/>
    <col min="39" max="48" width="9.109375" style="1"/>
  </cols>
  <sheetData>
    <row r="1" spans="1:50" s="13" customFormat="1" ht="27.75" customHeight="1" x14ac:dyDescent="0.3">
      <c r="A1" s="110" t="s">
        <v>37</v>
      </c>
      <c r="B1" s="111"/>
      <c r="C1" s="111"/>
      <c r="D1" s="111"/>
      <c r="E1" s="111"/>
      <c r="F1" s="111"/>
      <c r="G1" s="111"/>
      <c r="H1" s="111"/>
      <c r="I1" s="111"/>
      <c r="J1" s="111"/>
      <c r="K1" s="111"/>
      <c r="L1" s="111"/>
      <c r="M1" s="111"/>
      <c r="N1" s="111"/>
      <c r="O1" s="111"/>
      <c r="P1" s="111"/>
      <c r="Q1" s="111"/>
      <c r="R1" s="111"/>
      <c r="S1" s="111"/>
      <c r="T1" s="111"/>
      <c r="U1" s="111"/>
      <c r="V1" s="111"/>
      <c r="W1" s="111"/>
      <c r="X1" s="111"/>
      <c r="Y1" s="169" t="s">
        <v>37</v>
      </c>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6"/>
      <c r="AX1" s="16"/>
    </row>
    <row r="2" spans="1:50" s="12" customFormat="1" x14ac:dyDescent="0.3">
      <c r="Y2" s="1"/>
      <c r="Z2" s="1"/>
      <c r="AA2" s="1"/>
      <c r="AB2" s="1"/>
      <c r="AC2" s="1"/>
      <c r="AD2" s="1"/>
      <c r="AE2" s="1"/>
      <c r="AF2" s="1"/>
      <c r="AG2" s="1"/>
      <c r="AH2" s="1"/>
      <c r="AI2" s="1"/>
      <c r="AJ2" s="1"/>
      <c r="AK2" s="1"/>
      <c r="AL2" s="1"/>
      <c r="AM2" s="1"/>
      <c r="AN2" s="1"/>
      <c r="AO2" s="1"/>
      <c r="AP2" s="1"/>
      <c r="AQ2" s="1"/>
      <c r="AR2" s="1"/>
      <c r="AS2" s="1"/>
      <c r="AT2" s="1"/>
      <c r="AU2" s="1"/>
      <c r="AV2" s="1"/>
    </row>
    <row r="3" spans="1:50" s="12" customFormat="1" ht="78.75" customHeight="1" x14ac:dyDescent="0.3">
      <c r="A3" s="173" t="s">
        <v>67</v>
      </c>
      <c r="B3" s="173"/>
      <c r="C3" s="173"/>
      <c r="D3" s="173"/>
      <c r="E3" s="173"/>
      <c r="F3" s="173"/>
      <c r="G3" s="173"/>
      <c r="H3" s="173"/>
      <c r="I3" s="173"/>
      <c r="J3" s="173"/>
      <c r="K3" s="173"/>
      <c r="L3" s="173"/>
      <c r="M3" s="173"/>
      <c r="N3" s="173"/>
      <c r="O3" s="173"/>
      <c r="P3" s="173"/>
      <c r="Q3" s="173"/>
      <c r="R3" s="173"/>
      <c r="S3" s="173"/>
      <c r="T3" s="173"/>
      <c r="U3" s="173"/>
      <c r="V3" s="173"/>
      <c r="W3" s="173"/>
      <c r="X3" s="173"/>
      <c r="Y3" s="168" t="s">
        <v>67</v>
      </c>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50" ht="15" customHeight="1" x14ac:dyDescent="0.3">
      <c r="A4" s="166" t="s">
        <v>58</v>
      </c>
      <c r="B4" s="166" t="s">
        <v>68</v>
      </c>
      <c r="C4" s="166" t="s">
        <v>69</v>
      </c>
      <c r="D4" s="166" t="s">
        <v>59</v>
      </c>
      <c r="E4" s="166" t="s">
        <v>60</v>
      </c>
      <c r="F4" s="174" t="s">
        <v>63</v>
      </c>
      <c r="G4" s="166" t="s">
        <v>70</v>
      </c>
      <c r="H4" s="166"/>
      <c r="I4" s="166"/>
      <c r="J4" s="166"/>
      <c r="K4" s="166"/>
      <c r="L4" s="166"/>
      <c r="M4" s="166"/>
      <c r="N4" s="166"/>
      <c r="O4" s="166"/>
      <c r="P4" s="166"/>
      <c r="Q4" s="166"/>
      <c r="R4" s="166"/>
      <c r="S4" s="166"/>
      <c r="T4" s="166"/>
      <c r="U4" s="166"/>
      <c r="V4" s="166"/>
      <c r="W4" s="166"/>
      <c r="X4" s="166"/>
      <c r="Y4" s="62" t="s">
        <v>58</v>
      </c>
      <c r="Z4" s="62" t="s">
        <v>68</v>
      </c>
      <c r="AA4" s="62" t="s">
        <v>69</v>
      </c>
      <c r="AB4" s="62" t="s">
        <v>59</v>
      </c>
      <c r="AC4" s="62" t="s">
        <v>60</v>
      </c>
      <c r="AD4" s="108" t="s">
        <v>63</v>
      </c>
      <c r="AE4" s="62" t="s">
        <v>70</v>
      </c>
      <c r="AF4" s="62"/>
      <c r="AG4" s="62"/>
      <c r="AH4" s="62"/>
      <c r="AI4" s="62"/>
      <c r="AJ4" s="62"/>
      <c r="AK4" s="62"/>
      <c r="AL4" s="62"/>
      <c r="AM4" s="62"/>
      <c r="AN4" s="62"/>
      <c r="AO4" s="62"/>
      <c r="AP4" s="62"/>
      <c r="AQ4" s="62"/>
      <c r="AR4" s="62"/>
      <c r="AS4" s="62"/>
      <c r="AT4" s="62"/>
      <c r="AU4" s="62"/>
      <c r="AV4" s="62"/>
    </row>
    <row r="5" spans="1:50" ht="15" customHeight="1" x14ac:dyDescent="0.3">
      <c r="A5" s="166"/>
      <c r="B5" s="166"/>
      <c r="C5" s="166"/>
      <c r="D5" s="166"/>
      <c r="E5" s="166"/>
      <c r="F5" s="174"/>
      <c r="G5" s="166">
        <v>2017</v>
      </c>
      <c r="H5" s="166"/>
      <c r="I5" s="166">
        <v>2018</v>
      </c>
      <c r="J5" s="166"/>
      <c r="K5" s="166">
        <v>2019</v>
      </c>
      <c r="L5" s="166"/>
      <c r="M5" s="166">
        <v>2020</v>
      </c>
      <c r="N5" s="166"/>
      <c r="O5" s="166">
        <v>2021</v>
      </c>
      <c r="P5" s="166"/>
      <c r="Q5" s="166">
        <v>2022</v>
      </c>
      <c r="R5" s="166"/>
      <c r="S5" s="166">
        <v>2023</v>
      </c>
      <c r="T5" s="166"/>
      <c r="U5" s="166">
        <v>2024</v>
      </c>
      <c r="V5" s="166"/>
      <c r="W5" s="166">
        <v>2025</v>
      </c>
      <c r="X5" s="166"/>
      <c r="Y5" s="62"/>
      <c r="Z5" s="62"/>
      <c r="AA5" s="62"/>
      <c r="AB5" s="62"/>
      <c r="AC5" s="62"/>
      <c r="AD5" s="108"/>
      <c r="AE5" s="62">
        <v>2017</v>
      </c>
      <c r="AF5" s="62"/>
      <c r="AG5" s="62">
        <v>2018</v>
      </c>
      <c r="AH5" s="62"/>
      <c r="AI5" s="62">
        <v>2019</v>
      </c>
      <c r="AJ5" s="62"/>
      <c r="AK5" s="62">
        <v>2020</v>
      </c>
      <c r="AL5" s="62"/>
      <c r="AM5" s="62">
        <v>2021</v>
      </c>
      <c r="AN5" s="62"/>
      <c r="AO5" s="62">
        <v>2022</v>
      </c>
      <c r="AP5" s="62"/>
      <c r="AQ5" s="62">
        <v>2023</v>
      </c>
      <c r="AR5" s="62"/>
      <c r="AS5" s="62">
        <v>2024</v>
      </c>
      <c r="AT5" s="62"/>
      <c r="AU5" s="62">
        <v>2025</v>
      </c>
      <c r="AV5" s="62"/>
    </row>
    <row r="6" spans="1:50" ht="54" customHeight="1" x14ac:dyDescent="0.3">
      <c r="A6" s="166"/>
      <c r="B6" s="166"/>
      <c r="C6" s="166"/>
      <c r="D6" s="166"/>
      <c r="E6" s="166"/>
      <c r="F6" s="174"/>
      <c r="G6" s="14" t="s">
        <v>14</v>
      </c>
      <c r="H6" s="14" t="s">
        <v>15</v>
      </c>
      <c r="I6" s="14" t="s">
        <v>14</v>
      </c>
      <c r="J6" s="14" t="s">
        <v>15</v>
      </c>
      <c r="K6" s="14" t="s">
        <v>14</v>
      </c>
      <c r="L6" s="14" t="s">
        <v>15</v>
      </c>
      <c r="M6" s="14" t="s">
        <v>14</v>
      </c>
      <c r="N6" s="14" t="s">
        <v>15</v>
      </c>
      <c r="O6" s="14" t="s">
        <v>14</v>
      </c>
      <c r="P6" s="14" t="s">
        <v>15</v>
      </c>
      <c r="Q6" s="14" t="s">
        <v>14</v>
      </c>
      <c r="R6" s="14" t="s">
        <v>15</v>
      </c>
      <c r="S6" s="14" t="s">
        <v>14</v>
      </c>
      <c r="T6" s="14" t="s">
        <v>15</v>
      </c>
      <c r="U6" s="14" t="s">
        <v>14</v>
      </c>
      <c r="V6" s="14" t="s">
        <v>15</v>
      </c>
      <c r="W6" s="14" t="s">
        <v>14</v>
      </c>
      <c r="X6" s="14" t="s">
        <v>15</v>
      </c>
      <c r="Y6" s="62"/>
      <c r="Z6" s="62"/>
      <c r="AA6" s="62"/>
      <c r="AB6" s="62"/>
      <c r="AC6" s="62"/>
      <c r="AD6" s="108"/>
      <c r="AE6" s="41" t="s">
        <v>14</v>
      </c>
      <c r="AF6" s="41" t="s">
        <v>15</v>
      </c>
      <c r="AG6" s="41" t="s">
        <v>14</v>
      </c>
      <c r="AH6" s="41" t="s">
        <v>15</v>
      </c>
      <c r="AI6" s="41" t="s">
        <v>14</v>
      </c>
      <c r="AJ6" s="41" t="s">
        <v>15</v>
      </c>
      <c r="AK6" s="41" t="s">
        <v>14</v>
      </c>
      <c r="AL6" s="41" t="s">
        <v>15</v>
      </c>
      <c r="AM6" s="41" t="s">
        <v>14</v>
      </c>
      <c r="AN6" s="41" t="s">
        <v>15</v>
      </c>
      <c r="AO6" s="41" t="s">
        <v>14</v>
      </c>
      <c r="AP6" s="41" t="s">
        <v>15</v>
      </c>
      <c r="AQ6" s="41" t="s">
        <v>14</v>
      </c>
      <c r="AR6" s="41" t="s">
        <v>15</v>
      </c>
      <c r="AS6" s="41" t="s">
        <v>14</v>
      </c>
      <c r="AT6" s="41" t="s">
        <v>15</v>
      </c>
      <c r="AU6" s="41" t="s">
        <v>14</v>
      </c>
      <c r="AV6" s="41" t="s">
        <v>15</v>
      </c>
    </row>
    <row r="7" spans="1:50" ht="15" customHeight="1" x14ac:dyDescent="0.3">
      <c r="A7" s="18">
        <v>1</v>
      </c>
      <c r="B7" s="18">
        <v>2</v>
      </c>
      <c r="C7" s="18">
        <v>3</v>
      </c>
      <c r="D7" s="15"/>
      <c r="E7" s="18">
        <v>4</v>
      </c>
      <c r="F7" s="18">
        <v>5</v>
      </c>
      <c r="G7" s="18">
        <v>6</v>
      </c>
      <c r="H7" s="18">
        <v>7</v>
      </c>
      <c r="I7" s="18">
        <v>8</v>
      </c>
      <c r="J7" s="18">
        <v>9</v>
      </c>
      <c r="K7" s="18">
        <v>10</v>
      </c>
      <c r="L7" s="18">
        <v>11</v>
      </c>
      <c r="M7" s="18">
        <v>12</v>
      </c>
      <c r="N7" s="18">
        <v>13</v>
      </c>
      <c r="O7" s="18">
        <v>14</v>
      </c>
      <c r="P7" s="18">
        <v>15</v>
      </c>
      <c r="Q7" s="18">
        <v>16</v>
      </c>
      <c r="R7" s="18">
        <v>17</v>
      </c>
      <c r="S7" s="18">
        <v>18</v>
      </c>
      <c r="T7" s="18">
        <v>19</v>
      </c>
      <c r="U7" s="18">
        <v>20</v>
      </c>
      <c r="V7" s="18">
        <v>21</v>
      </c>
      <c r="W7" s="18">
        <v>22</v>
      </c>
      <c r="X7" s="18">
        <v>23</v>
      </c>
      <c r="Y7" s="30">
        <v>1</v>
      </c>
      <c r="Z7" s="30">
        <v>2</v>
      </c>
      <c r="AA7" s="30">
        <v>3</v>
      </c>
      <c r="AB7" s="42"/>
      <c r="AC7" s="30">
        <v>4</v>
      </c>
      <c r="AD7" s="30">
        <v>5</v>
      </c>
      <c r="AE7" s="30">
        <v>6</v>
      </c>
      <c r="AF7" s="30">
        <v>7</v>
      </c>
      <c r="AG7" s="30">
        <v>8</v>
      </c>
      <c r="AH7" s="30">
        <v>9</v>
      </c>
      <c r="AI7" s="30">
        <v>10</v>
      </c>
      <c r="AJ7" s="30">
        <v>11</v>
      </c>
      <c r="AK7" s="30">
        <v>12</v>
      </c>
      <c r="AL7" s="30">
        <v>13</v>
      </c>
      <c r="AM7" s="30">
        <v>14</v>
      </c>
      <c r="AN7" s="30">
        <v>15</v>
      </c>
      <c r="AO7" s="30">
        <v>16</v>
      </c>
      <c r="AP7" s="30">
        <v>17</v>
      </c>
      <c r="AQ7" s="30">
        <v>18</v>
      </c>
      <c r="AR7" s="30">
        <v>19</v>
      </c>
      <c r="AS7" s="30">
        <v>20</v>
      </c>
      <c r="AT7" s="30">
        <v>21</v>
      </c>
      <c r="AU7" s="30">
        <v>22</v>
      </c>
      <c r="AV7" s="30">
        <v>23</v>
      </c>
    </row>
    <row r="8" spans="1:50" ht="78.75" customHeight="1" x14ac:dyDescent="0.3">
      <c r="A8" s="166">
        <v>1</v>
      </c>
      <c r="B8" s="166" t="s">
        <v>71</v>
      </c>
      <c r="C8" s="17" t="s">
        <v>16</v>
      </c>
      <c r="D8" s="18" t="s">
        <v>72</v>
      </c>
      <c r="E8" s="18" t="s">
        <v>55</v>
      </c>
      <c r="F8" s="18">
        <v>22.35</v>
      </c>
      <c r="G8" s="18">
        <v>23.5</v>
      </c>
      <c r="H8" s="18">
        <v>23.5</v>
      </c>
      <c r="I8" s="18">
        <v>23.7</v>
      </c>
      <c r="J8" s="18">
        <v>23.7</v>
      </c>
      <c r="K8" s="18">
        <v>23.8</v>
      </c>
      <c r="L8" s="18">
        <v>23.8</v>
      </c>
      <c r="M8" s="18">
        <v>24.2</v>
      </c>
      <c r="N8" s="18">
        <f>23.9+0.3</f>
        <v>24.2</v>
      </c>
      <c r="O8" s="18">
        <v>24.6</v>
      </c>
      <c r="P8" s="4">
        <f>24.2+0.2</f>
        <v>24.4</v>
      </c>
      <c r="Q8" s="18">
        <v>25.5</v>
      </c>
      <c r="R8" s="4">
        <f>24.4+0.3</f>
        <v>24.7</v>
      </c>
      <c r="S8" s="18">
        <v>25.9</v>
      </c>
      <c r="T8" s="4">
        <f>24.7+0.2</f>
        <v>24.9</v>
      </c>
      <c r="U8" s="18">
        <v>26.2</v>
      </c>
      <c r="V8" s="4">
        <f>24.9+0.3</f>
        <v>25.2</v>
      </c>
      <c r="W8" s="4">
        <v>26.6</v>
      </c>
      <c r="X8" s="4">
        <f>25.2+0.2</f>
        <v>25.4</v>
      </c>
      <c r="Y8" s="62">
        <v>1</v>
      </c>
      <c r="Z8" s="62" t="s">
        <v>71</v>
      </c>
      <c r="AA8" s="25" t="s">
        <v>16</v>
      </c>
      <c r="AB8" s="30" t="s">
        <v>72</v>
      </c>
      <c r="AC8" s="30" t="s">
        <v>55</v>
      </c>
      <c r="AD8" s="30">
        <v>22.35</v>
      </c>
      <c r="AE8" s="30">
        <v>23.5</v>
      </c>
      <c r="AF8" s="30">
        <v>23.5</v>
      </c>
      <c r="AG8" s="30">
        <v>23.7</v>
      </c>
      <c r="AH8" s="30">
        <v>23.7</v>
      </c>
      <c r="AI8" s="30">
        <v>23.8</v>
      </c>
      <c r="AJ8" s="30">
        <v>23.8</v>
      </c>
      <c r="AK8" s="30">
        <v>24.2</v>
      </c>
      <c r="AL8" s="30">
        <f>23.9+0.3</f>
        <v>24.2</v>
      </c>
      <c r="AM8" s="30">
        <v>24.6</v>
      </c>
      <c r="AN8" s="31">
        <f>24.2+0.2</f>
        <v>24.4</v>
      </c>
      <c r="AO8" s="30">
        <v>25.5</v>
      </c>
      <c r="AP8" s="31">
        <f>24.4+0.3</f>
        <v>24.7</v>
      </c>
      <c r="AQ8" s="30">
        <v>25.9</v>
      </c>
      <c r="AR8" s="31">
        <f>24.7+0.2</f>
        <v>24.9</v>
      </c>
      <c r="AS8" s="30">
        <v>26.2</v>
      </c>
      <c r="AT8" s="31">
        <f>24.9+0.3</f>
        <v>25.2</v>
      </c>
      <c r="AU8" s="31">
        <v>26.6</v>
      </c>
      <c r="AV8" s="31">
        <f>25.2+0.2</f>
        <v>25.4</v>
      </c>
    </row>
    <row r="9" spans="1:50" ht="61.2" x14ac:dyDescent="0.3">
      <c r="A9" s="166"/>
      <c r="B9" s="166"/>
      <c r="C9" s="17" t="s">
        <v>17</v>
      </c>
      <c r="D9" s="18" t="s">
        <v>72</v>
      </c>
      <c r="E9" s="18" t="s">
        <v>55</v>
      </c>
      <c r="F9" s="18">
        <v>1.2</v>
      </c>
      <c r="G9" s="18">
        <v>1.23</v>
      </c>
      <c r="H9" s="18">
        <v>1.28</v>
      </c>
      <c r="I9" s="18">
        <v>1.4</v>
      </c>
      <c r="J9" s="18">
        <v>1.4</v>
      </c>
      <c r="K9" s="5">
        <f>174.2*100/14227.3</f>
        <v>1.2244065985816002</v>
      </c>
      <c r="L9" s="5">
        <v>1.4</v>
      </c>
      <c r="M9" s="5">
        <v>1.1000000000000001</v>
      </c>
      <c r="N9" s="5">
        <v>1.5</v>
      </c>
      <c r="O9" s="6">
        <v>1.3</v>
      </c>
      <c r="P9" s="5">
        <v>1.5</v>
      </c>
      <c r="Q9" s="6">
        <v>1.2</v>
      </c>
      <c r="R9" s="5">
        <v>1.6</v>
      </c>
      <c r="S9" s="6">
        <f>156*100/15597.3</f>
        <v>1.0001731068838837</v>
      </c>
      <c r="T9" s="5">
        <v>1.3</v>
      </c>
      <c r="U9" s="6">
        <v>0.8</v>
      </c>
      <c r="V9" s="5">
        <v>1.3</v>
      </c>
      <c r="W9" s="7">
        <v>0.9</v>
      </c>
      <c r="X9" s="5">
        <v>1.4</v>
      </c>
      <c r="Y9" s="62"/>
      <c r="Z9" s="62"/>
      <c r="AA9" s="25" t="s">
        <v>17</v>
      </c>
      <c r="AB9" s="30" t="s">
        <v>72</v>
      </c>
      <c r="AC9" s="30" t="s">
        <v>55</v>
      </c>
      <c r="AD9" s="30">
        <v>1.2</v>
      </c>
      <c r="AE9" s="30">
        <v>1.23</v>
      </c>
      <c r="AF9" s="30">
        <v>1.28</v>
      </c>
      <c r="AG9" s="30">
        <v>1.4</v>
      </c>
      <c r="AH9" s="30">
        <v>1.4</v>
      </c>
      <c r="AI9" s="32">
        <f>174.2*100/14227.3</f>
        <v>1.2244065985816002</v>
      </c>
      <c r="AJ9" s="32">
        <v>1.4</v>
      </c>
      <c r="AK9" s="32">
        <v>1.1000000000000001</v>
      </c>
      <c r="AL9" s="32">
        <v>1.5</v>
      </c>
      <c r="AM9" s="33">
        <v>1.3</v>
      </c>
      <c r="AN9" s="32">
        <v>1.5</v>
      </c>
      <c r="AO9" s="33">
        <v>1.2</v>
      </c>
      <c r="AP9" s="32">
        <v>1.6</v>
      </c>
      <c r="AQ9" s="33">
        <f>156*100/15597.3</f>
        <v>1.0001731068838837</v>
      </c>
      <c r="AR9" s="32">
        <v>1.3</v>
      </c>
      <c r="AS9" s="33">
        <v>0.8</v>
      </c>
      <c r="AT9" s="32">
        <v>1.3</v>
      </c>
      <c r="AU9" s="34">
        <v>0.9</v>
      </c>
      <c r="AV9" s="32">
        <v>1.4</v>
      </c>
    </row>
    <row r="10" spans="1:50" ht="61.2" x14ac:dyDescent="0.3">
      <c r="A10" s="166"/>
      <c r="B10" s="166"/>
      <c r="C10" s="22" t="s">
        <v>49</v>
      </c>
      <c r="D10" s="18" t="s">
        <v>61</v>
      </c>
      <c r="E10" s="18" t="s">
        <v>55</v>
      </c>
      <c r="F10" s="166" t="s">
        <v>18</v>
      </c>
      <c r="G10" s="167"/>
      <c r="H10" s="167"/>
      <c r="I10" s="167"/>
      <c r="J10" s="167"/>
      <c r="K10" s="8">
        <v>9693</v>
      </c>
      <c r="L10" s="8">
        <v>12834</v>
      </c>
      <c r="M10" s="8">
        <v>9333</v>
      </c>
      <c r="N10" s="8">
        <v>12190</v>
      </c>
      <c r="O10" s="9">
        <f>9333-70</f>
        <v>9263</v>
      </c>
      <c r="P10" s="8">
        <v>10882</v>
      </c>
      <c r="Q10" s="9">
        <f>9263-367</f>
        <v>8896</v>
      </c>
      <c r="R10" s="8">
        <v>11464</v>
      </c>
      <c r="S10" s="9">
        <v>8529</v>
      </c>
      <c r="T10" s="8">
        <v>8649</v>
      </c>
      <c r="U10" s="9">
        <v>8622</v>
      </c>
      <c r="V10" s="8">
        <v>9349</v>
      </c>
      <c r="W10" s="9">
        <v>8513</v>
      </c>
      <c r="X10" s="8">
        <v>10049</v>
      </c>
      <c r="Y10" s="62"/>
      <c r="Z10" s="62"/>
      <c r="AA10" s="29" t="s">
        <v>49</v>
      </c>
      <c r="AB10" s="30" t="s">
        <v>61</v>
      </c>
      <c r="AC10" s="30" t="s">
        <v>55</v>
      </c>
      <c r="AD10" s="62" t="s">
        <v>18</v>
      </c>
      <c r="AE10" s="106"/>
      <c r="AF10" s="106"/>
      <c r="AG10" s="106"/>
      <c r="AH10" s="106"/>
      <c r="AI10" s="2">
        <v>9693</v>
      </c>
      <c r="AJ10" s="2">
        <v>12834</v>
      </c>
      <c r="AK10" s="2">
        <v>9333</v>
      </c>
      <c r="AL10" s="2">
        <v>12190</v>
      </c>
      <c r="AM10" s="3">
        <f>9333-70</f>
        <v>9263</v>
      </c>
      <c r="AN10" s="2">
        <v>10882</v>
      </c>
      <c r="AO10" s="3">
        <f>9263-367</f>
        <v>8896</v>
      </c>
      <c r="AP10" s="2">
        <v>11464</v>
      </c>
      <c r="AQ10" s="3">
        <v>8529</v>
      </c>
      <c r="AR10" s="2">
        <v>8649</v>
      </c>
      <c r="AS10" s="3">
        <v>8622</v>
      </c>
      <c r="AT10" s="2">
        <v>9349</v>
      </c>
      <c r="AU10" s="3">
        <v>8513</v>
      </c>
      <c r="AV10" s="2">
        <v>10049</v>
      </c>
    </row>
    <row r="11" spans="1:50" ht="61.2" x14ac:dyDescent="0.3">
      <c r="A11" s="166"/>
      <c r="B11" s="166"/>
      <c r="C11" s="17" t="s">
        <v>19</v>
      </c>
      <c r="D11" s="18" t="s">
        <v>61</v>
      </c>
      <c r="E11" s="18" t="s">
        <v>55</v>
      </c>
      <c r="F11" s="18">
        <v>54.3</v>
      </c>
      <c r="G11" s="18">
        <v>100</v>
      </c>
      <c r="H11" s="18">
        <v>57.11</v>
      </c>
      <c r="I11" s="18">
        <v>100</v>
      </c>
      <c r="J11" s="20">
        <v>64.099999999999994</v>
      </c>
      <c r="K11" s="18">
        <v>100</v>
      </c>
      <c r="L11" s="19">
        <f>4318.5*100/6921.7</f>
        <v>62.390742158718233</v>
      </c>
      <c r="M11" s="18">
        <v>100</v>
      </c>
      <c r="N11" s="19">
        <f>4032*100/7461.8</f>
        <v>54.035219384062827</v>
      </c>
      <c r="O11" s="18">
        <v>100</v>
      </c>
      <c r="P11" s="19">
        <v>53.2</v>
      </c>
      <c r="Q11" s="18">
        <v>100</v>
      </c>
      <c r="R11" s="19">
        <v>49</v>
      </c>
      <c r="S11" s="18">
        <v>100</v>
      </c>
      <c r="T11" s="19">
        <v>51.5</v>
      </c>
      <c r="U11" s="18">
        <v>100</v>
      </c>
      <c r="V11" s="19">
        <v>53.1</v>
      </c>
      <c r="W11" s="18">
        <v>100</v>
      </c>
      <c r="X11" s="19">
        <v>53.1</v>
      </c>
      <c r="Y11" s="62"/>
      <c r="Z11" s="62"/>
      <c r="AA11" s="25" t="s">
        <v>19</v>
      </c>
      <c r="AB11" s="30" t="s">
        <v>61</v>
      </c>
      <c r="AC11" s="30" t="s">
        <v>55</v>
      </c>
      <c r="AD11" s="30">
        <v>54.3</v>
      </c>
      <c r="AE11" s="30">
        <v>100</v>
      </c>
      <c r="AF11" s="30">
        <v>57.11</v>
      </c>
      <c r="AG11" s="30">
        <v>100</v>
      </c>
      <c r="AH11" s="35">
        <v>64.099999999999994</v>
      </c>
      <c r="AI11" s="30">
        <v>100</v>
      </c>
      <c r="AJ11" s="36">
        <f>4318.5*100/6921.7</f>
        <v>62.390742158718233</v>
      </c>
      <c r="AK11" s="30">
        <v>100</v>
      </c>
      <c r="AL11" s="36">
        <f>4032*100/7461.8</f>
        <v>54.035219384062827</v>
      </c>
      <c r="AM11" s="30">
        <v>100</v>
      </c>
      <c r="AN11" s="36">
        <v>53.2</v>
      </c>
      <c r="AO11" s="30">
        <v>100</v>
      </c>
      <c r="AP11" s="36">
        <v>49</v>
      </c>
      <c r="AQ11" s="30">
        <v>100</v>
      </c>
      <c r="AR11" s="36">
        <v>51.5</v>
      </c>
      <c r="AS11" s="30">
        <v>100</v>
      </c>
      <c r="AT11" s="36">
        <v>53.1</v>
      </c>
      <c r="AU11" s="30">
        <v>100</v>
      </c>
      <c r="AV11" s="36">
        <v>53.1</v>
      </c>
    </row>
    <row r="12" spans="1:50" ht="45" customHeight="1" x14ac:dyDescent="0.3">
      <c r="A12" s="171" t="s">
        <v>50</v>
      </c>
      <c r="B12" s="166" t="s">
        <v>12</v>
      </c>
      <c r="C12" s="17" t="s">
        <v>108</v>
      </c>
      <c r="D12" s="18" t="s">
        <v>61</v>
      </c>
      <c r="E12" s="166" t="s">
        <v>55</v>
      </c>
      <c r="F12" s="18">
        <v>3</v>
      </c>
      <c r="G12" s="18">
        <v>56</v>
      </c>
      <c r="H12" s="18">
        <v>2</v>
      </c>
      <c r="I12" s="18">
        <f>25+1</f>
        <v>26</v>
      </c>
      <c r="J12" s="18">
        <v>7</v>
      </c>
      <c r="K12" s="18">
        <v>150</v>
      </c>
      <c r="L12" s="18">
        <v>51</v>
      </c>
      <c r="M12" s="18">
        <v>63</v>
      </c>
      <c r="N12" s="18">
        <v>36</v>
      </c>
      <c r="O12" s="18">
        <v>42</v>
      </c>
      <c r="P12" s="18">
        <v>10</v>
      </c>
      <c r="Q12" s="18">
        <v>152</v>
      </c>
      <c r="R12" s="18">
        <v>67</v>
      </c>
      <c r="S12" s="18">
        <v>141</v>
      </c>
      <c r="T12" s="18">
        <v>115</v>
      </c>
      <c r="U12" s="47">
        <v>101</v>
      </c>
      <c r="V12" s="47">
        <v>78</v>
      </c>
      <c r="W12" s="47">
        <v>29</v>
      </c>
      <c r="X12" s="47">
        <v>0</v>
      </c>
      <c r="Y12" s="107" t="s">
        <v>50</v>
      </c>
      <c r="Z12" s="62" t="s">
        <v>12</v>
      </c>
      <c r="AA12" s="25" t="s">
        <v>108</v>
      </c>
      <c r="AB12" s="30" t="s">
        <v>61</v>
      </c>
      <c r="AC12" s="62" t="s">
        <v>55</v>
      </c>
      <c r="AD12" s="30">
        <v>3</v>
      </c>
      <c r="AE12" s="30">
        <v>56</v>
      </c>
      <c r="AF12" s="30">
        <v>2</v>
      </c>
      <c r="AG12" s="30">
        <f>25+1</f>
        <v>26</v>
      </c>
      <c r="AH12" s="30">
        <v>7</v>
      </c>
      <c r="AI12" s="30">
        <v>150</v>
      </c>
      <c r="AJ12" s="30">
        <v>51</v>
      </c>
      <c r="AK12" s="30">
        <v>63</v>
      </c>
      <c r="AL12" s="30">
        <v>36</v>
      </c>
      <c r="AM12" s="30">
        <v>42</v>
      </c>
      <c r="AN12" s="30">
        <v>10</v>
      </c>
      <c r="AO12" s="30">
        <v>152</v>
      </c>
      <c r="AP12" s="30">
        <v>67</v>
      </c>
      <c r="AQ12" s="30">
        <v>141</v>
      </c>
      <c r="AR12" s="30">
        <v>115</v>
      </c>
      <c r="AS12" s="30">
        <v>101</v>
      </c>
      <c r="AT12" s="30">
        <v>78</v>
      </c>
      <c r="AU12" s="30">
        <v>29</v>
      </c>
      <c r="AV12" s="30">
        <v>0</v>
      </c>
    </row>
    <row r="13" spans="1:50" ht="40.799999999999997" x14ac:dyDescent="0.3">
      <c r="A13" s="171"/>
      <c r="B13" s="166"/>
      <c r="C13" s="17" t="s">
        <v>43</v>
      </c>
      <c r="D13" s="18" t="s">
        <v>61</v>
      </c>
      <c r="E13" s="166"/>
      <c r="F13" s="18">
        <v>3</v>
      </c>
      <c r="G13" s="18">
        <v>33</v>
      </c>
      <c r="H13" s="18" t="s">
        <v>110</v>
      </c>
      <c r="I13" s="18">
        <v>25</v>
      </c>
      <c r="J13" s="18" t="s">
        <v>107</v>
      </c>
      <c r="K13" s="18">
        <v>44</v>
      </c>
      <c r="L13" s="18" t="s">
        <v>111</v>
      </c>
      <c r="M13" s="18">
        <v>6</v>
      </c>
      <c r="N13" s="18" t="s">
        <v>114</v>
      </c>
      <c r="O13" s="18">
        <v>9</v>
      </c>
      <c r="P13" s="18" t="s">
        <v>115</v>
      </c>
      <c r="Q13" s="18">
        <v>7</v>
      </c>
      <c r="R13" s="18" t="s">
        <v>115</v>
      </c>
      <c r="S13" s="18">
        <v>26</v>
      </c>
      <c r="T13" s="18" t="s">
        <v>115</v>
      </c>
      <c r="U13" s="47">
        <v>24</v>
      </c>
      <c r="V13" s="47" t="s">
        <v>115</v>
      </c>
      <c r="W13" s="47">
        <v>29</v>
      </c>
      <c r="X13" s="47" t="s">
        <v>115</v>
      </c>
      <c r="Y13" s="107"/>
      <c r="Z13" s="62"/>
      <c r="AA13" s="25" t="s">
        <v>43</v>
      </c>
      <c r="AB13" s="30" t="s">
        <v>61</v>
      </c>
      <c r="AC13" s="62"/>
      <c r="AD13" s="30">
        <v>3</v>
      </c>
      <c r="AE13" s="30">
        <v>33</v>
      </c>
      <c r="AF13" s="30" t="s">
        <v>110</v>
      </c>
      <c r="AG13" s="30">
        <v>25</v>
      </c>
      <c r="AH13" s="30" t="s">
        <v>107</v>
      </c>
      <c r="AI13" s="30">
        <v>44</v>
      </c>
      <c r="AJ13" s="30" t="s">
        <v>111</v>
      </c>
      <c r="AK13" s="30">
        <v>6</v>
      </c>
      <c r="AL13" s="30" t="s">
        <v>114</v>
      </c>
      <c r="AM13" s="30">
        <v>9</v>
      </c>
      <c r="AN13" s="30" t="s">
        <v>115</v>
      </c>
      <c r="AO13" s="30">
        <v>7</v>
      </c>
      <c r="AP13" s="30" t="s">
        <v>115</v>
      </c>
      <c r="AQ13" s="30">
        <v>26</v>
      </c>
      <c r="AR13" s="30" t="s">
        <v>115</v>
      </c>
      <c r="AS13" s="30">
        <v>24</v>
      </c>
      <c r="AT13" s="30" t="s">
        <v>115</v>
      </c>
      <c r="AU13" s="30">
        <v>29</v>
      </c>
      <c r="AV13" s="30" t="s">
        <v>115</v>
      </c>
    </row>
    <row r="14" spans="1:50" ht="45" customHeight="1" x14ac:dyDescent="0.3">
      <c r="A14" s="171"/>
      <c r="B14" s="166"/>
      <c r="C14" s="17" t="s">
        <v>62</v>
      </c>
      <c r="D14" s="18" t="s">
        <v>73</v>
      </c>
      <c r="E14" s="166" t="s">
        <v>55</v>
      </c>
      <c r="F14" s="18">
        <v>0.64</v>
      </c>
      <c r="G14" s="18">
        <v>12.15</v>
      </c>
      <c r="H14" s="18">
        <v>0.43</v>
      </c>
      <c r="I14" s="18">
        <f>26*100/520</f>
        <v>5</v>
      </c>
      <c r="J14" s="19">
        <v>1.3</v>
      </c>
      <c r="K14" s="19">
        <f>150*100/527</f>
        <v>28.462998102466795</v>
      </c>
      <c r="L14" s="19">
        <v>8.9</v>
      </c>
      <c r="M14" s="19">
        <v>11.1</v>
      </c>
      <c r="N14" s="19">
        <v>6.6</v>
      </c>
      <c r="O14" s="19">
        <v>7.5</v>
      </c>
      <c r="P14" s="19">
        <v>1.6</v>
      </c>
      <c r="Q14" s="19">
        <v>28.200371057513916</v>
      </c>
      <c r="R14" s="19">
        <v>10.7</v>
      </c>
      <c r="S14" s="19">
        <v>31.5</v>
      </c>
      <c r="T14" s="19">
        <v>20.6</v>
      </c>
      <c r="U14" s="48">
        <v>25.4</v>
      </c>
      <c r="V14" s="48">
        <v>14.7</v>
      </c>
      <c r="W14" s="48">
        <v>6.9</v>
      </c>
      <c r="X14" s="47">
        <v>0</v>
      </c>
      <c r="Y14" s="107"/>
      <c r="Z14" s="62"/>
      <c r="AA14" s="25" t="s">
        <v>62</v>
      </c>
      <c r="AB14" s="30" t="s">
        <v>73</v>
      </c>
      <c r="AC14" s="62" t="s">
        <v>55</v>
      </c>
      <c r="AD14" s="30">
        <v>0.64</v>
      </c>
      <c r="AE14" s="30">
        <v>12.15</v>
      </c>
      <c r="AF14" s="30">
        <v>0.43</v>
      </c>
      <c r="AG14" s="30">
        <f>26*100/520</f>
        <v>5</v>
      </c>
      <c r="AH14" s="36">
        <v>1.3</v>
      </c>
      <c r="AI14" s="36">
        <f>150*100/527</f>
        <v>28.462998102466795</v>
      </c>
      <c r="AJ14" s="36">
        <v>8.9</v>
      </c>
      <c r="AK14" s="36">
        <v>11.1</v>
      </c>
      <c r="AL14" s="36">
        <v>6.6</v>
      </c>
      <c r="AM14" s="36">
        <v>7.5</v>
      </c>
      <c r="AN14" s="36">
        <v>1.6</v>
      </c>
      <c r="AO14" s="36">
        <v>28.200371057513916</v>
      </c>
      <c r="AP14" s="36">
        <v>10.7</v>
      </c>
      <c r="AQ14" s="36">
        <v>31.5</v>
      </c>
      <c r="AR14" s="36">
        <v>20.6</v>
      </c>
      <c r="AS14" s="36">
        <v>25.4</v>
      </c>
      <c r="AT14" s="36">
        <v>14.7</v>
      </c>
      <c r="AU14" s="36">
        <v>6.9</v>
      </c>
      <c r="AV14" s="30">
        <v>0</v>
      </c>
    </row>
    <row r="15" spans="1:50" ht="30.6" x14ac:dyDescent="0.3">
      <c r="A15" s="171"/>
      <c r="B15" s="166"/>
      <c r="C15" s="17" t="s">
        <v>44</v>
      </c>
      <c r="D15" s="18" t="s">
        <v>73</v>
      </c>
      <c r="E15" s="166"/>
      <c r="F15" s="18">
        <v>0.64</v>
      </c>
      <c r="G15" s="18">
        <v>7.16</v>
      </c>
      <c r="H15" s="18">
        <v>0.22</v>
      </c>
      <c r="I15" s="19">
        <f>25*100/520</f>
        <v>4.8076923076923075</v>
      </c>
      <c r="J15" s="19">
        <v>0.4</v>
      </c>
      <c r="K15" s="19">
        <f>44*100/527</f>
        <v>8.3491461100569264</v>
      </c>
      <c r="L15" s="10">
        <f>3*100/574</f>
        <v>0.52264808362369342</v>
      </c>
      <c r="M15" s="19">
        <v>1.8</v>
      </c>
      <c r="N15" s="19">
        <v>0.2</v>
      </c>
      <c r="O15" s="19">
        <v>1.6</v>
      </c>
      <c r="P15" s="19">
        <v>0</v>
      </c>
      <c r="Q15" s="19">
        <v>1.3</v>
      </c>
      <c r="R15" s="19">
        <v>0</v>
      </c>
      <c r="S15" s="19">
        <v>5.8</v>
      </c>
      <c r="T15" s="18">
        <v>0</v>
      </c>
      <c r="U15" s="10">
        <v>6</v>
      </c>
      <c r="V15" s="47">
        <v>0</v>
      </c>
      <c r="W15" s="48">
        <v>6.9</v>
      </c>
      <c r="X15" s="47">
        <v>0</v>
      </c>
      <c r="Y15" s="107"/>
      <c r="Z15" s="62"/>
      <c r="AA15" s="25" t="s">
        <v>44</v>
      </c>
      <c r="AB15" s="30" t="s">
        <v>73</v>
      </c>
      <c r="AC15" s="62"/>
      <c r="AD15" s="30">
        <v>0.64</v>
      </c>
      <c r="AE15" s="30">
        <v>7.16</v>
      </c>
      <c r="AF15" s="30">
        <v>0.22</v>
      </c>
      <c r="AG15" s="36">
        <f>25*100/520</f>
        <v>4.8076923076923075</v>
      </c>
      <c r="AH15" s="36">
        <v>0.4</v>
      </c>
      <c r="AI15" s="36">
        <f>44*100/527</f>
        <v>8.3491461100569264</v>
      </c>
      <c r="AJ15" s="38">
        <f>3*100/574</f>
        <v>0.52264808362369342</v>
      </c>
      <c r="AK15" s="36">
        <v>1.8</v>
      </c>
      <c r="AL15" s="36">
        <v>0.2</v>
      </c>
      <c r="AM15" s="36">
        <v>1.6</v>
      </c>
      <c r="AN15" s="36">
        <v>0</v>
      </c>
      <c r="AO15" s="36">
        <v>1.3</v>
      </c>
      <c r="AP15" s="36">
        <v>0</v>
      </c>
      <c r="AQ15" s="36">
        <v>5.8</v>
      </c>
      <c r="AR15" s="30">
        <v>0</v>
      </c>
      <c r="AS15" s="38">
        <v>6</v>
      </c>
      <c r="AT15" s="30">
        <v>0</v>
      </c>
      <c r="AU15" s="36">
        <v>6.9</v>
      </c>
      <c r="AV15" s="30">
        <v>0</v>
      </c>
    </row>
    <row r="16" spans="1:50" ht="15" customHeight="1" x14ac:dyDescent="0.3">
      <c r="A16" s="23" t="s">
        <v>51</v>
      </c>
      <c r="B16" s="172" t="s">
        <v>74</v>
      </c>
      <c r="C16" s="172"/>
      <c r="D16" s="172"/>
      <c r="E16" s="172"/>
      <c r="F16" s="172"/>
      <c r="G16" s="172"/>
      <c r="H16" s="172"/>
      <c r="I16" s="172"/>
      <c r="J16" s="172"/>
      <c r="K16" s="172"/>
      <c r="L16" s="172"/>
      <c r="M16" s="172"/>
      <c r="N16" s="172"/>
      <c r="O16" s="172"/>
      <c r="P16" s="172"/>
      <c r="Q16" s="172"/>
      <c r="R16" s="172"/>
      <c r="S16" s="172"/>
      <c r="T16" s="172"/>
      <c r="U16" s="172"/>
      <c r="V16" s="172"/>
      <c r="W16" s="172"/>
      <c r="X16" s="172"/>
      <c r="Y16" s="43" t="s">
        <v>51</v>
      </c>
      <c r="Z16" s="60" t="s">
        <v>74</v>
      </c>
      <c r="AA16" s="60"/>
      <c r="AB16" s="60"/>
      <c r="AC16" s="60"/>
      <c r="AD16" s="60"/>
      <c r="AE16" s="60"/>
      <c r="AF16" s="60"/>
      <c r="AG16" s="60"/>
      <c r="AH16" s="60"/>
      <c r="AI16" s="60"/>
      <c r="AJ16" s="60"/>
      <c r="AK16" s="60"/>
      <c r="AL16" s="60"/>
      <c r="AM16" s="60"/>
      <c r="AN16" s="60"/>
      <c r="AO16" s="60"/>
      <c r="AP16" s="60"/>
      <c r="AQ16" s="60"/>
      <c r="AR16" s="60"/>
      <c r="AS16" s="60"/>
      <c r="AT16" s="60"/>
      <c r="AU16" s="60"/>
      <c r="AV16" s="60"/>
    </row>
    <row r="17" spans="1:48" ht="132.6" x14ac:dyDescent="0.3">
      <c r="A17" s="21" t="s">
        <v>52</v>
      </c>
      <c r="B17" s="17" t="s">
        <v>45</v>
      </c>
      <c r="C17" s="17" t="s">
        <v>64</v>
      </c>
      <c r="D17" s="18" t="s">
        <v>61</v>
      </c>
      <c r="E17" s="18" t="s">
        <v>55</v>
      </c>
      <c r="F17" s="18">
        <v>3403.5</v>
      </c>
      <c r="G17" s="18">
        <v>1606.8</v>
      </c>
      <c r="H17" s="18">
        <v>2837.7</v>
      </c>
      <c r="I17" s="18">
        <v>371.8</v>
      </c>
      <c r="J17" s="11">
        <v>1675.6</v>
      </c>
      <c r="K17" s="5">
        <v>371.8</v>
      </c>
      <c r="L17" s="11">
        <v>2254.4</v>
      </c>
      <c r="M17" s="5">
        <v>371.8</v>
      </c>
      <c r="N17" s="11">
        <v>2439.1</v>
      </c>
      <c r="O17" s="5">
        <v>371.8</v>
      </c>
      <c r="P17" s="5">
        <v>2152.1</v>
      </c>
      <c r="Q17" s="5">
        <v>371.8</v>
      </c>
      <c r="R17" s="5">
        <v>2595.6999999999998</v>
      </c>
      <c r="S17" s="5">
        <v>371.8</v>
      </c>
      <c r="T17" s="5">
        <v>2356.9</v>
      </c>
      <c r="U17" s="5">
        <v>371.8</v>
      </c>
      <c r="V17" s="5">
        <v>2208.9</v>
      </c>
      <c r="W17" s="5">
        <v>371.8</v>
      </c>
      <c r="X17" s="5">
        <f>V17</f>
        <v>2208.9</v>
      </c>
      <c r="Y17" s="44" t="s">
        <v>52</v>
      </c>
      <c r="Z17" s="25" t="s">
        <v>45</v>
      </c>
      <c r="AA17" s="25" t="s">
        <v>64</v>
      </c>
      <c r="AB17" s="30" t="s">
        <v>61</v>
      </c>
      <c r="AC17" s="30" t="s">
        <v>55</v>
      </c>
      <c r="AD17" s="30">
        <v>3403.5</v>
      </c>
      <c r="AE17" s="30">
        <v>1606.8</v>
      </c>
      <c r="AF17" s="30">
        <v>2837.7</v>
      </c>
      <c r="AG17" s="30">
        <v>371.8</v>
      </c>
      <c r="AH17" s="40">
        <v>1675.6</v>
      </c>
      <c r="AI17" s="32">
        <v>371.8</v>
      </c>
      <c r="AJ17" s="40">
        <v>2254.4</v>
      </c>
      <c r="AK17" s="32">
        <v>371.8</v>
      </c>
      <c r="AL17" s="40">
        <v>2439.1</v>
      </c>
      <c r="AM17" s="32">
        <v>371.8</v>
      </c>
      <c r="AN17" s="32">
        <v>2152.1</v>
      </c>
      <c r="AO17" s="32">
        <v>371.8</v>
      </c>
      <c r="AP17" s="32">
        <v>2595.6999999999998</v>
      </c>
      <c r="AQ17" s="32">
        <v>371.8</v>
      </c>
      <c r="AR17" s="32">
        <v>2356.9</v>
      </c>
      <c r="AS17" s="32">
        <v>371.8</v>
      </c>
      <c r="AT17" s="32">
        <v>2208.9</v>
      </c>
      <c r="AU17" s="32">
        <v>371.8</v>
      </c>
      <c r="AV17" s="32">
        <f>AT17</f>
        <v>2208.9</v>
      </c>
    </row>
    <row r="18" spans="1:48" ht="15" customHeight="1" x14ac:dyDescent="0.3">
      <c r="A18" s="23" t="s">
        <v>53</v>
      </c>
      <c r="B18" s="172" t="s">
        <v>54</v>
      </c>
      <c r="C18" s="172"/>
      <c r="D18" s="172"/>
      <c r="E18" s="172"/>
      <c r="F18" s="172"/>
      <c r="G18" s="172"/>
      <c r="H18" s="172"/>
      <c r="I18" s="172"/>
      <c r="J18" s="172"/>
      <c r="K18" s="172"/>
      <c r="L18" s="172"/>
      <c r="M18" s="172"/>
      <c r="N18" s="172"/>
      <c r="O18" s="172"/>
      <c r="P18" s="172"/>
      <c r="Q18" s="172"/>
      <c r="R18" s="172"/>
      <c r="S18" s="172"/>
      <c r="T18" s="172"/>
      <c r="U18" s="172"/>
      <c r="V18" s="172"/>
      <c r="W18" s="172"/>
      <c r="X18" s="172"/>
      <c r="Y18" s="43" t="s">
        <v>53</v>
      </c>
      <c r="Z18" s="60" t="s">
        <v>54</v>
      </c>
      <c r="AA18" s="60"/>
      <c r="AB18" s="60"/>
      <c r="AC18" s="60"/>
      <c r="AD18" s="60"/>
      <c r="AE18" s="60"/>
      <c r="AF18" s="60"/>
      <c r="AG18" s="60"/>
      <c r="AH18" s="60"/>
      <c r="AI18" s="60"/>
      <c r="AJ18" s="60"/>
      <c r="AK18" s="60"/>
      <c r="AL18" s="60"/>
      <c r="AM18" s="60"/>
      <c r="AN18" s="60"/>
      <c r="AO18" s="60"/>
      <c r="AP18" s="60"/>
      <c r="AQ18" s="60"/>
      <c r="AR18" s="60"/>
      <c r="AS18" s="60"/>
      <c r="AT18" s="60"/>
      <c r="AU18" s="60"/>
      <c r="AV18" s="60"/>
    </row>
    <row r="19" spans="1:48" ht="27.75" customHeight="1" x14ac:dyDescent="0.3">
      <c r="A19" s="159" t="s">
        <v>116</v>
      </c>
      <c r="B19" s="160"/>
      <c r="C19" s="160"/>
      <c r="D19" s="160"/>
      <c r="E19" s="160"/>
      <c r="F19" s="160"/>
      <c r="G19" s="160"/>
      <c r="H19" s="160"/>
      <c r="I19" s="160"/>
      <c r="J19" s="160"/>
      <c r="K19" s="160"/>
      <c r="L19" s="160"/>
      <c r="M19" s="160"/>
      <c r="N19" s="160"/>
      <c r="O19" s="161"/>
      <c r="P19" s="161"/>
      <c r="Q19" s="161"/>
      <c r="R19" s="161"/>
      <c r="S19" s="161"/>
      <c r="T19" s="161"/>
      <c r="U19" s="161"/>
      <c r="V19" s="161"/>
      <c r="W19" s="161"/>
      <c r="X19" s="161"/>
      <c r="Y19" s="132" t="s">
        <v>116</v>
      </c>
      <c r="Z19" s="133"/>
      <c r="AA19" s="133"/>
      <c r="AB19" s="133"/>
      <c r="AC19" s="133"/>
      <c r="AD19" s="133"/>
      <c r="AE19" s="133"/>
      <c r="AF19" s="133"/>
      <c r="AG19" s="133"/>
      <c r="AH19" s="133"/>
      <c r="AI19" s="133"/>
      <c r="AJ19" s="133"/>
      <c r="AK19" s="133"/>
      <c r="AL19" s="133"/>
      <c r="AM19" s="134"/>
      <c r="AN19" s="134"/>
      <c r="AO19" s="134"/>
      <c r="AP19" s="134"/>
      <c r="AQ19" s="134"/>
      <c r="AR19" s="134"/>
      <c r="AS19" s="134"/>
      <c r="AT19" s="134"/>
      <c r="AU19" s="134"/>
      <c r="AV19" s="134"/>
    </row>
    <row r="20" spans="1:48" ht="30.75" customHeight="1" x14ac:dyDescent="0.3">
      <c r="A20" s="162" t="s">
        <v>113</v>
      </c>
      <c r="B20" s="157"/>
      <c r="C20" s="157"/>
      <c r="D20" s="157"/>
      <c r="E20" s="157"/>
      <c r="F20" s="157"/>
      <c r="G20" s="157"/>
      <c r="H20" s="157"/>
      <c r="I20" s="157"/>
      <c r="J20" s="157"/>
      <c r="K20" s="157"/>
      <c r="L20" s="157"/>
      <c r="M20" s="157"/>
      <c r="N20" s="157"/>
      <c r="O20" s="140"/>
      <c r="P20" s="140"/>
      <c r="Q20" s="140"/>
      <c r="R20" s="140"/>
      <c r="S20" s="140"/>
      <c r="T20" s="140"/>
      <c r="U20" s="140"/>
      <c r="V20" s="140"/>
      <c r="W20" s="140"/>
      <c r="X20" s="140"/>
      <c r="Y20" s="135" t="s">
        <v>113</v>
      </c>
      <c r="Z20" s="130"/>
      <c r="AA20" s="130"/>
      <c r="AB20" s="130"/>
      <c r="AC20" s="130"/>
      <c r="AD20" s="130"/>
      <c r="AE20" s="130"/>
      <c r="AF20" s="130"/>
      <c r="AG20" s="130"/>
      <c r="AH20" s="130"/>
      <c r="AI20" s="130"/>
      <c r="AJ20" s="130"/>
      <c r="AK20" s="130"/>
      <c r="AL20" s="130"/>
      <c r="AM20" s="113"/>
      <c r="AN20" s="113"/>
      <c r="AO20" s="113"/>
      <c r="AP20" s="113"/>
      <c r="AQ20" s="113"/>
      <c r="AR20" s="113"/>
      <c r="AS20" s="113"/>
      <c r="AT20" s="113"/>
      <c r="AU20" s="113"/>
      <c r="AV20" s="113"/>
    </row>
    <row r="21" spans="1:48" ht="132" customHeight="1" x14ac:dyDescent="0.3">
      <c r="A21" s="162" t="s">
        <v>122</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35" t="s">
        <v>122</v>
      </c>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48" ht="21.75" customHeight="1" x14ac:dyDescent="0.3">
      <c r="A22" s="163" t="s">
        <v>109</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03" t="s">
        <v>109</v>
      </c>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row>
    <row r="23" spans="1:48" ht="15" customHeight="1" x14ac:dyDescent="0.3">
      <c r="A23" s="164" t="s">
        <v>75</v>
      </c>
      <c r="B23" s="165"/>
      <c r="C23" s="165"/>
      <c r="D23" s="165"/>
      <c r="E23" s="165"/>
      <c r="F23" s="165"/>
      <c r="G23" s="165"/>
      <c r="H23" s="165"/>
      <c r="I23" s="165"/>
      <c r="J23" s="165"/>
      <c r="K23" s="165"/>
      <c r="L23" s="165"/>
      <c r="M23" s="165"/>
      <c r="N23" s="165"/>
      <c r="O23" s="140"/>
      <c r="P23" s="140"/>
      <c r="Q23" s="140"/>
      <c r="R23" s="140"/>
      <c r="S23" s="140"/>
      <c r="T23" s="140"/>
      <c r="U23" s="140"/>
      <c r="V23" s="140"/>
      <c r="W23" s="140"/>
      <c r="X23" s="140"/>
      <c r="Y23" s="136" t="s">
        <v>75</v>
      </c>
      <c r="Z23" s="137"/>
      <c r="AA23" s="137"/>
      <c r="AB23" s="137"/>
      <c r="AC23" s="137"/>
      <c r="AD23" s="137"/>
      <c r="AE23" s="137"/>
      <c r="AF23" s="137"/>
      <c r="AG23" s="137"/>
      <c r="AH23" s="137"/>
      <c r="AI23" s="137"/>
      <c r="AJ23" s="137"/>
      <c r="AK23" s="137"/>
      <c r="AL23" s="137"/>
      <c r="AM23" s="113"/>
      <c r="AN23" s="113"/>
      <c r="AO23" s="113"/>
      <c r="AP23" s="113"/>
      <c r="AQ23" s="113"/>
      <c r="AR23" s="113"/>
      <c r="AS23" s="113"/>
      <c r="AT23" s="113"/>
      <c r="AU23" s="113"/>
      <c r="AV23" s="113"/>
    </row>
    <row r="24" spans="1:48" ht="44.25" customHeight="1" x14ac:dyDescent="0.3">
      <c r="A24" s="162" t="s">
        <v>112</v>
      </c>
      <c r="B24" s="157"/>
      <c r="C24" s="157"/>
      <c r="D24" s="157"/>
      <c r="E24" s="157"/>
      <c r="F24" s="157"/>
      <c r="G24" s="157"/>
      <c r="H24" s="157"/>
      <c r="I24" s="157"/>
      <c r="J24" s="157"/>
      <c r="K24" s="157"/>
      <c r="L24" s="157"/>
      <c r="M24" s="157"/>
      <c r="N24" s="157"/>
      <c r="O24" s="140"/>
      <c r="P24" s="140"/>
      <c r="Q24" s="140"/>
      <c r="R24" s="140"/>
      <c r="S24" s="140"/>
      <c r="T24" s="140"/>
      <c r="U24" s="140"/>
      <c r="V24" s="140"/>
      <c r="W24" s="140"/>
      <c r="X24" s="140"/>
      <c r="Y24" s="135" t="s">
        <v>112</v>
      </c>
      <c r="Z24" s="130"/>
      <c r="AA24" s="130"/>
      <c r="AB24" s="130"/>
      <c r="AC24" s="130"/>
      <c r="AD24" s="130"/>
      <c r="AE24" s="130"/>
      <c r="AF24" s="130"/>
      <c r="AG24" s="130"/>
      <c r="AH24" s="130"/>
      <c r="AI24" s="130"/>
      <c r="AJ24" s="130"/>
      <c r="AK24" s="130"/>
      <c r="AL24" s="130"/>
      <c r="AM24" s="113"/>
      <c r="AN24" s="113"/>
      <c r="AO24" s="113"/>
      <c r="AP24" s="113"/>
      <c r="AQ24" s="113"/>
      <c r="AR24" s="113"/>
      <c r="AS24" s="113"/>
      <c r="AT24" s="113"/>
      <c r="AU24" s="113"/>
      <c r="AV24" s="113"/>
    </row>
    <row r="25" spans="1:48" ht="15" customHeight="1" x14ac:dyDescent="0.3">
      <c r="A25" s="156" t="s">
        <v>76</v>
      </c>
      <c r="B25" s="157"/>
      <c r="C25" s="157"/>
      <c r="D25" s="157"/>
      <c r="E25" s="157"/>
      <c r="F25" s="157"/>
      <c r="G25" s="157"/>
      <c r="H25" s="157"/>
      <c r="I25" s="157"/>
      <c r="J25" s="157"/>
      <c r="K25" s="157"/>
      <c r="L25" s="157"/>
      <c r="M25" s="157"/>
      <c r="N25" s="157"/>
      <c r="O25" s="140"/>
      <c r="P25" s="140"/>
      <c r="Q25" s="140"/>
      <c r="R25" s="140"/>
      <c r="S25" s="140"/>
      <c r="T25" s="140"/>
      <c r="U25" s="140"/>
      <c r="V25" s="140"/>
      <c r="W25" s="140"/>
      <c r="X25" s="140"/>
      <c r="Y25" s="129" t="s">
        <v>76</v>
      </c>
      <c r="Z25" s="130"/>
      <c r="AA25" s="130"/>
      <c r="AB25" s="130"/>
      <c r="AC25" s="130"/>
      <c r="AD25" s="130"/>
      <c r="AE25" s="130"/>
      <c r="AF25" s="130"/>
      <c r="AG25" s="130"/>
      <c r="AH25" s="130"/>
      <c r="AI25" s="130"/>
      <c r="AJ25" s="130"/>
      <c r="AK25" s="130"/>
      <c r="AL25" s="130"/>
      <c r="AM25" s="113"/>
      <c r="AN25" s="113"/>
      <c r="AO25" s="113"/>
      <c r="AP25" s="113"/>
      <c r="AQ25" s="113"/>
      <c r="AR25" s="113"/>
      <c r="AS25" s="113"/>
      <c r="AT25" s="113"/>
      <c r="AU25" s="113"/>
      <c r="AV25" s="113"/>
    </row>
    <row r="26" spans="1:48" ht="29.25" customHeight="1" x14ac:dyDescent="0.3">
      <c r="A26" s="156" t="s">
        <v>77</v>
      </c>
      <c r="B26" s="157"/>
      <c r="C26" s="157"/>
      <c r="D26" s="157"/>
      <c r="E26" s="157"/>
      <c r="F26" s="157"/>
      <c r="G26" s="157"/>
      <c r="H26" s="157"/>
      <c r="I26" s="157"/>
      <c r="J26" s="157"/>
      <c r="K26" s="157"/>
      <c r="L26" s="157"/>
      <c r="M26" s="157"/>
      <c r="N26" s="157"/>
      <c r="O26" s="140"/>
      <c r="P26" s="140"/>
      <c r="Q26" s="140"/>
      <c r="R26" s="140"/>
      <c r="S26" s="140"/>
      <c r="T26" s="140"/>
      <c r="U26" s="140"/>
      <c r="V26" s="140"/>
      <c r="W26" s="140"/>
      <c r="X26" s="140"/>
      <c r="Y26" s="129" t="s">
        <v>77</v>
      </c>
      <c r="Z26" s="130"/>
      <c r="AA26" s="130"/>
      <c r="AB26" s="130"/>
      <c r="AC26" s="130"/>
      <c r="AD26" s="130"/>
      <c r="AE26" s="130"/>
      <c r="AF26" s="130"/>
      <c r="AG26" s="130"/>
      <c r="AH26" s="130"/>
      <c r="AI26" s="130"/>
      <c r="AJ26" s="130"/>
      <c r="AK26" s="130"/>
      <c r="AL26" s="130"/>
      <c r="AM26" s="113"/>
      <c r="AN26" s="113"/>
      <c r="AO26" s="113"/>
      <c r="AP26" s="113"/>
      <c r="AQ26" s="113"/>
      <c r="AR26" s="113"/>
      <c r="AS26" s="113"/>
      <c r="AT26" s="113"/>
      <c r="AU26" s="113"/>
      <c r="AV26" s="113"/>
    </row>
    <row r="27" spans="1:48" ht="21.75" customHeight="1" x14ac:dyDescent="0.3">
      <c r="A27" s="151" t="s">
        <v>78</v>
      </c>
      <c r="B27" s="152"/>
      <c r="C27" s="152"/>
      <c r="D27" s="152"/>
      <c r="E27" s="152"/>
      <c r="F27" s="152"/>
      <c r="G27" s="152"/>
      <c r="H27" s="152"/>
      <c r="I27" s="152"/>
      <c r="J27" s="152"/>
      <c r="K27" s="152"/>
      <c r="L27" s="152"/>
      <c r="M27" s="152"/>
      <c r="N27" s="152"/>
      <c r="O27" s="140"/>
      <c r="P27" s="140"/>
      <c r="Q27" s="140"/>
      <c r="R27" s="140"/>
      <c r="S27" s="140"/>
      <c r="T27" s="140"/>
      <c r="U27" s="140"/>
      <c r="V27" s="140"/>
      <c r="W27" s="140"/>
      <c r="X27" s="140"/>
      <c r="Y27" s="124" t="s">
        <v>78</v>
      </c>
      <c r="Z27" s="125"/>
      <c r="AA27" s="125"/>
      <c r="AB27" s="125"/>
      <c r="AC27" s="125"/>
      <c r="AD27" s="125"/>
      <c r="AE27" s="125"/>
      <c r="AF27" s="125"/>
      <c r="AG27" s="125"/>
      <c r="AH27" s="125"/>
      <c r="AI27" s="125"/>
      <c r="AJ27" s="125"/>
      <c r="AK27" s="125"/>
      <c r="AL27" s="125"/>
      <c r="AM27" s="113"/>
      <c r="AN27" s="113"/>
      <c r="AO27" s="113"/>
      <c r="AP27" s="113"/>
      <c r="AQ27" s="113"/>
      <c r="AR27" s="113"/>
      <c r="AS27" s="113"/>
      <c r="AT27" s="113"/>
      <c r="AU27" s="113"/>
      <c r="AV27" s="113"/>
    </row>
    <row r="28" spans="1:48" ht="15" customHeight="1" x14ac:dyDescent="0.3">
      <c r="A28" s="158" t="s">
        <v>79</v>
      </c>
      <c r="B28" s="154"/>
      <c r="C28" s="154"/>
      <c r="D28" s="154"/>
      <c r="E28" s="154"/>
      <c r="F28" s="154"/>
      <c r="G28" s="154"/>
      <c r="H28" s="154"/>
      <c r="I28" s="154"/>
      <c r="J28" s="154"/>
      <c r="K28" s="154"/>
      <c r="L28" s="154"/>
      <c r="M28" s="154"/>
      <c r="N28" s="154"/>
      <c r="O28" s="140"/>
      <c r="P28" s="140"/>
      <c r="Q28" s="140"/>
      <c r="R28" s="140"/>
      <c r="S28" s="140"/>
      <c r="T28" s="140"/>
      <c r="U28" s="140"/>
      <c r="V28" s="140"/>
      <c r="W28" s="140"/>
      <c r="X28" s="140"/>
      <c r="Y28" s="131" t="s">
        <v>79</v>
      </c>
      <c r="Z28" s="127"/>
      <c r="AA28" s="127"/>
      <c r="AB28" s="127"/>
      <c r="AC28" s="127"/>
      <c r="AD28" s="127"/>
      <c r="AE28" s="127"/>
      <c r="AF28" s="127"/>
      <c r="AG28" s="127"/>
      <c r="AH28" s="127"/>
      <c r="AI28" s="127"/>
      <c r="AJ28" s="127"/>
      <c r="AK28" s="127"/>
      <c r="AL28" s="127"/>
      <c r="AM28" s="113"/>
      <c r="AN28" s="113"/>
      <c r="AO28" s="113"/>
      <c r="AP28" s="113"/>
      <c r="AQ28" s="113"/>
      <c r="AR28" s="113"/>
      <c r="AS28" s="113"/>
      <c r="AT28" s="113"/>
      <c r="AU28" s="113"/>
      <c r="AV28" s="113"/>
    </row>
    <row r="29" spans="1:48" ht="15" customHeight="1" x14ac:dyDescent="0.3">
      <c r="A29" s="158" t="s">
        <v>80</v>
      </c>
      <c r="B29" s="154"/>
      <c r="C29" s="154"/>
      <c r="D29" s="154"/>
      <c r="E29" s="154"/>
      <c r="F29" s="154"/>
      <c r="G29" s="154"/>
      <c r="H29" s="154"/>
      <c r="I29" s="154"/>
      <c r="J29" s="154"/>
      <c r="K29" s="154"/>
      <c r="L29" s="154"/>
      <c r="M29" s="154"/>
      <c r="N29" s="154"/>
      <c r="O29" s="140"/>
      <c r="P29" s="140"/>
      <c r="Q29" s="140"/>
      <c r="R29" s="140"/>
      <c r="S29" s="140"/>
      <c r="T29" s="140"/>
      <c r="U29" s="140"/>
      <c r="V29" s="140"/>
      <c r="W29" s="140"/>
      <c r="X29" s="140"/>
      <c r="Y29" s="131" t="s">
        <v>80</v>
      </c>
      <c r="Z29" s="127"/>
      <c r="AA29" s="127"/>
      <c r="AB29" s="127"/>
      <c r="AC29" s="127"/>
      <c r="AD29" s="127"/>
      <c r="AE29" s="127"/>
      <c r="AF29" s="127"/>
      <c r="AG29" s="127"/>
      <c r="AH29" s="127"/>
      <c r="AI29" s="127"/>
      <c r="AJ29" s="127"/>
      <c r="AK29" s="127"/>
      <c r="AL29" s="127"/>
      <c r="AM29" s="113"/>
      <c r="AN29" s="113"/>
      <c r="AO29" s="113"/>
      <c r="AP29" s="113"/>
      <c r="AQ29" s="113"/>
      <c r="AR29" s="113"/>
      <c r="AS29" s="113"/>
      <c r="AT29" s="113"/>
      <c r="AU29" s="113"/>
      <c r="AV29" s="113"/>
    </row>
    <row r="30" spans="1:48" ht="15" customHeight="1" x14ac:dyDescent="0.3">
      <c r="A30" s="158" t="s">
        <v>141</v>
      </c>
      <c r="B30" s="154"/>
      <c r="C30" s="154"/>
      <c r="D30" s="154"/>
      <c r="E30" s="154"/>
      <c r="F30" s="154"/>
      <c r="G30" s="154"/>
      <c r="H30" s="154"/>
      <c r="I30" s="154"/>
      <c r="J30" s="154"/>
      <c r="K30" s="154"/>
      <c r="L30" s="154"/>
      <c r="M30" s="154"/>
      <c r="N30" s="154"/>
      <c r="O30" s="140"/>
      <c r="P30" s="140"/>
      <c r="Q30" s="140"/>
      <c r="R30" s="140"/>
      <c r="S30" s="140"/>
      <c r="T30" s="140"/>
      <c r="U30" s="140"/>
      <c r="V30" s="140"/>
      <c r="W30" s="140"/>
      <c r="X30" s="140"/>
      <c r="Y30" s="131" t="s">
        <v>141</v>
      </c>
      <c r="Z30" s="127"/>
      <c r="AA30" s="127"/>
      <c r="AB30" s="127"/>
      <c r="AC30" s="127"/>
      <c r="AD30" s="127"/>
      <c r="AE30" s="127"/>
      <c r="AF30" s="127"/>
      <c r="AG30" s="127"/>
      <c r="AH30" s="127"/>
      <c r="AI30" s="127"/>
      <c r="AJ30" s="127"/>
      <c r="AK30" s="127"/>
      <c r="AL30" s="127"/>
      <c r="AM30" s="113"/>
      <c r="AN30" s="113"/>
      <c r="AO30" s="113"/>
      <c r="AP30" s="113"/>
      <c r="AQ30" s="113"/>
      <c r="AR30" s="113"/>
      <c r="AS30" s="113"/>
      <c r="AT30" s="113"/>
      <c r="AU30" s="113"/>
      <c r="AV30" s="113"/>
    </row>
    <row r="31" spans="1:48" ht="15" customHeight="1" x14ac:dyDescent="0.3">
      <c r="A31" s="158" t="s">
        <v>142</v>
      </c>
      <c r="B31" s="154"/>
      <c r="C31" s="154"/>
      <c r="D31" s="154"/>
      <c r="E31" s="154"/>
      <c r="F31" s="154"/>
      <c r="G31" s="154"/>
      <c r="H31" s="154"/>
      <c r="I31" s="154"/>
      <c r="J31" s="154"/>
      <c r="K31" s="154"/>
      <c r="L31" s="154"/>
      <c r="M31" s="154"/>
      <c r="N31" s="154"/>
      <c r="O31" s="140"/>
      <c r="P31" s="140"/>
      <c r="Q31" s="140"/>
      <c r="R31" s="140"/>
      <c r="S31" s="140"/>
      <c r="T31" s="140"/>
      <c r="U31" s="140"/>
      <c r="V31" s="140"/>
      <c r="W31" s="140"/>
      <c r="X31" s="140"/>
      <c r="Y31" s="131" t="s">
        <v>142</v>
      </c>
      <c r="Z31" s="127"/>
      <c r="AA31" s="127"/>
      <c r="AB31" s="127"/>
      <c r="AC31" s="127"/>
      <c r="AD31" s="127"/>
      <c r="AE31" s="127"/>
      <c r="AF31" s="127"/>
      <c r="AG31" s="127"/>
      <c r="AH31" s="127"/>
      <c r="AI31" s="127"/>
      <c r="AJ31" s="127"/>
      <c r="AK31" s="127"/>
      <c r="AL31" s="127"/>
      <c r="AM31" s="113"/>
      <c r="AN31" s="113"/>
      <c r="AO31" s="113"/>
      <c r="AP31" s="113"/>
      <c r="AQ31" s="113"/>
      <c r="AR31" s="113"/>
      <c r="AS31" s="113"/>
      <c r="AT31" s="113"/>
      <c r="AU31" s="113"/>
      <c r="AV31" s="113"/>
    </row>
    <row r="32" spans="1:48" ht="15" customHeight="1" x14ac:dyDescent="0.3">
      <c r="A32" s="158" t="s">
        <v>143</v>
      </c>
      <c r="B32" s="154"/>
      <c r="C32" s="154"/>
      <c r="D32" s="154"/>
      <c r="E32" s="154"/>
      <c r="F32" s="154"/>
      <c r="G32" s="154"/>
      <c r="H32" s="154"/>
      <c r="I32" s="154"/>
      <c r="J32" s="154"/>
      <c r="K32" s="154"/>
      <c r="L32" s="154"/>
      <c r="M32" s="154"/>
      <c r="N32" s="154"/>
      <c r="O32" s="140"/>
      <c r="P32" s="140"/>
      <c r="Q32" s="140"/>
      <c r="R32" s="140"/>
      <c r="S32" s="140"/>
      <c r="T32" s="140"/>
      <c r="U32" s="140"/>
      <c r="V32" s="140"/>
      <c r="W32" s="140"/>
      <c r="X32" s="140"/>
      <c r="Y32" s="131" t="s">
        <v>143</v>
      </c>
      <c r="Z32" s="127"/>
      <c r="AA32" s="127"/>
      <c r="AB32" s="127"/>
      <c r="AC32" s="127"/>
      <c r="AD32" s="127"/>
      <c r="AE32" s="127"/>
      <c r="AF32" s="127"/>
      <c r="AG32" s="127"/>
      <c r="AH32" s="127"/>
      <c r="AI32" s="127"/>
      <c r="AJ32" s="127"/>
      <c r="AK32" s="127"/>
      <c r="AL32" s="127"/>
      <c r="AM32" s="113"/>
      <c r="AN32" s="113"/>
      <c r="AO32" s="113"/>
      <c r="AP32" s="113"/>
      <c r="AQ32" s="113"/>
      <c r="AR32" s="113"/>
      <c r="AS32" s="113"/>
      <c r="AT32" s="113"/>
      <c r="AU32" s="113"/>
      <c r="AV32" s="113"/>
    </row>
    <row r="33" spans="1:48" ht="15" customHeight="1" x14ac:dyDescent="0.3">
      <c r="A33" s="158" t="s">
        <v>144</v>
      </c>
      <c r="B33" s="154"/>
      <c r="C33" s="154"/>
      <c r="D33" s="154"/>
      <c r="E33" s="154"/>
      <c r="F33" s="154"/>
      <c r="G33" s="154"/>
      <c r="H33" s="154"/>
      <c r="I33" s="154"/>
      <c r="J33" s="154"/>
      <c r="K33" s="154"/>
      <c r="L33" s="154"/>
      <c r="M33" s="154"/>
      <c r="N33" s="154"/>
      <c r="O33" s="140"/>
      <c r="P33" s="140"/>
      <c r="Q33" s="140"/>
      <c r="R33" s="140"/>
      <c r="S33" s="140"/>
      <c r="T33" s="140"/>
      <c r="U33" s="140"/>
      <c r="V33" s="140"/>
      <c r="W33" s="140"/>
      <c r="X33" s="140"/>
      <c r="Y33" s="131" t="s">
        <v>144</v>
      </c>
      <c r="Z33" s="127"/>
      <c r="AA33" s="127"/>
      <c r="AB33" s="127"/>
      <c r="AC33" s="127"/>
      <c r="AD33" s="127"/>
      <c r="AE33" s="127"/>
      <c r="AF33" s="127"/>
      <c r="AG33" s="127"/>
      <c r="AH33" s="127"/>
      <c r="AI33" s="127"/>
      <c r="AJ33" s="127"/>
      <c r="AK33" s="127"/>
      <c r="AL33" s="127"/>
      <c r="AM33" s="113"/>
      <c r="AN33" s="113"/>
      <c r="AO33" s="113"/>
      <c r="AP33" s="113"/>
      <c r="AQ33" s="113"/>
      <c r="AR33" s="113"/>
      <c r="AS33" s="113"/>
      <c r="AT33" s="113"/>
      <c r="AU33" s="113"/>
      <c r="AV33" s="113"/>
    </row>
    <row r="34" spans="1:48" ht="15" customHeight="1" x14ac:dyDescent="0.3">
      <c r="A34" s="158" t="s">
        <v>145</v>
      </c>
      <c r="B34" s="154"/>
      <c r="C34" s="154"/>
      <c r="D34" s="154"/>
      <c r="E34" s="154"/>
      <c r="F34" s="154"/>
      <c r="G34" s="154"/>
      <c r="H34" s="154"/>
      <c r="I34" s="154"/>
      <c r="J34" s="154"/>
      <c r="K34" s="154"/>
      <c r="L34" s="154"/>
      <c r="M34" s="154"/>
      <c r="N34" s="154"/>
      <c r="O34" s="140"/>
      <c r="P34" s="140"/>
      <c r="Q34" s="140"/>
      <c r="R34" s="140"/>
      <c r="S34" s="140"/>
      <c r="T34" s="140"/>
      <c r="U34" s="140"/>
      <c r="V34" s="140"/>
      <c r="W34" s="140"/>
      <c r="X34" s="140"/>
      <c r="Y34" s="131" t="s">
        <v>145</v>
      </c>
      <c r="Z34" s="127"/>
      <c r="AA34" s="127"/>
      <c r="AB34" s="127"/>
      <c r="AC34" s="127"/>
      <c r="AD34" s="127"/>
      <c r="AE34" s="127"/>
      <c r="AF34" s="127"/>
      <c r="AG34" s="127"/>
      <c r="AH34" s="127"/>
      <c r="AI34" s="127"/>
      <c r="AJ34" s="127"/>
      <c r="AK34" s="127"/>
      <c r="AL34" s="127"/>
      <c r="AM34" s="113"/>
      <c r="AN34" s="113"/>
      <c r="AO34" s="113"/>
      <c r="AP34" s="113"/>
      <c r="AQ34" s="113"/>
      <c r="AR34" s="113"/>
      <c r="AS34" s="113"/>
      <c r="AT34" s="113"/>
      <c r="AU34" s="113"/>
      <c r="AV34" s="113"/>
    </row>
    <row r="35" spans="1:48" ht="36.75" customHeight="1" x14ac:dyDescent="0.3">
      <c r="A35" s="158" t="s">
        <v>81</v>
      </c>
      <c r="B35" s="154"/>
      <c r="C35" s="154"/>
      <c r="D35" s="154"/>
      <c r="E35" s="154"/>
      <c r="F35" s="154"/>
      <c r="G35" s="154"/>
      <c r="H35" s="154"/>
      <c r="I35" s="154"/>
      <c r="J35" s="154"/>
      <c r="K35" s="154"/>
      <c r="L35" s="154"/>
      <c r="M35" s="154"/>
      <c r="N35" s="154"/>
      <c r="O35" s="140"/>
      <c r="P35" s="140"/>
      <c r="Q35" s="140"/>
      <c r="R35" s="140"/>
      <c r="S35" s="140"/>
      <c r="T35" s="140"/>
      <c r="U35" s="140"/>
      <c r="V35" s="140"/>
      <c r="W35" s="140"/>
      <c r="X35" s="140"/>
      <c r="Y35" s="131" t="s">
        <v>81</v>
      </c>
      <c r="Z35" s="127"/>
      <c r="AA35" s="127"/>
      <c r="AB35" s="127"/>
      <c r="AC35" s="127"/>
      <c r="AD35" s="127"/>
      <c r="AE35" s="127"/>
      <c r="AF35" s="127"/>
      <c r="AG35" s="127"/>
      <c r="AH35" s="127"/>
      <c r="AI35" s="127"/>
      <c r="AJ35" s="127"/>
      <c r="AK35" s="127"/>
      <c r="AL35" s="127"/>
      <c r="AM35" s="113"/>
      <c r="AN35" s="113"/>
      <c r="AO35" s="113"/>
      <c r="AP35" s="113"/>
      <c r="AQ35" s="113"/>
      <c r="AR35" s="113"/>
      <c r="AS35" s="113"/>
      <c r="AT35" s="113"/>
      <c r="AU35" s="113"/>
      <c r="AV35" s="113"/>
    </row>
    <row r="36" spans="1:48" ht="30" customHeight="1" x14ac:dyDescent="0.3">
      <c r="A36" s="158" t="s">
        <v>82</v>
      </c>
      <c r="B36" s="154"/>
      <c r="C36" s="154"/>
      <c r="D36" s="154"/>
      <c r="E36" s="154"/>
      <c r="F36" s="154"/>
      <c r="G36" s="154"/>
      <c r="H36" s="154"/>
      <c r="I36" s="154"/>
      <c r="J36" s="154"/>
      <c r="K36" s="154"/>
      <c r="L36" s="154"/>
      <c r="M36" s="154"/>
      <c r="N36" s="154"/>
      <c r="O36" s="140"/>
      <c r="P36" s="140"/>
      <c r="Q36" s="140"/>
      <c r="R36" s="140"/>
      <c r="S36" s="140"/>
      <c r="T36" s="140"/>
      <c r="U36" s="140"/>
      <c r="V36" s="140"/>
      <c r="W36" s="140"/>
      <c r="X36" s="140"/>
      <c r="Y36" s="131" t="s">
        <v>82</v>
      </c>
      <c r="Z36" s="127"/>
      <c r="AA36" s="127"/>
      <c r="AB36" s="127"/>
      <c r="AC36" s="127"/>
      <c r="AD36" s="127"/>
      <c r="AE36" s="127"/>
      <c r="AF36" s="127"/>
      <c r="AG36" s="127"/>
      <c r="AH36" s="127"/>
      <c r="AI36" s="127"/>
      <c r="AJ36" s="127"/>
      <c r="AK36" s="127"/>
      <c r="AL36" s="127"/>
      <c r="AM36" s="113"/>
      <c r="AN36" s="113"/>
      <c r="AO36" s="113"/>
      <c r="AP36" s="113"/>
      <c r="AQ36" s="113"/>
      <c r="AR36" s="113"/>
      <c r="AS36" s="113"/>
      <c r="AT36" s="113"/>
      <c r="AU36" s="113"/>
      <c r="AV36" s="113"/>
    </row>
    <row r="37" spans="1:48" ht="51" customHeight="1" x14ac:dyDescent="0.3">
      <c r="A37" s="156" t="s">
        <v>83</v>
      </c>
      <c r="B37" s="157"/>
      <c r="C37" s="157"/>
      <c r="D37" s="157"/>
      <c r="E37" s="157"/>
      <c r="F37" s="157"/>
      <c r="G37" s="157"/>
      <c r="H37" s="157"/>
      <c r="I37" s="157"/>
      <c r="J37" s="157"/>
      <c r="K37" s="157"/>
      <c r="L37" s="157"/>
      <c r="M37" s="157"/>
      <c r="N37" s="157"/>
      <c r="O37" s="140"/>
      <c r="P37" s="140"/>
      <c r="Q37" s="140"/>
      <c r="R37" s="140"/>
      <c r="S37" s="140"/>
      <c r="T37" s="140"/>
      <c r="U37" s="140"/>
      <c r="V37" s="140"/>
      <c r="W37" s="140"/>
      <c r="X37" s="140"/>
      <c r="Y37" s="129" t="s">
        <v>83</v>
      </c>
      <c r="Z37" s="130"/>
      <c r="AA37" s="130"/>
      <c r="AB37" s="130"/>
      <c r="AC37" s="130"/>
      <c r="AD37" s="130"/>
      <c r="AE37" s="130"/>
      <c r="AF37" s="130"/>
      <c r="AG37" s="130"/>
      <c r="AH37" s="130"/>
      <c r="AI37" s="130"/>
      <c r="AJ37" s="130"/>
      <c r="AK37" s="130"/>
      <c r="AL37" s="130"/>
      <c r="AM37" s="113"/>
      <c r="AN37" s="113"/>
      <c r="AO37" s="113"/>
      <c r="AP37" s="113"/>
      <c r="AQ37" s="113"/>
      <c r="AR37" s="113"/>
      <c r="AS37" s="113"/>
      <c r="AT37" s="113"/>
      <c r="AU37" s="113"/>
      <c r="AV37" s="113"/>
    </row>
    <row r="38" spans="1:48" ht="42" customHeight="1" x14ac:dyDescent="0.3">
      <c r="A38" s="158" t="s">
        <v>84</v>
      </c>
      <c r="B38" s="154"/>
      <c r="C38" s="154"/>
      <c r="D38" s="154"/>
      <c r="E38" s="154"/>
      <c r="F38" s="154"/>
      <c r="G38" s="154"/>
      <c r="H38" s="154"/>
      <c r="I38" s="154"/>
      <c r="J38" s="154"/>
      <c r="K38" s="154"/>
      <c r="L38" s="154"/>
      <c r="M38" s="154"/>
      <c r="N38" s="154"/>
      <c r="O38" s="140"/>
      <c r="P38" s="140"/>
      <c r="Q38" s="140"/>
      <c r="R38" s="140"/>
      <c r="S38" s="140"/>
      <c r="T38" s="140"/>
      <c r="U38" s="140"/>
      <c r="V38" s="140"/>
      <c r="W38" s="140"/>
      <c r="X38" s="140"/>
      <c r="Y38" s="131" t="s">
        <v>84</v>
      </c>
      <c r="Z38" s="127"/>
      <c r="AA38" s="127"/>
      <c r="AB38" s="127"/>
      <c r="AC38" s="127"/>
      <c r="AD38" s="127"/>
      <c r="AE38" s="127"/>
      <c r="AF38" s="127"/>
      <c r="AG38" s="127"/>
      <c r="AH38" s="127"/>
      <c r="AI38" s="127"/>
      <c r="AJ38" s="127"/>
      <c r="AK38" s="127"/>
      <c r="AL38" s="127"/>
      <c r="AM38" s="113"/>
      <c r="AN38" s="113"/>
      <c r="AO38" s="113"/>
      <c r="AP38" s="113"/>
      <c r="AQ38" s="113"/>
      <c r="AR38" s="113"/>
      <c r="AS38" s="113"/>
      <c r="AT38" s="113"/>
      <c r="AU38" s="113"/>
      <c r="AV38" s="113"/>
    </row>
    <row r="39" spans="1:48" ht="15" customHeight="1" x14ac:dyDescent="0.3">
      <c r="A39" s="151" t="s">
        <v>85</v>
      </c>
      <c r="B39" s="152"/>
      <c r="C39" s="152"/>
      <c r="D39" s="152"/>
      <c r="E39" s="152"/>
      <c r="F39" s="152"/>
      <c r="G39" s="152"/>
      <c r="H39" s="152"/>
      <c r="I39" s="152"/>
      <c r="J39" s="152"/>
      <c r="K39" s="152"/>
      <c r="L39" s="152"/>
      <c r="M39" s="152"/>
      <c r="N39" s="152"/>
      <c r="O39" s="153"/>
      <c r="P39" s="153"/>
      <c r="Q39" s="153"/>
      <c r="R39" s="153"/>
      <c r="S39" s="153"/>
      <c r="T39" s="153"/>
      <c r="U39" s="153"/>
      <c r="V39" s="153"/>
      <c r="W39" s="153"/>
      <c r="X39" s="153"/>
      <c r="Y39" s="124" t="s">
        <v>85</v>
      </c>
      <c r="Z39" s="125"/>
      <c r="AA39" s="125"/>
      <c r="AB39" s="125"/>
      <c r="AC39" s="125"/>
      <c r="AD39" s="125"/>
      <c r="AE39" s="125"/>
      <c r="AF39" s="125"/>
      <c r="AG39" s="125"/>
      <c r="AH39" s="125"/>
      <c r="AI39" s="125"/>
      <c r="AJ39" s="125"/>
      <c r="AK39" s="125"/>
      <c r="AL39" s="125"/>
      <c r="AM39" s="126"/>
      <c r="AN39" s="126"/>
      <c r="AO39" s="126"/>
      <c r="AP39" s="126"/>
      <c r="AQ39" s="126"/>
      <c r="AR39" s="126"/>
      <c r="AS39" s="126"/>
      <c r="AT39" s="126"/>
      <c r="AU39" s="126"/>
      <c r="AV39" s="126"/>
    </row>
    <row r="40" spans="1:48" ht="15" customHeight="1" x14ac:dyDescent="0.3">
      <c r="A40" s="151" t="s">
        <v>86</v>
      </c>
      <c r="B40" s="152"/>
      <c r="C40" s="152"/>
      <c r="D40" s="152"/>
      <c r="E40" s="152"/>
      <c r="F40" s="152"/>
      <c r="G40" s="152"/>
      <c r="H40" s="152"/>
      <c r="I40" s="152"/>
      <c r="J40" s="152"/>
      <c r="K40" s="152"/>
      <c r="L40" s="152"/>
      <c r="M40" s="152"/>
      <c r="N40" s="152"/>
      <c r="O40" s="153"/>
      <c r="P40" s="153"/>
      <c r="Q40" s="153"/>
      <c r="R40" s="153"/>
      <c r="S40" s="153"/>
      <c r="T40" s="153"/>
      <c r="U40" s="153"/>
      <c r="V40" s="153"/>
      <c r="W40" s="153"/>
      <c r="X40" s="153"/>
      <c r="Y40" s="124" t="s">
        <v>86</v>
      </c>
      <c r="Z40" s="125"/>
      <c r="AA40" s="125"/>
      <c r="AB40" s="125"/>
      <c r="AC40" s="125"/>
      <c r="AD40" s="125"/>
      <c r="AE40" s="125"/>
      <c r="AF40" s="125"/>
      <c r="AG40" s="125"/>
      <c r="AH40" s="125"/>
      <c r="AI40" s="125"/>
      <c r="AJ40" s="125"/>
      <c r="AK40" s="125"/>
      <c r="AL40" s="125"/>
      <c r="AM40" s="126"/>
      <c r="AN40" s="126"/>
      <c r="AO40" s="126"/>
      <c r="AP40" s="126"/>
      <c r="AQ40" s="126"/>
      <c r="AR40" s="126"/>
      <c r="AS40" s="126"/>
      <c r="AT40" s="126"/>
      <c r="AU40" s="126"/>
      <c r="AV40" s="126"/>
    </row>
    <row r="41" spans="1:48" ht="15" customHeight="1" x14ac:dyDescent="0.3">
      <c r="A41" s="151" t="s">
        <v>123</v>
      </c>
      <c r="B41" s="152"/>
      <c r="C41" s="152"/>
      <c r="D41" s="152"/>
      <c r="E41" s="152"/>
      <c r="F41" s="152"/>
      <c r="G41" s="152"/>
      <c r="H41" s="152"/>
      <c r="I41" s="152"/>
      <c r="J41" s="152"/>
      <c r="K41" s="152"/>
      <c r="L41" s="152"/>
      <c r="M41" s="152"/>
      <c r="N41" s="152"/>
      <c r="O41" s="153"/>
      <c r="P41" s="153"/>
      <c r="Q41" s="153"/>
      <c r="R41" s="153"/>
      <c r="S41" s="153"/>
      <c r="T41" s="153"/>
      <c r="U41" s="153"/>
      <c r="V41" s="153"/>
      <c r="W41" s="153"/>
      <c r="X41" s="153"/>
      <c r="Y41" s="124" t="s">
        <v>123</v>
      </c>
      <c r="Z41" s="125"/>
      <c r="AA41" s="125"/>
      <c r="AB41" s="125"/>
      <c r="AC41" s="125"/>
      <c r="AD41" s="125"/>
      <c r="AE41" s="125"/>
      <c r="AF41" s="125"/>
      <c r="AG41" s="125"/>
      <c r="AH41" s="125"/>
      <c r="AI41" s="125"/>
      <c r="AJ41" s="125"/>
      <c r="AK41" s="125"/>
      <c r="AL41" s="125"/>
      <c r="AM41" s="126"/>
      <c r="AN41" s="126"/>
      <c r="AO41" s="126"/>
      <c r="AP41" s="126"/>
      <c r="AQ41" s="126"/>
      <c r="AR41" s="126"/>
      <c r="AS41" s="126"/>
      <c r="AT41" s="126"/>
      <c r="AU41" s="126"/>
      <c r="AV41" s="126"/>
    </row>
    <row r="42" spans="1:48" ht="15" customHeight="1" x14ac:dyDescent="0.3">
      <c r="A42" s="151" t="s">
        <v>124</v>
      </c>
      <c r="B42" s="152"/>
      <c r="C42" s="152"/>
      <c r="D42" s="152"/>
      <c r="E42" s="152"/>
      <c r="F42" s="152"/>
      <c r="G42" s="152"/>
      <c r="H42" s="152"/>
      <c r="I42" s="152"/>
      <c r="J42" s="152"/>
      <c r="K42" s="152"/>
      <c r="L42" s="152"/>
      <c r="M42" s="152"/>
      <c r="N42" s="152"/>
      <c r="O42" s="153"/>
      <c r="P42" s="153"/>
      <c r="Q42" s="153"/>
      <c r="R42" s="153"/>
      <c r="S42" s="153"/>
      <c r="T42" s="153"/>
      <c r="U42" s="153"/>
      <c r="V42" s="153"/>
      <c r="W42" s="153"/>
      <c r="X42" s="153"/>
      <c r="Y42" s="124" t="s">
        <v>124</v>
      </c>
      <c r="Z42" s="125"/>
      <c r="AA42" s="125"/>
      <c r="AB42" s="125"/>
      <c r="AC42" s="125"/>
      <c r="AD42" s="125"/>
      <c r="AE42" s="125"/>
      <c r="AF42" s="125"/>
      <c r="AG42" s="125"/>
      <c r="AH42" s="125"/>
      <c r="AI42" s="125"/>
      <c r="AJ42" s="125"/>
      <c r="AK42" s="125"/>
      <c r="AL42" s="125"/>
      <c r="AM42" s="126"/>
      <c r="AN42" s="126"/>
      <c r="AO42" s="126"/>
      <c r="AP42" s="126"/>
      <c r="AQ42" s="126"/>
      <c r="AR42" s="126"/>
      <c r="AS42" s="126"/>
      <c r="AT42" s="126"/>
      <c r="AU42" s="126"/>
      <c r="AV42" s="126"/>
    </row>
    <row r="43" spans="1:48" ht="30" customHeight="1" x14ac:dyDescent="0.3">
      <c r="A43" s="151" t="s">
        <v>125</v>
      </c>
      <c r="B43" s="152"/>
      <c r="C43" s="152"/>
      <c r="D43" s="152"/>
      <c r="E43" s="152"/>
      <c r="F43" s="152"/>
      <c r="G43" s="152"/>
      <c r="H43" s="152"/>
      <c r="I43" s="152"/>
      <c r="J43" s="152"/>
      <c r="K43" s="152"/>
      <c r="L43" s="152"/>
      <c r="M43" s="152"/>
      <c r="N43" s="152"/>
      <c r="O43" s="153"/>
      <c r="P43" s="153"/>
      <c r="Q43" s="153"/>
      <c r="R43" s="153"/>
      <c r="S43" s="153"/>
      <c r="T43" s="153"/>
      <c r="U43" s="153"/>
      <c r="V43" s="153"/>
      <c r="W43" s="153"/>
      <c r="X43" s="153"/>
      <c r="Y43" s="124" t="s">
        <v>125</v>
      </c>
      <c r="Z43" s="125"/>
      <c r="AA43" s="125"/>
      <c r="AB43" s="125"/>
      <c r="AC43" s="125"/>
      <c r="AD43" s="125"/>
      <c r="AE43" s="125"/>
      <c r="AF43" s="125"/>
      <c r="AG43" s="125"/>
      <c r="AH43" s="125"/>
      <c r="AI43" s="125"/>
      <c r="AJ43" s="125"/>
      <c r="AK43" s="125"/>
      <c r="AL43" s="125"/>
      <c r="AM43" s="126"/>
      <c r="AN43" s="126"/>
      <c r="AO43" s="126"/>
      <c r="AP43" s="126"/>
      <c r="AQ43" s="126"/>
      <c r="AR43" s="126"/>
      <c r="AS43" s="126"/>
      <c r="AT43" s="126"/>
      <c r="AU43" s="126"/>
      <c r="AV43" s="126"/>
    </row>
    <row r="44" spans="1:48" ht="50.25" customHeight="1" x14ac:dyDescent="0.3">
      <c r="A44" s="138" t="s">
        <v>126</v>
      </c>
      <c r="B44" s="154"/>
      <c r="C44" s="154"/>
      <c r="D44" s="154"/>
      <c r="E44" s="154"/>
      <c r="F44" s="154"/>
      <c r="G44" s="154"/>
      <c r="H44" s="154"/>
      <c r="I44" s="154"/>
      <c r="J44" s="154"/>
      <c r="K44" s="154"/>
      <c r="L44" s="154"/>
      <c r="M44" s="154"/>
      <c r="N44" s="154"/>
      <c r="O44" s="140"/>
      <c r="P44" s="140"/>
      <c r="Q44" s="140"/>
      <c r="R44" s="140"/>
      <c r="S44" s="140"/>
      <c r="T44" s="140"/>
      <c r="U44" s="140"/>
      <c r="V44" s="140"/>
      <c r="W44" s="140"/>
      <c r="X44" s="140"/>
      <c r="Y44" s="109" t="s">
        <v>126</v>
      </c>
      <c r="Z44" s="127"/>
      <c r="AA44" s="127"/>
      <c r="AB44" s="127"/>
      <c r="AC44" s="127"/>
      <c r="AD44" s="127"/>
      <c r="AE44" s="127"/>
      <c r="AF44" s="127"/>
      <c r="AG44" s="127"/>
      <c r="AH44" s="127"/>
      <c r="AI44" s="127"/>
      <c r="AJ44" s="127"/>
      <c r="AK44" s="127"/>
      <c r="AL44" s="127"/>
      <c r="AM44" s="113"/>
      <c r="AN44" s="113"/>
      <c r="AO44" s="113"/>
      <c r="AP44" s="113"/>
      <c r="AQ44" s="113"/>
      <c r="AR44" s="113"/>
      <c r="AS44" s="113"/>
      <c r="AT44" s="113"/>
      <c r="AU44" s="113"/>
      <c r="AV44" s="113"/>
    </row>
    <row r="45" spans="1:48" ht="15" customHeight="1" x14ac:dyDescent="0.3">
      <c r="A45" s="155" t="s">
        <v>87</v>
      </c>
      <c r="B45" s="146"/>
      <c r="C45" s="146"/>
      <c r="D45" s="146"/>
      <c r="E45" s="146"/>
      <c r="F45" s="146"/>
      <c r="G45" s="146"/>
      <c r="H45" s="146"/>
      <c r="I45" s="146"/>
      <c r="J45" s="146"/>
      <c r="K45" s="146"/>
      <c r="L45" s="146"/>
      <c r="M45" s="146"/>
      <c r="N45" s="146"/>
      <c r="O45" s="144"/>
      <c r="P45" s="144"/>
      <c r="Q45" s="144"/>
      <c r="R45" s="144"/>
      <c r="S45" s="144"/>
      <c r="T45" s="144"/>
      <c r="U45" s="144"/>
      <c r="V45" s="144"/>
      <c r="W45" s="144"/>
      <c r="X45" s="144"/>
      <c r="Y45" s="128" t="s">
        <v>87</v>
      </c>
      <c r="Z45" s="118"/>
      <c r="AA45" s="118"/>
      <c r="AB45" s="118"/>
      <c r="AC45" s="118"/>
      <c r="AD45" s="118"/>
      <c r="AE45" s="118"/>
      <c r="AF45" s="118"/>
      <c r="AG45" s="118"/>
      <c r="AH45" s="118"/>
      <c r="AI45" s="118"/>
      <c r="AJ45" s="118"/>
      <c r="AK45" s="118"/>
      <c r="AL45" s="118"/>
      <c r="AM45" s="119"/>
      <c r="AN45" s="119"/>
      <c r="AO45" s="119"/>
      <c r="AP45" s="119"/>
      <c r="AQ45" s="119"/>
      <c r="AR45" s="119"/>
      <c r="AS45" s="119"/>
      <c r="AT45" s="119"/>
      <c r="AU45" s="119"/>
      <c r="AV45" s="119"/>
    </row>
    <row r="46" spans="1:48" ht="29.25" customHeight="1" x14ac:dyDescent="0.3">
      <c r="A46" s="145" t="s">
        <v>88</v>
      </c>
      <c r="B46" s="146"/>
      <c r="C46" s="146"/>
      <c r="D46" s="146"/>
      <c r="E46" s="146"/>
      <c r="F46" s="146"/>
      <c r="G46" s="146"/>
      <c r="H46" s="146"/>
      <c r="I46" s="146"/>
      <c r="J46" s="146"/>
      <c r="K46" s="146"/>
      <c r="L46" s="146"/>
      <c r="M46" s="146"/>
      <c r="N46" s="146"/>
      <c r="O46" s="144"/>
      <c r="P46" s="144"/>
      <c r="Q46" s="144"/>
      <c r="R46" s="144"/>
      <c r="S46" s="144"/>
      <c r="T46" s="144"/>
      <c r="U46" s="144"/>
      <c r="V46" s="144"/>
      <c r="W46" s="144"/>
      <c r="X46" s="144"/>
      <c r="Y46" s="115" t="s">
        <v>88</v>
      </c>
      <c r="Z46" s="118"/>
      <c r="AA46" s="118"/>
      <c r="AB46" s="118"/>
      <c r="AC46" s="118"/>
      <c r="AD46" s="118"/>
      <c r="AE46" s="118"/>
      <c r="AF46" s="118"/>
      <c r="AG46" s="118"/>
      <c r="AH46" s="118"/>
      <c r="AI46" s="118"/>
      <c r="AJ46" s="118"/>
      <c r="AK46" s="118"/>
      <c r="AL46" s="118"/>
      <c r="AM46" s="119"/>
      <c r="AN46" s="119"/>
      <c r="AO46" s="119"/>
      <c r="AP46" s="119"/>
      <c r="AQ46" s="119"/>
      <c r="AR46" s="119"/>
      <c r="AS46" s="119"/>
      <c r="AT46" s="119"/>
      <c r="AU46" s="119"/>
      <c r="AV46" s="119"/>
    </row>
    <row r="47" spans="1:48" ht="27" customHeight="1" x14ac:dyDescent="0.3">
      <c r="A47" s="138" t="s">
        <v>89</v>
      </c>
      <c r="B47" s="139"/>
      <c r="C47" s="139"/>
      <c r="D47" s="139"/>
      <c r="E47" s="139"/>
      <c r="F47" s="139"/>
      <c r="G47" s="139"/>
      <c r="H47" s="139"/>
      <c r="I47" s="139"/>
      <c r="J47" s="139"/>
      <c r="K47" s="139"/>
      <c r="L47" s="139"/>
      <c r="M47" s="139"/>
      <c r="N47" s="139"/>
      <c r="O47" s="140"/>
      <c r="P47" s="140"/>
      <c r="Q47" s="140"/>
      <c r="R47" s="140"/>
      <c r="S47" s="140"/>
      <c r="T47" s="140"/>
      <c r="U47" s="140"/>
      <c r="V47" s="140"/>
      <c r="W47" s="140"/>
      <c r="X47" s="140"/>
      <c r="Y47" s="109" t="s">
        <v>89</v>
      </c>
      <c r="Z47" s="112"/>
      <c r="AA47" s="112"/>
      <c r="AB47" s="112"/>
      <c r="AC47" s="112"/>
      <c r="AD47" s="112"/>
      <c r="AE47" s="112"/>
      <c r="AF47" s="112"/>
      <c r="AG47" s="112"/>
      <c r="AH47" s="112"/>
      <c r="AI47" s="112"/>
      <c r="AJ47" s="112"/>
      <c r="AK47" s="112"/>
      <c r="AL47" s="112"/>
      <c r="AM47" s="113"/>
      <c r="AN47" s="113"/>
      <c r="AO47" s="113"/>
      <c r="AP47" s="113"/>
      <c r="AQ47" s="113"/>
      <c r="AR47" s="113"/>
      <c r="AS47" s="113"/>
      <c r="AT47" s="113"/>
      <c r="AU47" s="113"/>
      <c r="AV47" s="113"/>
    </row>
    <row r="48" spans="1:48" ht="34.5" customHeight="1" x14ac:dyDescent="0.3">
      <c r="A48" s="138" t="s">
        <v>90</v>
      </c>
      <c r="B48" s="139"/>
      <c r="C48" s="139"/>
      <c r="D48" s="139"/>
      <c r="E48" s="139"/>
      <c r="F48" s="139"/>
      <c r="G48" s="139"/>
      <c r="H48" s="139"/>
      <c r="I48" s="139"/>
      <c r="J48" s="139"/>
      <c r="K48" s="139"/>
      <c r="L48" s="139"/>
      <c r="M48" s="139"/>
      <c r="N48" s="139"/>
      <c r="O48" s="140"/>
      <c r="P48" s="140"/>
      <c r="Q48" s="140"/>
      <c r="R48" s="140"/>
      <c r="S48" s="140"/>
      <c r="T48" s="140"/>
      <c r="U48" s="140"/>
      <c r="V48" s="140"/>
      <c r="W48" s="140"/>
      <c r="X48" s="140"/>
      <c r="Y48" s="109" t="s">
        <v>90</v>
      </c>
      <c r="Z48" s="112"/>
      <c r="AA48" s="112"/>
      <c r="AB48" s="112"/>
      <c r="AC48" s="112"/>
      <c r="AD48" s="112"/>
      <c r="AE48" s="112"/>
      <c r="AF48" s="112"/>
      <c r="AG48" s="112"/>
      <c r="AH48" s="112"/>
      <c r="AI48" s="112"/>
      <c r="AJ48" s="112"/>
      <c r="AK48" s="112"/>
      <c r="AL48" s="112"/>
      <c r="AM48" s="113"/>
      <c r="AN48" s="113"/>
      <c r="AO48" s="113"/>
      <c r="AP48" s="113"/>
      <c r="AQ48" s="113"/>
      <c r="AR48" s="113"/>
      <c r="AS48" s="113"/>
      <c r="AT48" s="113"/>
      <c r="AU48" s="113"/>
      <c r="AV48" s="113"/>
    </row>
    <row r="49" spans="1:48" ht="33" customHeight="1" x14ac:dyDescent="0.3">
      <c r="A49" s="138" t="s">
        <v>91</v>
      </c>
      <c r="B49" s="139"/>
      <c r="C49" s="139"/>
      <c r="D49" s="139"/>
      <c r="E49" s="139"/>
      <c r="F49" s="139"/>
      <c r="G49" s="139"/>
      <c r="H49" s="139"/>
      <c r="I49" s="139"/>
      <c r="J49" s="139"/>
      <c r="K49" s="139"/>
      <c r="L49" s="139"/>
      <c r="M49" s="139"/>
      <c r="N49" s="139"/>
      <c r="O49" s="140"/>
      <c r="P49" s="140"/>
      <c r="Q49" s="140"/>
      <c r="R49" s="140"/>
      <c r="S49" s="140"/>
      <c r="T49" s="140"/>
      <c r="U49" s="140"/>
      <c r="V49" s="140"/>
      <c r="W49" s="140"/>
      <c r="X49" s="140"/>
      <c r="Y49" s="109" t="s">
        <v>91</v>
      </c>
      <c r="Z49" s="112"/>
      <c r="AA49" s="112"/>
      <c r="AB49" s="112"/>
      <c r="AC49" s="112"/>
      <c r="AD49" s="112"/>
      <c r="AE49" s="112"/>
      <c r="AF49" s="112"/>
      <c r="AG49" s="112"/>
      <c r="AH49" s="112"/>
      <c r="AI49" s="112"/>
      <c r="AJ49" s="112"/>
      <c r="AK49" s="112"/>
      <c r="AL49" s="112"/>
      <c r="AM49" s="113"/>
      <c r="AN49" s="113"/>
      <c r="AO49" s="113"/>
      <c r="AP49" s="113"/>
      <c r="AQ49" s="113"/>
      <c r="AR49" s="113"/>
      <c r="AS49" s="113"/>
      <c r="AT49" s="113"/>
      <c r="AU49" s="113"/>
      <c r="AV49" s="113"/>
    </row>
    <row r="50" spans="1:48" ht="36.75" customHeight="1" x14ac:dyDescent="0.3">
      <c r="A50" s="138" t="s">
        <v>92</v>
      </c>
      <c r="B50" s="139"/>
      <c r="C50" s="139"/>
      <c r="D50" s="139"/>
      <c r="E50" s="139"/>
      <c r="F50" s="139"/>
      <c r="G50" s="139"/>
      <c r="H50" s="139"/>
      <c r="I50" s="139"/>
      <c r="J50" s="139"/>
      <c r="K50" s="139"/>
      <c r="L50" s="139"/>
      <c r="M50" s="139"/>
      <c r="N50" s="139"/>
      <c r="O50" s="140"/>
      <c r="P50" s="140"/>
      <c r="Q50" s="140"/>
      <c r="R50" s="140"/>
      <c r="S50" s="140"/>
      <c r="T50" s="140"/>
      <c r="U50" s="140"/>
      <c r="V50" s="140"/>
      <c r="W50" s="140"/>
      <c r="X50" s="140"/>
      <c r="Y50" s="109" t="s">
        <v>92</v>
      </c>
      <c r="Z50" s="112"/>
      <c r="AA50" s="112"/>
      <c r="AB50" s="112"/>
      <c r="AC50" s="112"/>
      <c r="AD50" s="112"/>
      <c r="AE50" s="112"/>
      <c r="AF50" s="112"/>
      <c r="AG50" s="112"/>
      <c r="AH50" s="112"/>
      <c r="AI50" s="112"/>
      <c r="AJ50" s="112"/>
      <c r="AK50" s="112"/>
      <c r="AL50" s="112"/>
      <c r="AM50" s="113"/>
      <c r="AN50" s="113"/>
      <c r="AO50" s="113"/>
      <c r="AP50" s="113"/>
      <c r="AQ50" s="113"/>
      <c r="AR50" s="113"/>
      <c r="AS50" s="113"/>
      <c r="AT50" s="113"/>
      <c r="AU50" s="113"/>
      <c r="AV50" s="113"/>
    </row>
    <row r="51" spans="1:48" ht="48" customHeight="1" x14ac:dyDescent="0.3">
      <c r="A51" s="141" t="s">
        <v>117</v>
      </c>
      <c r="B51" s="149"/>
      <c r="C51" s="149"/>
      <c r="D51" s="149"/>
      <c r="E51" s="149"/>
      <c r="F51" s="149"/>
      <c r="G51" s="149"/>
      <c r="H51" s="149"/>
      <c r="I51" s="149"/>
      <c r="J51" s="149"/>
      <c r="K51" s="149"/>
      <c r="L51" s="149"/>
      <c r="M51" s="149"/>
      <c r="N51" s="149"/>
      <c r="O51" s="150"/>
      <c r="P51" s="150"/>
      <c r="Q51" s="150"/>
      <c r="R51" s="150"/>
      <c r="S51" s="150"/>
      <c r="T51" s="150"/>
      <c r="U51" s="150"/>
      <c r="V51" s="150"/>
      <c r="W51" s="150"/>
      <c r="X51" s="150"/>
      <c r="Y51" s="114" t="s">
        <v>117</v>
      </c>
      <c r="Z51" s="120"/>
      <c r="AA51" s="120"/>
      <c r="AB51" s="120"/>
      <c r="AC51" s="120"/>
      <c r="AD51" s="120"/>
      <c r="AE51" s="120"/>
      <c r="AF51" s="120"/>
      <c r="AG51" s="120"/>
      <c r="AH51" s="120"/>
      <c r="AI51" s="120"/>
      <c r="AJ51" s="120"/>
      <c r="AK51" s="120"/>
      <c r="AL51" s="120"/>
      <c r="AM51" s="121"/>
      <c r="AN51" s="121"/>
      <c r="AO51" s="121"/>
      <c r="AP51" s="121"/>
      <c r="AQ51" s="121"/>
      <c r="AR51" s="121"/>
      <c r="AS51" s="121"/>
      <c r="AT51" s="121"/>
      <c r="AU51" s="121"/>
      <c r="AV51" s="121"/>
    </row>
    <row r="52" spans="1:48" ht="30.75" customHeight="1" x14ac:dyDescent="0.3">
      <c r="A52" s="138" t="s">
        <v>127</v>
      </c>
      <c r="B52" s="139"/>
      <c r="C52" s="139"/>
      <c r="D52" s="139"/>
      <c r="E52" s="139"/>
      <c r="F52" s="139"/>
      <c r="G52" s="139"/>
      <c r="H52" s="139"/>
      <c r="I52" s="139"/>
      <c r="J52" s="139"/>
      <c r="K52" s="139"/>
      <c r="L52" s="139"/>
      <c r="M52" s="139"/>
      <c r="N52" s="139"/>
      <c r="O52" s="140"/>
      <c r="P52" s="140"/>
      <c r="Q52" s="140"/>
      <c r="R52" s="140"/>
      <c r="S52" s="140"/>
      <c r="T52" s="140"/>
      <c r="U52" s="140"/>
      <c r="V52" s="140"/>
      <c r="W52" s="140"/>
      <c r="X52" s="140"/>
      <c r="Y52" s="109" t="s">
        <v>127</v>
      </c>
      <c r="Z52" s="112"/>
      <c r="AA52" s="112"/>
      <c r="AB52" s="112"/>
      <c r="AC52" s="112"/>
      <c r="AD52" s="112"/>
      <c r="AE52" s="112"/>
      <c r="AF52" s="112"/>
      <c r="AG52" s="112"/>
      <c r="AH52" s="112"/>
      <c r="AI52" s="112"/>
      <c r="AJ52" s="112"/>
      <c r="AK52" s="112"/>
      <c r="AL52" s="112"/>
      <c r="AM52" s="113"/>
      <c r="AN52" s="113"/>
      <c r="AO52" s="113"/>
      <c r="AP52" s="113"/>
      <c r="AQ52" s="113"/>
      <c r="AR52" s="113"/>
      <c r="AS52" s="113"/>
      <c r="AT52" s="113"/>
      <c r="AU52" s="113"/>
      <c r="AV52" s="113"/>
    </row>
    <row r="53" spans="1:48" ht="30.75" customHeight="1" x14ac:dyDescent="0.3">
      <c r="A53" s="138" t="s">
        <v>128</v>
      </c>
      <c r="B53" s="139"/>
      <c r="C53" s="139"/>
      <c r="D53" s="139"/>
      <c r="E53" s="139"/>
      <c r="F53" s="139"/>
      <c r="G53" s="139"/>
      <c r="H53" s="139"/>
      <c r="I53" s="139"/>
      <c r="J53" s="139"/>
      <c r="K53" s="139"/>
      <c r="L53" s="139"/>
      <c r="M53" s="139"/>
      <c r="N53" s="139"/>
      <c r="O53" s="140"/>
      <c r="P53" s="140"/>
      <c r="Q53" s="140"/>
      <c r="R53" s="140"/>
      <c r="S53" s="140"/>
      <c r="T53" s="140"/>
      <c r="U53" s="140"/>
      <c r="V53" s="140"/>
      <c r="W53" s="140"/>
      <c r="X53" s="140"/>
      <c r="Y53" s="109" t="s">
        <v>128</v>
      </c>
      <c r="Z53" s="112"/>
      <c r="AA53" s="112"/>
      <c r="AB53" s="112"/>
      <c r="AC53" s="112"/>
      <c r="AD53" s="112"/>
      <c r="AE53" s="112"/>
      <c r="AF53" s="112"/>
      <c r="AG53" s="112"/>
      <c r="AH53" s="112"/>
      <c r="AI53" s="112"/>
      <c r="AJ53" s="112"/>
      <c r="AK53" s="112"/>
      <c r="AL53" s="112"/>
      <c r="AM53" s="113"/>
      <c r="AN53" s="113"/>
      <c r="AO53" s="113"/>
      <c r="AP53" s="113"/>
      <c r="AQ53" s="113"/>
      <c r="AR53" s="113"/>
      <c r="AS53" s="113"/>
      <c r="AT53" s="113"/>
      <c r="AU53" s="113"/>
      <c r="AV53" s="113"/>
    </row>
    <row r="54" spans="1:48" ht="30.75" customHeight="1" x14ac:dyDescent="0.3">
      <c r="A54" s="138" t="s">
        <v>129</v>
      </c>
      <c r="B54" s="139"/>
      <c r="C54" s="139"/>
      <c r="D54" s="139"/>
      <c r="E54" s="139"/>
      <c r="F54" s="139"/>
      <c r="G54" s="139"/>
      <c r="H54" s="139"/>
      <c r="I54" s="139"/>
      <c r="J54" s="139"/>
      <c r="K54" s="139"/>
      <c r="L54" s="139"/>
      <c r="M54" s="139"/>
      <c r="N54" s="139"/>
      <c r="O54" s="140"/>
      <c r="P54" s="140"/>
      <c r="Q54" s="140"/>
      <c r="R54" s="140"/>
      <c r="S54" s="140"/>
      <c r="T54" s="140"/>
      <c r="U54" s="140"/>
      <c r="V54" s="140"/>
      <c r="W54" s="140"/>
      <c r="X54" s="140"/>
      <c r="Y54" s="109" t="s">
        <v>129</v>
      </c>
      <c r="Z54" s="112"/>
      <c r="AA54" s="112"/>
      <c r="AB54" s="112"/>
      <c r="AC54" s="112"/>
      <c r="AD54" s="112"/>
      <c r="AE54" s="112"/>
      <c r="AF54" s="112"/>
      <c r="AG54" s="112"/>
      <c r="AH54" s="112"/>
      <c r="AI54" s="112"/>
      <c r="AJ54" s="112"/>
      <c r="AK54" s="112"/>
      <c r="AL54" s="112"/>
      <c r="AM54" s="113"/>
      <c r="AN54" s="113"/>
      <c r="AO54" s="113"/>
      <c r="AP54" s="113"/>
      <c r="AQ54" s="113"/>
      <c r="AR54" s="113"/>
      <c r="AS54" s="113"/>
      <c r="AT54" s="113"/>
      <c r="AU54" s="113"/>
      <c r="AV54" s="113"/>
    </row>
    <row r="55" spans="1:48" ht="30.75" customHeight="1" x14ac:dyDescent="0.3">
      <c r="A55" s="138" t="s">
        <v>130</v>
      </c>
      <c r="B55" s="139"/>
      <c r="C55" s="139"/>
      <c r="D55" s="139"/>
      <c r="E55" s="139"/>
      <c r="F55" s="139"/>
      <c r="G55" s="139"/>
      <c r="H55" s="139"/>
      <c r="I55" s="139"/>
      <c r="J55" s="139"/>
      <c r="K55" s="139"/>
      <c r="L55" s="139"/>
      <c r="M55" s="139"/>
      <c r="N55" s="139"/>
      <c r="O55" s="140"/>
      <c r="P55" s="140"/>
      <c r="Q55" s="140"/>
      <c r="R55" s="140"/>
      <c r="S55" s="140"/>
      <c r="T55" s="140"/>
      <c r="U55" s="140"/>
      <c r="V55" s="140"/>
      <c r="W55" s="140"/>
      <c r="X55" s="140"/>
      <c r="Y55" s="109" t="s">
        <v>130</v>
      </c>
      <c r="Z55" s="112"/>
      <c r="AA55" s="112"/>
      <c r="AB55" s="112"/>
      <c r="AC55" s="112"/>
      <c r="AD55" s="112"/>
      <c r="AE55" s="112"/>
      <c r="AF55" s="112"/>
      <c r="AG55" s="112"/>
      <c r="AH55" s="112"/>
      <c r="AI55" s="112"/>
      <c r="AJ55" s="112"/>
      <c r="AK55" s="112"/>
      <c r="AL55" s="112"/>
      <c r="AM55" s="113"/>
      <c r="AN55" s="113"/>
      <c r="AO55" s="113"/>
      <c r="AP55" s="113"/>
      <c r="AQ55" s="113"/>
      <c r="AR55" s="113"/>
      <c r="AS55" s="113"/>
      <c r="AT55" s="113"/>
      <c r="AU55" s="113"/>
      <c r="AV55" s="113"/>
    </row>
    <row r="56" spans="1:48" ht="27.75" customHeight="1" x14ac:dyDescent="0.3">
      <c r="A56" s="145" t="s">
        <v>93</v>
      </c>
      <c r="B56" s="146"/>
      <c r="C56" s="146"/>
      <c r="D56" s="146"/>
      <c r="E56" s="146"/>
      <c r="F56" s="146"/>
      <c r="G56" s="146"/>
      <c r="H56" s="146"/>
      <c r="I56" s="146"/>
      <c r="J56" s="146"/>
      <c r="K56" s="146"/>
      <c r="L56" s="146"/>
      <c r="M56" s="146"/>
      <c r="N56" s="146"/>
      <c r="O56" s="144"/>
      <c r="P56" s="144"/>
      <c r="Q56" s="144"/>
      <c r="R56" s="144"/>
      <c r="S56" s="144"/>
      <c r="T56" s="144"/>
      <c r="U56" s="144"/>
      <c r="V56" s="144"/>
      <c r="W56" s="144"/>
      <c r="X56" s="144"/>
      <c r="Y56" s="115" t="s">
        <v>93</v>
      </c>
      <c r="Z56" s="118"/>
      <c r="AA56" s="118"/>
      <c r="AB56" s="118"/>
      <c r="AC56" s="118"/>
      <c r="AD56" s="118"/>
      <c r="AE56" s="118"/>
      <c r="AF56" s="118"/>
      <c r="AG56" s="118"/>
      <c r="AH56" s="118"/>
      <c r="AI56" s="118"/>
      <c r="AJ56" s="118"/>
      <c r="AK56" s="118"/>
      <c r="AL56" s="118"/>
      <c r="AM56" s="119"/>
      <c r="AN56" s="119"/>
      <c r="AO56" s="119"/>
      <c r="AP56" s="119"/>
      <c r="AQ56" s="119"/>
      <c r="AR56" s="119"/>
      <c r="AS56" s="119"/>
      <c r="AT56" s="119"/>
      <c r="AU56" s="119"/>
      <c r="AV56" s="119"/>
    </row>
    <row r="57" spans="1:48" ht="41.25" customHeight="1" x14ac:dyDescent="0.3">
      <c r="A57" s="138" t="s">
        <v>94</v>
      </c>
      <c r="B57" s="139"/>
      <c r="C57" s="139"/>
      <c r="D57" s="139"/>
      <c r="E57" s="139"/>
      <c r="F57" s="139"/>
      <c r="G57" s="139"/>
      <c r="H57" s="139"/>
      <c r="I57" s="139"/>
      <c r="J57" s="139"/>
      <c r="K57" s="139"/>
      <c r="L57" s="139"/>
      <c r="M57" s="139"/>
      <c r="N57" s="139"/>
      <c r="O57" s="140"/>
      <c r="P57" s="140"/>
      <c r="Q57" s="140"/>
      <c r="R57" s="140"/>
      <c r="S57" s="140"/>
      <c r="T57" s="140"/>
      <c r="U57" s="140"/>
      <c r="V57" s="140"/>
      <c r="W57" s="140"/>
      <c r="X57" s="140"/>
      <c r="Y57" s="109" t="s">
        <v>94</v>
      </c>
      <c r="Z57" s="112"/>
      <c r="AA57" s="112"/>
      <c r="AB57" s="112"/>
      <c r="AC57" s="112"/>
      <c r="AD57" s="112"/>
      <c r="AE57" s="112"/>
      <c r="AF57" s="112"/>
      <c r="AG57" s="112"/>
      <c r="AH57" s="112"/>
      <c r="AI57" s="112"/>
      <c r="AJ57" s="112"/>
      <c r="AK57" s="112"/>
      <c r="AL57" s="112"/>
      <c r="AM57" s="113"/>
      <c r="AN57" s="113"/>
      <c r="AO57" s="113"/>
      <c r="AP57" s="113"/>
      <c r="AQ57" s="113"/>
      <c r="AR57" s="113"/>
      <c r="AS57" s="113"/>
      <c r="AT57" s="113"/>
      <c r="AU57" s="113"/>
      <c r="AV57" s="113"/>
    </row>
    <row r="58" spans="1:48" ht="69.75" customHeight="1" x14ac:dyDescent="0.3">
      <c r="A58" s="138" t="s">
        <v>95</v>
      </c>
      <c r="B58" s="139"/>
      <c r="C58" s="139"/>
      <c r="D58" s="139"/>
      <c r="E58" s="139"/>
      <c r="F58" s="139"/>
      <c r="G58" s="139"/>
      <c r="H58" s="139"/>
      <c r="I58" s="139"/>
      <c r="J58" s="139"/>
      <c r="K58" s="139"/>
      <c r="L58" s="139"/>
      <c r="M58" s="139"/>
      <c r="N58" s="139"/>
      <c r="O58" s="140"/>
      <c r="P58" s="140"/>
      <c r="Q58" s="140"/>
      <c r="R58" s="140"/>
      <c r="S58" s="140"/>
      <c r="T58" s="140"/>
      <c r="U58" s="140"/>
      <c r="V58" s="140"/>
      <c r="W58" s="140"/>
      <c r="X58" s="140"/>
      <c r="Y58" s="109" t="s">
        <v>95</v>
      </c>
      <c r="Z58" s="112"/>
      <c r="AA58" s="112"/>
      <c r="AB58" s="112"/>
      <c r="AC58" s="112"/>
      <c r="AD58" s="112"/>
      <c r="AE58" s="112"/>
      <c r="AF58" s="112"/>
      <c r="AG58" s="112"/>
      <c r="AH58" s="112"/>
      <c r="AI58" s="112"/>
      <c r="AJ58" s="112"/>
      <c r="AK58" s="112"/>
      <c r="AL58" s="112"/>
      <c r="AM58" s="113"/>
      <c r="AN58" s="113"/>
      <c r="AO58" s="113"/>
      <c r="AP58" s="113"/>
      <c r="AQ58" s="113"/>
      <c r="AR58" s="113"/>
      <c r="AS58" s="113"/>
      <c r="AT58" s="113"/>
      <c r="AU58" s="113"/>
      <c r="AV58" s="113"/>
    </row>
    <row r="59" spans="1:48" ht="71.25" customHeight="1" x14ac:dyDescent="0.3">
      <c r="A59" s="138" t="s">
        <v>96</v>
      </c>
      <c r="B59" s="139"/>
      <c r="C59" s="139"/>
      <c r="D59" s="139"/>
      <c r="E59" s="139"/>
      <c r="F59" s="139"/>
      <c r="G59" s="139"/>
      <c r="H59" s="139"/>
      <c r="I59" s="139"/>
      <c r="J59" s="139"/>
      <c r="K59" s="139"/>
      <c r="L59" s="139"/>
      <c r="M59" s="139"/>
      <c r="N59" s="139"/>
      <c r="O59" s="140"/>
      <c r="P59" s="140"/>
      <c r="Q59" s="140"/>
      <c r="R59" s="140"/>
      <c r="S59" s="140"/>
      <c r="T59" s="140"/>
      <c r="U59" s="140"/>
      <c r="V59" s="140"/>
      <c r="W59" s="140"/>
      <c r="X59" s="140"/>
      <c r="Y59" s="109" t="s">
        <v>96</v>
      </c>
      <c r="Z59" s="112"/>
      <c r="AA59" s="112"/>
      <c r="AB59" s="112"/>
      <c r="AC59" s="112"/>
      <c r="AD59" s="112"/>
      <c r="AE59" s="112"/>
      <c r="AF59" s="112"/>
      <c r="AG59" s="112"/>
      <c r="AH59" s="112"/>
      <c r="AI59" s="112"/>
      <c r="AJ59" s="112"/>
      <c r="AK59" s="112"/>
      <c r="AL59" s="112"/>
      <c r="AM59" s="113"/>
      <c r="AN59" s="113"/>
      <c r="AO59" s="113"/>
      <c r="AP59" s="113"/>
      <c r="AQ59" s="113"/>
      <c r="AR59" s="113"/>
      <c r="AS59" s="113"/>
      <c r="AT59" s="113"/>
      <c r="AU59" s="113"/>
      <c r="AV59" s="113"/>
    </row>
    <row r="60" spans="1:48" ht="71.25" customHeight="1" x14ac:dyDescent="0.3">
      <c r="A60" s="138" t="s">
        <v>97</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09" t="s">
        <v>97</v>
      </c>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row>
    <row r="61" spans="1:48" ht="71.25" customHeight="1" x14ac:dyDescent="0.3">
      <c r="A61" s="141" t="s">
        <v>118</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14" t="s">
        <v>118</v>
      </c>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row>
    <row r="62" spans="1:48" ht="25.5" customHeight="1" x14ac:dyDescent="0.3">
      <c r="A62" s="138" t="s">
        <v>131</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09" t="s">
        <v>131</v>
      </c>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row>
    <row r="63" spans="1:48" ht="25.5" customHeight="1" x14ac:dyDescent="0.3">
      <c r="A63" s="138" t="s">
        <v>132</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09" t="s">
        <v>132</v>
      </c>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row>
    <row r="64" spans="1:48" ht="25.5" customHeight="1" x14ac:dyDescent="0.3">
      <c r="A64" s="138" t="s">
        <v>133</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09" t="s">
        <v>133</v>
      </c>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row>
    <row r="65" spans="1:48" ht="25.5" customHeight="1" x14ac:dyDescent="0.3">
      <c r="A65" s="138" t="s">
        <v>134</v>
      </c>
      <c r="B65" s="139"/>
      <c r="C65" s="139"/>
      <c r="D65" s="139"/>
      <c r="E65" s="139"/>
      <c r="F65" s="139"/>
      <c r="G65" s="139"/>
      <c r="H65" s="139"/>
      <c r="I65" s="139"/>
      <c r="J65" s="139"/>
      <c r="K65" s="139"/>
      <c r="L65" s="139"/>
      <c r="M65" s="139"/>
      <c r="N65" s="139"/>
      <c r="O65" s="140"/>
      <c r="P65" s="140"/>
      <c r="Q65" s="140"/>
      <c r="R65" s="140"/>
      <c r="S65" s="140"/>
      <c r="T65" s="140"/>
      <c r="U65" s="140"/>
      <c r="V65" s="140"/>
      <c r="W65" s="140"/>
      <c r="X65" s="140"/>
      <c r="Y65" s="109" t="s">
        <v>134</v>
      </c>
      <c r="Z65" s="112"/>
      <c r="AA65" s="112"/>
      <c r="AB65" s="112"/>
      <c r="AC65" s="112"/>
      <c r="AD65" s="112"/>
      <c r="AE65" s="112"/>
      <c r="AF65" s="112"/>
      <c r="AG65" s="112"/>
      <c r="AH65" s="112"/>
      <c r="AI65" s="112"/>
      <c r="AJ65" s="112"/>
      <c r="AK65" s="112"/>
      <c r="AL65" s="112"/>
      <c r="AM65" s="113"/>
      <c r="AN65" s="113"/>
      <c r="AO65" s="113"/>
      <c r="AP65" s="113"/>
      <c r="AQ65" s="113"/>
      <c r="AR65" s="113"/>
      <c r="AS65" s="113"/>
      <c r="AT65" s="113"/>
      <c r="AU65" s="113"/>
      <c r="AV65" s="113"/>
    </row>
    <row r="66" spans="1:48" ht="25.5" customHeight="1" x14ac:dyDescent="0.3">
      <c r="A66" s="142" t="s">
        <v>98</v>
      </c>
      <c r="B66" s="143"/>
      <c r="C66" s="143"/>
      <c r="D66" s="143"/>
      <c r="E66" s="143"/>
      <c r="F66" s="143"/>
      <c r="G66" s="143"/>
      <c r="H66" s="143"/>
      <c r="I66" s="143"/>
      <c r="J66" s="143"/>
      <c r="K66" s="143"/>
      <c r="L66" s="143"/>
      <c r="M66" s="143"/>
      <c r="N66" s="143"/>
      <c r="O66" s="144"/>
      <c r="P66" s="144"/>
      <c r="Q66" s="144"/>
      <c r="R66" s="144"/>
      <c r="S66" s="144"/>
      <c r="T66" s="144"/>
      <c r="U66" s="144"/>
      <c r="V66" s="144"/>
      <c r="W66" s="144"/>
      <c r="X66" s="144"/>
      <c r="Y66" s="122" t="s">
        <v>98</v>
      </c>
      <c r="Z66" s="123"/>
      <c r="AA66" s="123"/>
      <c r="AB66" s="123"/>
      <c r="AC66" s="123"/>
      <c r="AD66" s="123"/>
      <c r="AE66" s="123"/>
      <c r="AF66" s="123"/>
      <c r="AG66" s="123"/>
      <c r="AH66" s="123"/>
      <c r="AI66" s="123"/>
      <c r="AJ66" s="123"/>
      <c r="AK66" s="123"/>
      <c r="AL66" s="123"/>
      <c r="AM66" s="119"/>
      <c r="AN66" s="119"/>
      <c r="AO66" s="119"/>
      <c r="AP66" s="119"/>
      <c r="AQ66" s="119"/>
      <c r="AR66" s="119"/>
      <c r="AS66" s="119"/>
      <c r="AT66" s="119"/>
      <c r="AU66" s="119"/>
      <c r="AV66" s="119"/>
    </row>
    <row r="67" spans="1:48" ht="25.5" customHeight="1" x14ac:dyDescent="0.3">
      <c r="A67" s="145" t="s">
        <v>99</v>
      </c>
      <c r="B67" s="146"/>
      <c r="C67" s="146"/>
      <c r="D67" s="146"/>
      <c r="E67" s="146"/>
      <c r="F67" s="146"/>
      <c r="G67" s="146"/>
      <c r="H67" s="146"/>
      <c r="I67" s="146"/>
      <c r="J67" s="146"/>
      <c r="K67" s="146"/>
      <c r="L67" s="146"/>
      <c r="M67" s="146"/>
      <c r="N67" s="146"/>
      <c r="O67" s="144"/>
      <c r="P67" s="144"/>
      <c r="Q67" s="144"/>
      <c r="R67" s="144"/>
      <c r="S67" s="144"/>
      <c r="T67" s="144"/>
      <c r="U67" s="144"/>
      <c r="V67" s="144"/>
      <c r="W67" s="144"/>
      <c r="X67" s="144"/>
      <c r="Y67" s="115" t="s">
        <v>99</v>
      </c>
      <c r="Z67" s="118"/>
      <c r="AA67" s="118"/>
      <c r="AB67" s="118"/>
      <c r="AC67" s="118"/>
      <c r="AD67" s="118"/>
      <c r="AE67" s="118"/>
      <c r="AF67" s="118"/>
      <c r="AG67" s="118"/>
      <c r="AH67" s="118"/>
      <c r="AI67" s="118"/>
      <c r="AJ67" s="118"/>
      <c r="AK67" s="118"/>
      <c r="AL67" s="118"/>
      <c r="AM67" s="119"/>
      <c r="AN67" s="119"/>
      <c r="AO67" s="119"/>
      <c r="AP67" s="119"/>
      <c r="AQ67" s="119"/>
      <c r="AR67" s="119"/>
      <c r="AS67" s="119"/>
      <c r="AT67" s="119"/>
      <c r="AU67" s="119"/>
      <c r="AV67" s="119"/>
    </row>
    <row r="68" spans="1:48" ht="25.5" customHeight="1" x14ac:dyDescent="0.3">
      <c r="A68" s="138" t="s">
        <v>100</v>
      </c>
      <c r="B68" s="139"/>
      <c r="C68" s="139"/>
      <c r="D68" s="139"/>
      <c r="E68" s="139"/>
      <c r="F68" s="139"/>
      <c r="G68" s="139"/>
      <c r="H68" s="139"/>
      <c r="I68" s="139"/>
      <c r="J68" s="139"/>
      <c r="K68" s="139"/>
      <c r="L68" s="139"/>
      <c r="M68" s="139"/>
      <c r="N68" s="139"/>
      <c r="O68" s="140"/>
      <c r="P68" s="140"/>
      <c r="Q68" s="140"/>
      <c r="R68" s="140"/>
      <c r="S68" s="140"/>
      <c r="T68" s="140"/>
      <c r="U68" s="140"/>
      <c r="V68" s="140"/>
      <c r="W68" s="140"/>
      <c r="X68" s="140"/>
      <c r="Y68" s="109" t="s">
        <v>100</v>
      </c>
      <c r="Z68" s="112"/>
      <c r="AA68" s="112"/>
      <c r="AB68" s="112"/>
      <c r="AC68" s="112"/>
      <c r="AD68" s="112"/>
      <c r="AE68" s="112"/>
      <c r="AF68" s="112"/>
      <c r="AG68" s="112"/>
      <c r="AH68" s="112"/>
      <c r="AI68" s="112"/>
      <c r="AJ68" s="112"/>
      <c r="AK68" s="112"/>
      <c r="AL68" s="112"/>
      <c r="AM68" s="113"/>
      <c r="AN68" s="113"/>
      <c r="AO68" s="113"/>
      <c r="AP68" s="113"/>
      <c r="AQ68" s="113"/>
      <c r="AR68" s="113"/>
      <c r="AS68" s="113"/>
      <c r="AT68" s="113"/>
      <c r="AU68" s="113"/>
      <c r="AV68" s="113"/>
    </row>
    <row r="69" spans="1:48" ht="25.5" customHeight="1" x14ac:dyDescent="0.3">
      <c r="A69" s="138" t="s">
        <v>101</v>
      </c>
      <c r="B69" s="139"/>
      <c r="C69" s="139"/>
      <c r="D69" s="139"/>
      <c r="E69" s="139"/>
      <c r="F69" s="139"/>
      <c r="G69" s="139"/>
      <c r="H69" s="139"/>
      <c r="I69" s="139"/>
      <c r="J69" s="139"/>
      <c r="K69" s="139"/>
      <c r="L69" s="139"/>
      <c r="M69" s="139"/>
      <c r="N69" s="139"/>
      <c r="O69" s="140"/>
      <c r="P69" s="140"/>
      <c r="Q69" s="140"/>
      <c r="R69" s="140"/>
      <c r="S69" s="140"/>
      <c r="T69" s="140"/>
      <c r="U69" s="140"/>
      <c r="V69" s="140"/>
      <c r="W69" s="140"/>
      <c r="X69" s="140"/>
      <c r="Y69" s="109" t="s">
        <v>101</v>
      </c>
      <c r="Z69" s="112"/>
      <c r="AA69" s="112"/>
      <c r="AB69" s="112"/>
      <c r="AC69" s="112"/>
      <c r="AD69" s="112"/>
      <c r="AE69" s="112"/>
      <c r="AF69" s="112"/>
      <c r="AG69" s="112"/>
      <c r="AH69" s="112"/>
      <c r="AI69" s="112"/>
      <c r="AJ69" s="112"/>
      <c r="AK69" s="112"/>
      <c r="AL69" s="112"/>
      <c r="AM69" s="113"/>
      <c r="AN69" s="113"/>
      <c r="AO69" s="113"/>
      <c r="AP69" s="113"/>
      <c r="AQ69" s="113"/>
      <c r="AR69" s="113"/>
      <c r="AS69" s="113"/>
      <c r="AT69" s="113"/>
      <c r="AU69" s="113"/>
      <c r="AV69" s="113"/>
    </row>
    <row r="70" spans="1:48" ht="25.5" customHeight="1" x14ac:dyDescent="0.3">
      <c r="A70" s="138" t="s">
        <v>102</v>
      </c>
      <c r="B70" s="139"/>
      <c r="C70" s="139"/>
      <c r="D70" s="139"/>
      <c r="E70" s="139"/>
      <c r="F70" s="139"/>
      <c r="G70" s="139"/>
      <c r="H70" s="139"/>
      <c r="I70" s="139"/>
      <c r="J70" s="139"/>
      <c r="K70" s="139"/>
      <c r="L70" s="139"/>
      <c r="M70" s="139"/>
      <c r="N70" s="139"/>
      <c r="O70" s="140"/>
      <c r="P70" s="140"/>
      <c r="Q70" s="140"/>
      <c r="R70" s="140"/>
      <c r="S70" s="140"/>
      <c r="T70" s="140"/>
      <c r="U70" s="140"/>
      <c r="V70" s="140"/>
      <c r="W70" s="140"/>
      <c r="X70" s="140"/>
      <c r="Y70" s="109" t="s">
        <v>102</v>
      </c>
      <c r="Z70" s="112"/>
      <c r="AA70" s="112"/>
      <c r="AB70" s="112"/>
      <c r="AC70" s="112"/>
      <c r="AD70" s="112"/>
      <c r="AE70" s="112"/>
      <c r="AF70" s="112"/>
      <c r="AG70" s="112"/>
      <c r="AH70" s="112"/>
      <c r="AI70" s="112"/>
      <c r="AJ70" s="112"/>
      <c r="AK70" s="112"/>
      <c r="AL70" s="112"/>
      <c r="AM70" s="113"/>
      <c r="AN70" s="113"/>
      <c r="AO70" s="113"/>
      <c r="AP70" s="113"/>
      <c r="AQ70" s="113"/>
      <c r="AR70" s="113"/>
      <c r="AS70" s="113"/>
      <c r="AT70" s="113"/>
      <c r="AU70" s="113"/>
      <c r="AV70" s="113"/>
    </row>
    <row r="71" spans="1:48" ht="25.5" customHeight="1" x14ac:dyDescent="0.3">
      <c r="A71" s="138" t="s">
        <v>103</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09" t="s">
        <v>103</v>
      </c>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row>
    <row r="72" spans="1:48" ht="25.5" customHeight="1" x14ac:dyDescent="0.3">
      <c r="A72" s="141" t="s">
        <v>119</v>
      </c>
      <c r="B72" s="149"/>
      <c r="C72" s="149"/>
      <c r="D72" s="149"/>
      <c r="E72" s="149"/>
      <c r="F72" s="149"/>
      <c r="G72" s="149"/>
      <c r="H72" s="149"/>
      <c r="I72" s="149"/>
      <c r="J72" s="149"/>
      <c r="K72" s="149"/>
      <c r="L72" s="149"/>
      <c r="M72" s="149"/>
      <c r="N72" s="149"/>
      <c r="O72" s="150"/>
      <c r="P72" s="150"/>
      <c r="Q72" s="150"/>
      <c r="R72" s="150"/>
      <c r="S72" s="150"/>
      <c r="T72" s="150"/>
      <c r="U72" s="150"/>
      <c r="V72" s="150"/>
      <c r="W72" s="150"/>
      <c r="X72" s="150"/>
      <c r="Y72" s="114" t="s">
        <v>119</v>
      </c>
      <c r="Z72" s="120"/>
      <c r="AA72" s="120"/>
      <c r="AB72" s="120"/>
      <c r="AC72" s="120"/>
      <c r="AD72" s="120"/>
      <c r="AE72" s="120"/>
      <c r="AF72" s="120"/>
      <c r="AG72" s="120"/>
      <c r="AH72" s="120"/>
      <c r="AI72" s="120"/>
      <c r="AJ72" s="120"/>
      <c r="AK72" s="120"/>
      <c r="AL72" s="120"/>
      <c r="AM72" s="121"/>
      <c r="AN72" s="121"/>
      <c r="AO72" s="121"/>
      <c r="AP72" s="121"/>
      <c r="AQ72" s="121"/>
      <c r="AR72" s="121"/>
      <c r="AS72" s="121"/>
      <c r="AT72" s="121"/>
      <c r="AU72" s="121"/>
      <c r="AV72" s="121"/>
    </row>
    <row r="73" spans="1:48" ht="25.5" customHeight="1" x14ac:dyDescent="0.3">
      <c r="A73" s="138" t="s">
        <v>135</v>
      </c>
      <c r="B73" s="139"/>
      <c r="C73" s="139"/>
      <c r="D73" s="139"/>
      <c r="E73" s="139"/>
      <c r="F73" s="139"/>
      <c r="G73" s="139"/>
      <c r="H73" s="139"/>
      <c r="I73" s="139"/>
      <c r="J73" s="139"/>
      <c r="K73" s="139"/>
      <c r="L73" s="139"/>
      <c r="M73" s="139"/>
      <c r="N73" s="139"/>
      <c r="O73" s="140"/>
      <c r="P73" s="140"/>
      <c r="Q73" s="140"/>
      <c r="R73" s="140"/>
      <c r="S73" s="140"/>
      <c r="T73" s="140"/>
      <c r="U73" s="140"/>
      <c r="V73" s="140"/>
      <c r="W73" s="140"/>
      <c r="X73" s="140"/>
      <c r="Y73" s="109" t="s">
        <v>135</v>
      </c>
      <c r="Z73" s="112"/>
      <c r="AA73" s="112"/>
      <c r="AB73" s="112"/>
      <c r="AC73" s="112"/>
      <c r="AD73" s="112"/>
      <c r="AE73" s="112"/>
      <c r="AF73" s="112"/>
      <c r="AG73" s="112"/>
      <c r="AH73" s="112"/>
      <c r="AI73" s="112"/>
      <c r="AJ73" s="112"/>
      <c r="AK73" s="112"/>
      <c r="AL73" s="112"/>
      <c r="AM73" s="113"/>
      <c r="AN73" s="113"/>
      <c r="AO73" s="113"/>
      <c r="AP73" s="113"/>
      <c r="AQ73" s="113"/>
      <c r="AR73" s="113"/>
      <c r="AS73" s="113"/>
      <c r="AT73" s="113"/>
      <c r="AU73" s="113"/>
      <c r="AV73" s="113"/>
    </row>
    <row r="74" spans="1:48" ht="25.5" customHeight="1" x14ac:dyDescent="0.3">
      <c r="A74" s="138" t="s">
        <v>136</v>
      </c>
      <c r="B74" s="139"/>
      <c r="C74" s="139"/>
      <c r="D74" s="139"/>
      <c r="E74" s="139"/>
      <c r="F74" s="139"/>
      <c r="G74" s="139"/>
      <c r="H74" s="139"/>
      <c r="I74" s="139"/>
      <c r="J74" s="139"/>
      <c r="K74" s="139"/>
      <c r="L74" s="139"/>
      <c r="M74" s="139"/>
      <c r="N74" s="139"/>
      <c r="O74" s="140"/>
      <c r="P74" s="140"/>
      <c r="Q74" s="140"/>
      <c r="R74" s="140"/>
      <c r="S74" s="140"/>
      <c r="T74" s="140"/>
      <c r="U74" s="140"/>
      <c r="V74" s="140"/>
      <c r="W74" s="140"/>
      <c r="X74" s="140"/>
      <c r="Y74" s="109" t="s">
        <v>136</v>
      </c>
      <c r="Z74" s="112"/>
      <c r="AA74" s="112"/>
      <c r="AB74" s="112"/>
      <c r="AC74" s="112"/>
      <c r="AD74" s="112"/>
      <c r="AE74" s="112"/>
      <c r="AF74" s="112"/>
      <c r="AG74" s="112"/>
      <c r="AH74" s="112"/>
      <c r="AI74" s="112"/>
      <c r="AJ74" s="112"/>
      <c r="AK74" s="112"/>
      <c r="AL74" s="112"/>
      <c r="AM74" s="113"/>
      <c r="AN74" s="113"/>
      <c r="AO74" s="113"/>
      <c r="AP74" s="113"/>
      <c r="AQ74" s="113"/>
      <c r="AR74" s="113"/>
      <c r="AS74" s="113"/>
      <c r="AT74" s="113"/>
      <c r="AU74" s="113"/>
      <c r="AV74" s="113"/>
    </row>
    <row r="75" spans="1:48" ht="25.5" customHeight="1" x14ac:dyDescent="0.3">
      <c r="A75" s="138" t="s">
        <v>137</v>
      </c>
      <c r="B75" s="139"/>
      <c r="C75" s="139"/>
      <c r="D75" s="139"/>
      <c r="E75" s="139"/>
      <c r="F75" s="139"/>
      <c r="G75" s="139"/>
      <c r="H75" s="139"/>
      <c r="I75" s="139"/>
      <c r="J75" s="139"/>
      <c r="K75" s="139"/>
      <c r="L75" s="139"/>
      <c r="M75" s="139"/>
      <c r="N75" s="139"/>
      <c r="O75" s="140"/>
      <c r="P75" s="140"/>
      <c r="Q75" s="140"/>
      <c r="R75" s="140"/>
      <c r="S75" s="140"/>
      <c r="T75" s="140"/>
      <c r="U75" s="140"/>
      <c r="V75" s="140"/>
      <c r="W75" s="140"/>
      <c r="X75" s="140"/>
      <c r="Y75" s="109" t="s">
        <v>137</v>
      </c>
      <c r="Z75" s="112"/>
      <c r="AA75" s="112"/>
      <c r="AB75" s="112"/>
      <c r="AC75" s="112"/>
      <c r="AD75" s="112"/>
      <c r="AE75" s="112"/>
      <c r="AF75" s="112"/>
      <c r="AG75" s="112"/>
      <c r="AH75" s="112"/>
      <c r="AI75" s="112"/>
      <c r="AJ75" s="112"/>
      <c r="AK75" s="112"/>
      <c r="AL75" s="112"/>
      <c r="AM75" s="113"/>
      <c r="AN75" s="113"/>
      <c r="AO75" s="113"/>
      <c r="AP75" s="113"/>
      <c r="AQ75" s="113"/>
      <c r="AR75" s="113"/>
      <c r="AS75" s="113"/>
      <c r="AT75" s="113"/>
      <c r="AU75" s="113"/>
      <c r="AV75" s="113"/>
    </row>
    <row r="76" spans="1:48" ht="25.5" customHeight="1" x14ac:dyDescent="0.3">
      <c r="A76" s="138" t="s">
        <v>130</v>
      </c>
      <c r="B76" s="139"/>
      <c r="C76" s="139"/>
      <c r="D76" s="139"/>
      <c r="E76" s="139"/>
      <c r="F76" s="139"/>
      <c r="G76" s="139"/>
      <c r="H76" s="139"/>
      <c r="I76" s="139"/>
      <c r="J76" s="139"/>
      <c r="K76" s="139"/>
      <c r="L76" s="139"/>
      <c r="M76" s="139"/>
      <c r="N76" s="139"/>
      <c r="O76" s="140"/>
      <c r="P76" s="140"/>
      <c r="Q76" s="140"/>
      <c r="R76" s="140"/>
      <c r="S76" s="140"/>
      <c r="T76" s="140"/>
      <c r="U76" s="140"/>
      <c r="V76" s="140"/>
      <c r="W76" s="140"/>
      <c r="X76" s="140"/>
      <c r="Y76" s="109" t="s">
        <v>130</v>
      </c>
      <c r="Z76" s="112"/>
      <c r="AA76" s="112"/>
      <c r="AB76" s="112"/>
      <c r="AC76" s="112"/>
      <c r="AD76" s="112"/>
      <c r="AE76" s="112"/>
      <c r="AF76" s="112"/>
      <c r="AG76" s="112"/>
      <c r="AH76" s="112"/>
      <c r="AI76" s="112"/>
      <c r="AJ76" s="112"/>
      <c r="AK76" s="112"/>
      <c r="AL76" s="112"/>
      <c r="AM76" s="113"/>
      <c r="AN76" s="113"/>
      <c r="AO76" s="113"/>
      <c r="AP76" s="113"/>
      <c r="AQ76" s="113"/>
      <c r="AR76" s="113"/>
      <c r="AS76" s="113"/>
      <c r="AT76" s="113"/>
      <c r="AU76" s="113"/>
      <c r="AV76" s="113"/>
    </row>
    <row r="77" spans="1:48" ht="25.5" customHeight="1" x14ac:dyDescent="0.3">
      <c r="A77" s="145" t="s">
        <v>93</v>
      </c>
      <c r="B77" s="147"/>
      <c r="C77" s="147"/>
      <c r="D77" s="147"/>
      <c r="E77" s="147"/>
      <c r="F77" s="147"/>
      <c r="G77" s="147"/>
      <c r="H77" s="147"/>
      <c r="I77" s="147"/>
      <c r="J77" s="147"/>
      <c r="K77" s="147"/>
      <c r="L77" s="147"/>
      <c r="M77" s="147"/>
      <c r="N77" s="147"/>
      <c r="O77" s="148"/>
      <c r="P77" s="148"/>
      <c r="Q77" s="148"/>
      <c r="R77" s="148"/>
      <c r="S77" s="148"/>
      <c r="T77" s="148"/>
      <c r="U77" s="148"/>
      <c r="V77" s="148"/>
      <c r="W77" s="148"/>
      <c r="X77" s="148"/>
      <c r="Y77" s="115" t="s">
        <v>93</v>
      </c>
      <c r="Z77" s="116"/>
      <c r="AA77" s="116"/>
      <c r="AB77" s="116"/>
      <c r="AC77" s="116"/>
      <c r="AD77" s="116"/>
      <c r="AE77" s="116"/>
      <c r="AF77" s="116"/>
      <c r="AG77" s="116"/>
      <c r="AH77" s="116"/>
      <c r="AI77" s="116"/>
      <c r="AJ77" s="116"/>
      <c r="AK77" s="116"/>
      <c r="AL77" s="116"/>
      <c r="AM77" s="117"/>
      <c r="AN77" s="117"/>
      <c r="AO77" s="117"/>
      <c r="AP77" s="117"/>
      <c r="AQ77" s="117"/>
      <c r="AR77" s="117"/>
      <c r="AS77" s="117"/>
      <c r="AT77" s="117"/>
      <c r="AU77" s="117"/>
      <c r="AV77" s="117"/>
    </row>
    <row r="78" spans="1:48" ht="54" customHeight="1" x14ac:dyDescent="0.3">
      <c r="A78" s="138" t="s">
        <v>94</v>
      </c>
      <c r="B78" s="139"/>
      <c r="C78" s="139"/>
      <c r="D78" s="139"/>
      <c r="E78" s="139"/>
      <c r="F78" s="139"/>
      <c r="G78" s="139"/>
      <c r="H78" s="139"/>
      <c r="I78" s="139"/>
      <c r="J78" s="139"/>
      <c r="K78" s="139"/>
      <c r="L78" s="139"/>
      <c r="M78" s="139"/>
      <c r="N78" s="139"/>
      <c r="O78" s="140"/>
      <c r="P78" s="140"/>
      <c r="Q78" s="140"/>
      <c r="R78" s="140"/>
      <c r="S78" s="140"/>
      <c r="T78" s="140"/>
      <c r="U78" s="140"/>
      <c r="V78" s="140"/>
      <c r="W78" s="140"/>
      <c r="X78" s="140"/>
      <c r="Y78" s="109" t="s">
        <v>94</v>
      </c>
      <c r="Z78" s="112"/>
      <c r="AA78" s="112"/>
      <c r="AB78" s="112"/>
      <c r="AC78" s="112"/>
      <c r="AD78" s="112"/>
      <c r="AE78" s="112"/>
      <c r="AF78" s="112"/>
      <c r="AG78" s="112"/>
      <c r="AH78" s="112"/>
      <c r="AI78" s="112"/>
      <c r="AJ78" s="112"/>
      <c r="AK78" s="112"/>
      <c r="AL78" s="112"/>
      <c r="AM78" s="113"/>
      <c r="AN78" s="113"/>
      <c r="AO78" s="113"/>
      <c r="AP78" s="113"/>
      <c r="AQ78" s="113"/>
      <c r="AR78" s="113"/>
      <c r="AS78" s="113"/>
      <c r="AT78" s="113"/>
      <c r="AU78" s="113"/>
      <c r="AV78" s="113"/>
    </row>
    <row r="79" spans="1:48" ht="33.75" customHeight="1" x14ac:dyDescent="0.3">
      <c r="A79" s="138" t="s">
        <v>104</v>
      </c>
      <c r="B79" s="139"/>
      <c r="C79" s="139"/>
      <c r="D79" s="139"/>
      <c r="E79" s="139"/>
      <c r="F79" s="139"/>
      <c r="G79" s="139"/>
      <c r="H79" s="139"/>
      <c r="I79" s="139"/>
      <c r="J79" s="139"/>
      <c r="K79" s="139"/>
      <c r="L79" s="139"/>
      <c r="M79" s="139"/>
      <c r="N79" s="139"/>
      <c r="O79" s="140"/>
      <c r="P79" s="140"/>
      <c r="Q79" s="140"/>
      <c r="R79" s="140"/>
      <c r="S79" s="140"/>
      <c r="T79" s="140"/>
      <c r="U79" s="140"/>
      <c r="V79" s="140"/>
      <c r="W79" s="140"/>
      <c r="X79" s="140"/>
      <c r="Y79" s="109" t="s">
        <v>104</v>
      </c>
      <c r="Z79" s="112"/>
      <c r="AA79" s="112"/>
      <c r="AB79" s="112"/>
      <c r="AC79" s="112"/>
      <c r="AD79" s="112"/>
      <c r="AE79" s="112"/>
      <c r="AF79" s="112"/>
      <c r="AG79" s="112"/>
      <c r="AH79" s="112"/>
      <c r="AI79" s="112"/>
      <c r="AJ79" s="112"/>
      <c r="AK79" s="112"/>
      <c r="AL79" s="112"/>
      <c r="AM79" s="113"/>
      <c r="AN79" s="113"/>
      <c r="AO79" s="113"/>
      <c r="AP79" s="113"/>
      <c r="AQ79" s="113"/>
      <c r="AR79" s="113"/>
      <c r="AS79" s="113"/>
      <c r="AT79" s="113"/>
      <c r="AU79" s="113"/>
      <c r="AV79" s="113"/>
    </row>
    <row r="80" spans="1:48" ht="45.75" customHeight="1" x14ac:dyDescent="0.3">
      <c r="A80" s="138" t="s">
        <v>105</v>
      </c>
      <c r="B80" s="139"/>
      <c r="C80" s="139"/>
      <c r="D80" s="139"/>
      <c r="E80" s="139"/>
      <c r="F80" s="139"/>
      <c r="G80" s="139"/>
      <c r="H80" s="139"/>
      <c r="I80" s="139"/>
      <c r="J80" s="139"/>
      <c r="K80" s="139"/>
      <c r="L80" s="139"/>
      <c r="M80" s="139"/>
      <c r="N80" s="139"/>
      <c r="O80" s="140"/>
      <c r="P80" s="140"/>
      <c r="Q80" s="140"/>
      <c r="R80" s="140"/>
      <c r="S80" s="140"/>
      <c r="T80" s="140"/>
      <c r="U80" s="140"/>
      <c r="V80" s="140"/>
      <c r="W80" s="140"/>
      <c r="X80" s="140"/>
      <c r="Y80" s="109" t="s">
        <v>105</v>
      </c>
      <c r="Z80" s="112"/>
      <c r="AA80" s="112"/>
      <c r="AB80" s="112"/>
      <c r="AC80" s="112"/>
      <c r="AD80" s="112"/>
      <c r="AE80" s="112"/>
      <c r="AF80" s="112"/>
      <c r="AG80" s="112"/>
      <c r="AH80" s="112"/>
      <c r="AI80" s="112"/>
      <c r="AJ80" s="112"/>
      <c r="AK80" s="112"/>
      <c r="AL80" s="112"/>
      <c r="AM80" s="113"/>
      <c r="AN80" s="113"/>
      <c r="AO80" s="113"/>
      <c r="AP80" s="113"/>
      <c r="AQ80" s="113"/>
      <c r="AR80" s="113"/>
      <c r="AS80" s="113"/>
      <c r="AT80" s="113"/>
      <c r="AU80" s="113"/>
      <c r="AV80" s="113"/>
    </row>
    <row r="81" spans="1:48" ht="36.75" customHeight="1" x14ac:dyDescent="0.3">
      <c r="A81" s="138" t="s">
        <v>106</v>
      </c>
      <c r="B81" s="139"/>
      <c r="C81" s="139"/>
      <c r="D81" s="139"/>
      <c r="E81" s="139"/>
      <c r="F81" s="139"/>
      <c r="G81" s="139"/>
      <c r="H81" s="139"/>
      <c r="I81" s="139"/>
      <c r="J81" s="139"/>
      <c r="K81" s="139"/>
      <c r="L81" s="139"/>
      <c r="M81" s="139"/>
      <c r="N81" s="139"/>
      <c r="O81" s="140"/>
      <c r="P81" s="140"/>
      <c r="Q81" s="140"/>
      <c r="R81" s="140"/>
      <c r="S81" s="140"/>
      <c r="T81" s="140"/>
      <c r="U81" s="140"/>
      <c r="V81" s="140"/>
      <c r="W81" s="140"/>
      <c r="X81" s="140"/>
      <c r="Y81" s="109" t="s">
        <v>106</v>
      </c>
      <c r="Z81" s="112"/>
      <c r="AA81" s="112"/>
      <c r="AB81" s="112"/>
      <c r="AC81" s="112"/>
      <c r="AD81" s="112"/>
      <c r="AE81" s="112"/>
      <c r="AF81" s="112"/>
      <c r="AG81" s="112"/>
      <c r="AH81" s="112"/>
      <c r="AI81" s="112"/>
      <c r="AJ81" s="112"/>
      <c r="AK81" s="112"/>
      <c r="AL81" s="112"/>
      <c r="AM81" s="113"/>
      <c r="AN81" s="113"/>
      <c r="AO81" s="113"/>
      <c r="AP81" s="113"/>
      <c r="AQ81" s="113"/>
      <c r="AR81" s="113"/>
      <c r="AS81" s="113"/>
      <c r="AT81" s="113"/>
      <c r="AU81" s="113"/>
      <c r="AV81" s="113"/>
    </row>
    <row r="82" spans="1:48" ht="36.75" customHeight="1" x14ac:dyDescent="0.3">
      <c r="A82" s="141" t="s">
        <v>120</v>
      </c>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14" t="s">
        <v>120</v>
      </c>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row>
    <row r="83" spans="1:48" ht="36.75" customHeight="1" x14ac:dyDescent="0.3">
      <c r="A83" s="138" t="s">
        <v>138</v>
      </c>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09" t="s">
        <v>138</v>
      </c>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row>
    <row r="84" spans="1:48" ht="36.75" customHeight="1" x14ac:dyDescent="0.3">
      <c r="A84" s="138" t="s">
        <v>139</v>
      </c>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09" t="s">
        <v>139</v>
      </c>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row>
    <row r="85" spans="1:48" ht="36.75" customHeight="1" x14ac:dyDescent="0.3">
      <c r="A85" s="138" t="s">
        <v>140</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09" t="s">
        <v>140</v>
      </c>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row>
    <row r="86" spans="1:48" ht="36.75" customHeight="1" x14ac:dyDescent="0.3">
      <c r="A86" s="138" t="s">
        <v>134</v>
      </c>
      <c r="B86" s="139"/>
      <c r="C86" s="139"/>
      <c r="D86" s="139"/>
      <c r="E86" s="139"/>
      <c r="F86" s="139"/>
      <c r="G86" s="139"/>
      <c r="H86" s="139"/>
      <c r="I86" s="139"/>
      <c r="J86" s="139"/>
      <c r="K86" s="139"/>
      <c r="L86" s="139"/>
      <c r="M86" s="139"/>
      <c r="N86" s="139"/>
      <c r="O86" s="140"/>
      <c r="P86" s="140"/>
      <c r="Q86" s="140"/>
      <c r="R86" s="140"/>
      <c r="S86" s="140"/>
      <c r="T86" s="140"/>
      <c r="U86" s="140"/>
      <c r="V86" s="140"/>
      <c r="W86" s="140"/>
      <c r="X86" s="140"/>
      <c r="Y86" s="109" t="s">
        <v>134</v>
      </c>
      <c r="Z86" s="112"/>
      <c r="AA86" s="112"/>
      <c r="AB86" s="112"/>
      <c r="AC86" s="112"/>
      <c r="AD86" s="112"/>
      <c r="AE86" s="112"/>
      <c r="AF86" s="112"/>
      <c r="AG86" s="112"/>
      <c r="AH86" s="112"/>
      <c r="AI86" s="112"/>
      <c r="AJ86" s="112"/>
      <c r="AK86" s="112"/>
      <c r="AL86" s="112"/>
      <c r="AM86" s="113"/>
      <c r="AN86" s="113"/>
      <c r="AO86" s="113"/>
      <c r="AP86" s="113"/>
      <c r="AQ86" s="113"/>
      <c r="AR86" s="113"/>
      <c r="AS86" s="113"/>
      <c r="AT86" s="113"/>
      <c r="AU86" s="113"/>
      <c r="AV86" s="113"/>
    </row>
  </sheetData>
  <mergeCells count="190">
    <mergeCell ref="Y3:AV3"/>
    <mergeCell ref="Y1:AV1"/>
    <mergeCell ref="A86:X86"/>
    <mergeCell ref="I5:J5"/>
    <mergeCell ref="K5:L5"/>
    <mergeCell ref="M5:N5"/>
    <mergeCell ref="O5:P5"/>
    <mergeCell ref="Q5:R5"/>
    <mergeCell ref="A12:A15"/>
    <mergeCell ref="B12:B15"/>
    <mergeCell ref="E12:E13"/>
    <mergeCell ref="E14:E15"/>
    <mergeCell ref="B16:X16"/>
    <mergeCell ref="B18:X18"/>
    <mergeCell ref="Y86:AV86"/>
    <mergeCell ref="A3:X3"/>
    <mergeCell ref="A4:A6"/>
    <mergeCell ref="B4:B6"/>
    <mergeCell ref="C4:C6"/>
    <mergeCell ref="D4:D6"/>
    <mergeCell ref="E4:E6"/>
    <mergeCell ref="F4:F6"/>
    <mergeCell ref="G4:X4"/>
    <mergeCell ref="S5:T5"/>
    <mergeCell ref="U5:V5"/>
    <mergeCell ref="W5:X5"/>
    <mergeCell ref="A8:A11"/>
    <mergeCell ref="B8:B11"/>
    <mergeCell ref="F10:J10"/>
    <mergeCell ref="G5:H5"/>
    <mergeCell ref="A25:X25"/>
    <mergeCell ref="A26:X26"/>
    <mergeCell ref="A27:X27"/>
    <mergeCell ref="A28:X28"/>
    <mergeCell ref="A29:X29"/>
    <mergeCell ref="A30:X30"/>
    <mergeCell ref="A19:X19"/>
    <mergeCell ref="A20:X20"/>
    <mergeCell ref="A21:X21"/>
    <mergeCell ref="A22:X22"/>
    <mergeCell ref="A23:X23"/>
    <mergeCell ref="A24:X24"/>
    <mergeCell ref="A37:X37"/>
    <mergeCell ref="A38:X38"/>
    <mergeCell ref="A39:X39"/>
    <mergeCell ref="A40:X40"/>
    <mergeCell ref="A41:X41"/>
    <mergeCell ref="A42:X42"/>
    <mergeCell ref="A31:X31"/>
    <mergeCell ref="A32:X32"/>
    <mergeCell ref="A33:X33"/>
    <mergeCell ref="A34:X34"/>
    <mergeCell ref="A35:X35"/>
    <mergeCell ref="A36:X36"/>
    <mergeCell ref="A51:X51"/>
    <mergeCell ref="A52:X52"/>
    <mergeCell ref="A53:X53"/>
    <mergeCell ref="A54:X54"/>
    <mergeCell ref="A43:X43"/>
    <mergeCell ref="A44:X44"/>
    <mergeCell ref="A45:X45"/>
    <mergeCell ref="A46:X46"/>
    <mergeCell ref="A47:X47"/>
    <mergeCell ref="A48:X48"/>
    <mergeCell ref="A49:X49"/>
    <mergeCell ref="A50:X50"/>
    <mergeCell ref="A57:X57"/>
    <mergeCell ref="A58:X58"/>
    <mergeCell ref="A59:X59"/>
    <mergeCell ref="A60:X60"/>
    <mergeCell ref="A76:X76"/>
    <mergeCell ref="A77:X77"/>
    <mergeCell ref="A78:X78"/>
    <mergeCell ref="A67:X67"/>
    <mergeCell ref="A68:X68"/>
    <mergeCell ref="A69:X69"/>
    <mergeCell ref="A70:X70"/>
    <mergeCell ref="A71:X71"/>
    <mergeCell ref="A72:X72"/>
    <mergeCell ref="Y19:AV19"/>
    <mergeCell ref="Y20:AV20"/>
    <mergeCell ref="Y21:AV21"/>
    <mergeCell ref="Y22:AV22"/>
    <mergeCell ref="Y23:AV23"/>
    <mergeCell ref="Y24:AV24"/>
    <mergeCell ref="A85:X85"/>
    <mergeCell ref="A79:X79"/>
    <mergeCell ref="A80:X80"/>
    <mergeCell ref="A81:X81"/>
    <mergeCell ref="A82:X82"/>
    <mergeCell ref="A83:X83"/>
    <mergeCell ref="A84:X84"/>
    <mergeCell ref="A73:X73"/>
    <mergeCell ref="A74:X74"/>
    <mergeCell ref="A75:X75"/>
    <mergeCell ref="A61:X61"/>
    <mergeCell ref="A62:X62"/>
    <mergeCell ref="A63:X63"/>
    <mergeCell ref="A64:X64"/>
    <mergeCell ref="A65:X65"/>
    <mergeCell ref="A66:X66"/>
    <mergeCell ref="A55:X55"/>
    <mergeCell ref="A56:X56"/>
    <mergeCell ref="Y31:AV31"/>
    <mergeCell ref="Y32:AV32"/>
    <mergeCell ref="Y33:AV33"/>
    <mergeCell ref="Y34:AV34"/>
    <mergeCell ref="Y35:AV35"/>
    <mergeCell ref="Y36:AV36"/>
    <mergeCell ref="Y25:AV25"/>
    <mergeCell ref="Y26:AV26"/>
    <mergeCell ref="Y27:AV27"/>
    <mergeCell ref="Y28:AV28"/>
    <mergeCell ref="Y29:AV29"/>
    <mergeCell ref="Y30:AV30"/>
    <mergeCell ref="Y43:AV43"/>
    <mergeCell ref="Y44:AV44"/>
    <mergeCell ref="Y45:AV45"/>
    <mergeCell ref="Y46:AV46"/>
    <mergeCell ref="Y47:AV47"/>
    <mergeCell ref="Y48:AV48"/>
    <mergeCell ref="Y37:AV37"/>
    <mergeCell ref="Y38:AV38"/>
    <mergeCell ref="Y39:AV39"/>
    <mergeCell ref="Y40:AV40"/>
    <mergeCell ref="Y41:AV41"/>
    <mergeCell ref="Y42:AV42"/>
    <mergeCell ref="Y65:AV65"/>
    <mergeCell ref="Y66:AV66"/>
    <mergeCell ref="Y55:AV55"/>
    <mergeCell ref="Y56:AV56"/>
    <mergeCell ref="Y57:AV57"/>
    <mergeCell ref="Y58:AV58"/>
    <mergeCell ref="Y59:AV59"/>
    <mergeCell ref="Y60:AV60"/>
    <mergeCell ref="Y49:AV49"/>
    <mergeCell ref="Y50:AV50"/>
    <mergeCell ref="Y51:AV51"/>
    <mergeCell ref="Y52:AV52"/>
    <mergeCell ref="Y53:AV53"/>
    <mergeCell ref="Y54:AV54"/>
    <mergeCell ref="Y85:AV85"/>
    <mergeCell ref="A1:X1"/>
    <mergeCell ref="Y79:AV79"/>
    <mergeCell ref="Y80:AV80"/>
    <mergeCell ref="Y81:AV81"/>
    <mergeCell ref="Y82:AV82"/>
    <mergeCell ref="Y83:AV83"/>
    <mergeCell ref="Y84:AV84"/>
    <mergeCell ref="Y73:AV73"/>
    <mergeCell ref="Y74:AV74"/>
    <mergeCell ref="Y75:AV75"/>
    <mergeCell ref="Y76:AV76"/>
    <mergeCell ref="Y77:AV77"/>
    <mergeCell ref="Y78:AV78"/>
    <mergeCell ref="Y67:AV67"/>
    <mergeCell ref="Y68:AV68"/>
    <mergeCell ref="Y69:AV69"/>
    <mergeCell ref="Y70:AV70"/>
    <mergeCell ref="Y71:AV71"/>
    <mergeCell ref="Y72:AV72"/>
    <mergeCell ref="Y61:AV61"/>
    <mergeCell ref="Y62:AV62"/>
    <mergeCell ref="Y63:AV63"/>
    <mergeCell ref="Y64:AV64"/>
    <mergeCell ref="Y4:Y6"/>
    <mergeCell ref="Z4:Z6"/>
    <mergeCell ref="AA4:AA6"/>
    <mergeCell ref="AB4:AB6"/>
    <mergeCell ref="AC4:AC6"/>
    <mergeCell ref="AD4:AD6"/>
    <mergeCell ref="AE4:AV4"/>
    <mergeCell ref="AE5:AF5"/>
    <mergeCell ref="AG5:AH5"/>
    <mergeCell ref="AI5:AJ5"/>
    <mergeCell ref="AK5:AL5"/>
    <mergeCell ref="AM5:AN5"/>
    <mergeCell ref="AO5:AP5"/>
    <mergeCell ref="AQ5:AR5"/>
    <mergeCell ref="AS5:AT5"/>
    <mergeCell ref="AU5:AV5"/>
    <mergeCell ref="Y8:Y11"/>
    <mergeCell ref="Z8:Z11"/>
    <mergeCell ref="AD10:AH10"/>
    <mergeCell ref="Y12:Y15"/>
    <mergeCell ref="Z12:Z15"/>
    <mergeCell ref="AC12:AC13"/>
    <mergeCell ref="AC14:AC15"/>
    <mergeCell ref="Z16:AV16"/>
    <mergeCell ref="Z18:AV18"/>
  </mergeCells>
  <pageMargins left="0.7" right="0.7" top="0.75" bottom="0.75" header="0.3" footer="0.3"/>
  <pageSetup paperSize="9" scale="51"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ПАСПОРТ</vt:lpstr>
      <vt:lpstr>!ПОКАЗАТЕЛИ МП</vt:lpstr>
      <vt:lpstr>'!ПОКАЗАТЕЛИ МП'!Область_печати</vt:lpstr>
      <vt:lpstr>ПАСПОРТ!Область_печати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2024-01-15T05:39:46Z</dcterms:modified>
</cp:coreProperties>
</file>