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Лист1!$A$1:$F$151</definedName>
  </definedNames>
  <calcPr calcId="145621"/>
</workbook>
</file>

<file path=xl/calcChain.xml><?xml version="1.0" encoding="utf-8"?>
<calcChain xmlns="http://schemas.openxmlformats.org/spreadsheetml/2006/main">
  <c r="F73" i="1" l="1"/>
  <c r="E73" i="1"/>
  <c r="F68" i="1" l="1"/>
  <c r="E68" i="1"/>
  <c r="F61" i="1"/>
  <c r="E61" i="1"/>
  <c r="F50" i="1"/>
  <c r="E50" i="1"/>
  <c r="F74" i="1" l="1"/>
  <c r="E74" i="1"/>
  <c r="E27" i="1" l="1"/>
  <c r="E32" i="1"/>
  <c r="F15" i="1" l="1"/>
  <c r="F14" i="1"/>
  <c r="F13" i="1"/>
  <c r="F12" i="1"/>
  <c r="F11" i="1"/>
  <c r="F10" i="1"/>
  <c r="F9" i="1"/>
  <c r="F8" i="1"/>
  <c r="E20" i="1"/>
  <c r="F20" i="1" l="1"/>
  <c r="F37" i="1" l="1"/>
  <c r="F32" i="1"/>
  <c r="F27" i="1" l="1"/>
  <c r="F38" i="1" s="1"/>
  <c r="E37" i="1" l="1"/>
  <c r="E38" i="1" l="1"/>
</calcChain>
</file>

<file path=xl/sharedStrings.xml><?xml version="1.0" encoding="utf-8"?>
<sst xmlns="http://schemas.openxmlformats.org/spreadsheetml/2006/main" count="251" uniqueCount="188">
  <si>
    <t>№ п/п</t>
  </si>
  <si>
    <t>Адрес снесенного многоквартирного дома, признанного аварийным и подлежащим сносу</t>
  </si>
  <si>
    <t xml:space="preserve">Документ, подтверждающий признание многоквартирного дома аварийным, подлежащим сносу </t>
  </si>
  <si>
    <t>Площадь многоквартирного дома, кв.м.</t>
  </si>
  <si>
    <t xml:space="preserve">Стоимость работ, рублей </t>
  </si>
  <si>
    <t>Перечень многоквартирных домов, признанных аварийными и подлежащими сносу, в отношении которых планируется проведение работ по сносу, утилизация, снятие с кадастрового учета</t>
  </si>
  <si>
    <t>Кировский</t>
  </si>
  <si>
    <t>Московский тракт, 76</t>
  </si>
  <si>
    <t>№ 1238</t>
  </si>
  <si>
    <t>№ 730</t>
  </si>
  <si>
    <t>№ 660</t>
  </si>
  <si>
    <t>№ 1154</t>
  </si>
  <si>
    <t>№ 482</t>
  </si>
  <si>
    <t>Ленинский</t>
  </si>
  <si>
    <t>Итого по Кировскому району</t>
  </si>
  <si>
    <t>№ 332</t>
  </si>
  <si>
    <t>№ 1394</t>
  </si>
  <si>
    <t>№ 1128</t>
  </si>
  <si>
    <t>№ 222</t>
  </si>
  <si>
    <t>Итого по Ленинскому району</t>
  </si>
  <si>
    <t>№ 962</t>
  </si>
  <si>
    <t xml:space="preserve"> № 1499</t>
  </si>
  <si>
    <t>Октябрьский</t>
  </si>
  <si>
    <t>Итого по Октябрьскому району</t>
  </si>
  <si>
    <t>№ 614</t>
  </si>
  <si>
    <t>№ 148</t>
  </si>
  <si>
    <t>№176</t>
  </si>
  <si>
    <t>№ 1349</t>
  </si>
  <si>
    <t>№ 720</t>
  </si>
  <si>
    <t>Советский</t>
  </si>
  <si>
    <t>Итого по Советскому району</t>
  </si>
  <si>
    <t>Пушкина пер., 10</t>
  </si>
  <si>
    <t>Пушкина пер., 12</t>
  </si>
  <si>
    <t>Пушкина пер., 14</t>
  </si>
  <si>
    <t>№ 326</t>
  </si>
  <si>
    <t>Максима Горького ул., 11/1</t>
  </si>
  <si>
    <t>Соляной пер., 4</t>
  </si>
  <si>
    <t>Горшковский пер., 15</t>
  </si>
  <si>
    <t>Горшковский пер., 16/1</t>
  </si>
  <si>
    <t>Белозёрская ул., 10</t>
  </si>
  <si>
    <t>Сибирская ул., 82</t>
  </si>
  <si>
    <t>Приложение 8 к подпрограмме «Расселение аварийного жилья» на 2017-2025 годы</t>
  </si>
  <si>
    <t>Итого 2021 год</t>
  </si>
  <si>
    <t>Итого 2022 год</t>
  </si>
  <si>
    <t>Сибирская ул., 86</t>
  </si>
  <si>
    <t>№ 782</t>
  </si>
  <si>
    <t>пер. Промышленный, 8</t>
  </si>
  <si>
    <t>пер. Промышленный, 6</t>
  </si>
  <si>
    <t>пер. Промышленный, 4</t>
  </si>
  <si>
    <t>ул. Вершинина, 56</t>
  </si>
  <si>
    <t>ул. Вершинина, 58</t>
  </si>
  <si>
    <t>ул. Вершинина, 60</t>
  </si>
  <si>
    <t>ул. Дружбы, 56</t>
  </si>
  <si>
    <t>ул. Дружбы, 58</t>
  </si>
  <si>
    <t>ул. Дружбы, 62</t>
  </si>
  <si>
    <t>ул. Энергетиков, 4</t>
  </si>
  <si>
    <t>ул. Щорса, 7</t>
  </si>
  <si>
    <t>ул. Кулева, 25</t>
  </si>
  <si>
    <t>ул. Полины Осипенко, 3</t>
  </si>
  <si>
    <t>пер. Промышленный, 2</t>
  </si>
  <si>
    <t>ул. Энергетиков, 11</t>
  </si>
  <si>
    <t>ул. Косарева, 12</t>
  </si>
  <si>
    <t>Московский тракт, 27/1</t>
  </si>
  <si>
    <t>Московский тракт, 58</t>
  </si>
  <si>
    <t>г. Томск, ул. Ангарская, д. 81</t>
  </si>
  <si>
    <t>г. Томск, пер. Светлый, д. 26</t>
  </si>
  <si>
    <t>г. Томск, пер. Светлый, д. 28</t>
  </si>
  <si>
    <t>г. Томск, ул. Розы Люксембург,         д. 92/1</t>
  </si>
  <si>
    <t>г. Томск, ул. Большая Подгорная,       д. 220</t>
  </si>
  <si>
    <t>№ 30</t>
  </si>
  <si>
    <t>№ 1251</t>
  </si>
  <si>
    <t>№ 926</t>
  </si>
  <si>
    <t>№ 1086</t>
  </si>
  <si>
    <t>№ 968</t>
  </si>
  <si>
    <t>№ 115</t>
  </si>
  <si>
    <t>№ 457</t>
  </si>
  <si>
    <t>№ 1606</t>
  </si>
  <si>
    <t>№ 1209</t>
  </si>
  <si>
    <t>№ 298</t>
  </si>
  <si>
    <t>№ 725</t>
  </si>
  <si>
    <t>№ 1315</t>
  </si>
  <si>
    <t>№ 986</t>
  </si>
  <si>
    <t>№ 1115</t>
  </si>
  <si>
    <t>ул. Учебная, 35</t>
  </si>
  <si>
    <t>Московский тракт, 15</t>
  </si>
  <si>
    <t>№ 1025</t>
  </si>
  <si>
    <t>ул. Косарева, 10</t>
  </si>
  <si>
    <t>Мечникова ул., д.14</t>
  </si>
  <si>
    <t>№ 780</t>
  </si>
  <si>
    <t xml:space="preserve">Алтайская  ул., 101 </t>
  </si>
  <si>
    <t>№ 749</t>
  </si>
  <si>
    <t>1-я Лесная ул., д. 18</t>
  </si>
  <si>
    <t>№ 109</t>
  </si>
  <si>
    <t>Ангарская ул., д. 74</t>
  </si>
  <si>
    <t>Ангарская ул., д. 85</t>
  </si>
  <si>
    <t>№ 80</t>
  </si>
  <si>
    <t>Большая Подгорная ул., д.120</t>
  </si>
  <si>
    <t>Первомайская ул., д. 170</t>
  </si>
  <si>
    <t>№ 1011</t>
  </si>
  <si>
    <t>Бердская ул., д. 3</t>
  </si>
  <si>
    <t>Блок-Пост ул., д. 1</t>
  </si>
  <si>
    <t>Успенского ул., д. 8</t>
  </si>
  <si>
    <t>Первомайская ул., д. 149</t>
  </si>
  <si>
    <t>Калужская ул., 11</t>
  </si>
  <si>
    <t>Ломоносова ул., 1</t>
  </si>
  <si>
    <t>Инструментальный пер., 36</t>
  </si>
  <si>
    <t>Приречная ул., 39</t>
  </si>
  <si>
    <t>Максима Горького ул., 64</t>
  </si>
  <si>
    <t>Итого 2023 год</t>
  </si>
  <si>
    <t>Итого 2024 год</t>
  </si>
  <si>
    <t>№ 263</t>
  </si>
  <si>
    <t>Сибирская ул., 86&lt;1&gt;</t>
  </si>
  <si>
    <t>&lt;1&gt; в 2021 году предусмотрено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сносу, фактический снос планируется в 2022 году</t>
  </si>
  <si>
    <t>ул. Ломоносова, 1</t>
  </si>
  <si>
    <t>Большая Подгорная ул., д.118</t>
  </si>
  <si>
    <t>Гоголя ул. 36/1, 36/2, 36/3, 36/4, Красноармейская ул. 43/1, 43/2, Жуковского ул., 25 &lt;1&gt;</t>
  </si>
  <si>
    <t>&lt;1&gt;  проведение обмерных работ, работ по разработке проекта организации работ, составлению дефектной ведомости и сметной документации на выполнение работ по сносу</t>
  </si>
  <si>
    <t>Короленко ул. 20</t>
  </si>
  <si>
    <t>№ 418</t>
  </si>
  <si>
    <t>Обская ул., д. 50</t>
  </si>
  <si>
    <t xml:space="preserve">27.12.2012 </t>
  </si>
  <si>
    <t>Первомайская ул., д. 177</t>
  </si>
  <si>
    <t>№ 333</t>
  </si>
  <si>
    <t>Урожайный пер., д. 22</t>
  </si>
  <si>
    <t xml:space="preserve"> 24.05.2016 </t>
  </si>
  <si>
    <t>№ 447</t>
  </si>
  <si>
    <t>Успенского пер., д. 8</t>
  </si>
  <si>
    <t>Сухозерный пер., д. 13</t>
  </si>
  <si>
    <t>№ 1061</t>
  </si>
  <si>
    <t>Дербышевский пер., д. 19</t>
  </si>
  <si>
    <t>№ 583</t>
  </si>
  <si>
    <t>Первомайская ул., д. 168</t>
  </si>
  <si>
    <t>№ 1057</t>
  </si>
  <si>
    <t>Урожайный пер., д. 28</t>
  </si>
  <si>
    <t>ул. Зои Космодемьянской, 1 Б</t>
  </si>
  <si>
    <t>№ 2655</t>
  </si>
  <si>
    <t>Войлочная заимка, 5</t>
  </si>
  <si>
    <t>№ 810</t>
  </si>
  <si>
    <t>ул. Войлочная, 5 А</t>
  </si>
  <si>
    <t>№ 114</t>
  </si>
  <si>
    <t>ул. Техническая, 9</t>
  </si>
  <si>
    <t>№  115</t>
  </si>
  <si>
    <t>ул. Техническая, 11</t>
  </si>
  <si>
    <t>№ 249</t>
  </si>
  <si>
    <t>ул. Техническая, 13</t>
  </si>
  <si>
    <t>№ 254</t>
  </si>
  <si>
    <t>пер. Болотный, 9</t>
  </si>
  <si>
    <t>№ 82</t>
  </si>
  <si>
    <t>пер. Болотный, 9/1</t>
  </si>
  <si>
    <t>№ 48</t>
  </si>
  <si>
    <t>пер. Болотный, 10</t>
  </si>
  <si>
    <t xml:space="preserve"> № 47</t>
  </si>
  <si>
    <t>пер. Болотный, 13</t>
  </si>
  <si>
    <t xml:space="preserve"> № 45</t>
  </si>
  <si>
    <t>Иркутский тракт, 82</t>
  </si>
  <si>
    <t>№ 988</t>
  </si>
  <si>
    <t>Карпова ул., 8/6</t>
  </si>
  <si>
    <t>Киевская ул., 80</t>
  </si>
  <si>
    <t>№ 1207</t>
  </si>
  <si>
    <t>Б. Подгорная, д. 116</t>
  </si>
  <si>
    <t>№ 372</t>
  </si>
  <si>
    <t>Б. Подгорная, д. 179</t>
  </si>
  <si>
    <t>№ 707</t>
  </si>
  <si>
    <t>Б. Подгорная, д. 232</t>
  </si>
  <si>
    <t>№ 970</t>
  </si>
  <si>
    <t>Р. Люксембург ул., д. 56</t>
  </si>
  <si>
    <t>Светлый пер., д. 40</t>
  </si>
  <si>
    <t>Учительская ул., д. 79</t>
  </si>
  <si>
    <t>№ 854</t>
  </si>
  <si>
    <t>№ 1683</t>
  </si>
  <si>
    <t>Киевская ул., 84</t>
  </si>
  <si>
    <t>Приречная ул., 35</t>
  </si>
  <si>
    <t>Московский тракт, 36</t>
  </si>
  <si>
    <t>№ 890</t>
  </si>
  <si>
    <t>Басандайская ул., 31</t>
  </si>
  <si>
    <t>№ 44</t>
  </si>
  <si>
    <t xml:space="preserve"> 24.05.2016</t>
  </si>
  <si>
    <t>Б. Подгорная, д. 169</t>
  </si>
  <si>
    <t>Б. Подгорная, д. 197</t>
  </si>
  <si>
    <t>Р. Люксембург ул., д. 88</t>
  </si>
  <si>
    <t>Урожайный пер., д. 25а</t>
  </si>
  <si>
    <t xml:space="preserve">ул. Шишкова, 15/1 </t>
  </si>
  <si>
    <t>№ 846</t>
  </si>
  <si>
    <t>Итого 2025 год</t>
  </si>
  <si>
    <t>Комсомольский пр., 5/1</t>
  </si>
  <si>
    <t>Водопроводный пер., 4</t>
  </si>
  <si>
    <t>Барнаульский проезд, д. 11</t>
  </si>
  <si>
    <t>Приложение 10 к постановлению администрации Города Томска от 12.01.2024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</si>
</sst>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4" fontId="4" fillId="0" borderId="1" xfId="1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2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 shrinkToFit="1"/>
    </xf>
    <xf numFmtId="0" fontId="3" fillId="0" borderId="6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первые дома Шатурному" xfId="1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abSelected="1" view="pageBreakPreview" zoomScaleNormal="100" zoomScaleSheetLayoutView="100" workbookViewId="0">
      <selection sqref="A1:F1"/>
    </sheetView>
  </sheetViews>
  <sheetFormatPr defaultColWidth="9.109375" defaultRowHeight="15.6" x14ac:dyDescent="0.3"/>
  <cols>
    <col min="1" max="1" width="6.44140625" style="19" customWidth="1"/>
    <col min="2" max="2" width="30.44140625" style="19" customWidth="1"/>
    <col min="3" max="3" width="11.44140625" style="19" customWidth="1"/>
    <col min="4" max="4" width="10.6640625" style="19" customWidth="1"/>
    <col min="5" max="5" width="13.44140625" style="19" customWidth="1"/>
    <col min="6" max="6" width="19" style="19" customWidth="1"/>
    <col min="7" max="7" width="13.109375" style="19" bestFit="1" customWidth="1"/>
    <col min="8" max="8" width="9.5546875" style="19" bestFit="1" customWidth="1"/>
    <col min="9" max="16384" width="9.109375" style="19"/>
  </cols>
  <sheetData>
    <row r="1" spans="1:6" ht="36" customHeight="1" x14ac:dyDescent="0.3">
      <c r="A1" s="80" t="s">
        <v>187</v>
      </c>
      <c r="B1" s="80"/>
      <c r="C1" s="80"/>
      <c r="D1" s="80"/>
      <c r="E1" s="80"/>
      <c r="F1" s="80"/>
    </row>
    <row r="2" spans="1:6" ht="18.75" customHeight="1" x14ac:dyDescent="0.3">
      <c r="B2" s="83" t="s">
        <v>41</v>
      </c>
      <c r="C2" s="84"/>
      <c r="D2" s="84"/>
      <c r="E2" s="84"/>
      <c r="F2" s="84"/>
    </row>
    <row r="3" spans="1:6" ht="51.75" customHeight="1" x14ac:dyDescent="0.3">
      <c r="A3" s="85" t="s">
        <v>5</v>
      </c>
      <c r="B3" s="85"/>
      <c r="C3" s="85"/>
      <c r="D3" s="85"/>
      <c r="E3" s="85"/>
      <c r="F3" s="85"/>
    </row>
    <row r="4" spans="1:6" ht="110.25" customHeight="1" x14ac:dyDescent="0.3">
      <c r="A4" s="6" t="s">
        <v>0</v>
      </c>
      <c r="B4" s="6" t="s">
        <v>1</v>
      </c>
      <c r="C4" s="81" t="s">
        <v>2</v>
      </c>
      <c r="D4" s="82"/>
      <c r="E4" s="7" t="s">
        <v>3</v>
      </c>
      <c r="F4" s="8" t="s">
        <v>4</v>
      </c>
    </row>
    <row r="5" spans="1:6" x14ac:dyDescent="0.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x14ac:dyDescent="0.3">
      <c r="A6" s="73">
        <v>2021</v>
      </c>
      <c r="B6" s="74"/>
      <c r="C6" s="74"/>
      <c r="D6" s="74"/>
      <c r="E6" s="74"/>
      <c r="F6" s="75"/>
    </row>
    <row r="7" spans="1:6" s="20" customFormat="1" ht="15.75" customHeight="1" x14ac:dyDescent="0.3">
      <c r="A7" s="60" t="s">
        <v>6</v>
      </c>
      <c r="B7" s="61"/>
      <c r="C7" s="61"/>
      <c r="D7" s="61"/>
      <c r="E7" s="61"/>
      <c r="F7" s="62"/>
    </row>
    <row r="8" spans="1:6" s="20" customFormat="1" ht="16.5" customHeight="1" x14ac:dyDescent="0.3">
      <c r="A8" s="15">
        <v>1</v>
      </c>
      <c r="B8" s="12" t="s">
        <v>46</v>
      </c>
      <c r="C8" s="13">
        <v>41008</v>
      </c>
      <c r="D8" s="14" t="s">
        <v>15</v>
      </c>
      <c r="E8" s="21">
        <v>478.2</v>
      </c>
      <c r="F8" s="22">
        <f>154964.14+600</f>
        <v>155564.14000000001</v>
      </c>
    </row>
    <row r="9" spans="1:6" s="20" customFormat="1" ht="16.5" customHeight="1" x14ac:dyDescent="0.3">
      <c r="A9" s="15">
        <v>2</v>
      </c>
      <c r="B9" s="12" t="s">
        <v>47</v>
      </c>
      <c r="C9" s="13">
        <v>41663</v>
      </c>
      <c r="D9" s="14" t="s">
        <v>69</v>
      </c>
      <c r="E9" s="21">
        <v>381.9</v>
      </c>
      <c r="F9" s="22">
        <f>563595.59+600</f>
        <v>564195.59</v>
      </c>
    </row>
    <row r="10" spans="1:6" s="20" customFormat="1" ht="16.5" customHeight="1" x14ac:dyDescent="0.3">
      <c r="A10" s="15">
        <v>3</v>
      </c>
      <c r="B10" s="12" t="s">
        <v>48</v>
      </c>
      <c r="C10" s="13">
        <v>41584</v>
      </c>
      <c r="D10" s="14" t="s">
        <v>70</v>
      </c>
      <c r="E10" s="21">
        <v>462.35</v>
      </c>
      <c r="F10" s="22">
        <f>145310.91+600</f>
        <v>145910.91</v>
      </c>
    </row>
    <row r="11" spans="1:6" s="20" customFormat="1" ht="16.5" customHeight="1" x14ac:dyDescent="0.3">
      <c r="A11" s="15">
        <v>4</v>
      </c>
      <c r="B11" s="12" t="s">
        <v>49</v>
      </c>
      <c r="C11" s="13">
        <v>41663</v>
      </c>
      <c r="D11" s="14" t="s">
        <v>69</v>
      </c>
      <c r="E11" s="21">
        <v>422.2</v>
      </c>
      <c r="F11" s="22">
        <f>613211.18+600</f>
        <v>613811.18000000005</v>
      </c>
    </row>
    <row r="12" spans="1:6" s="20" customFormat="1" ht="16.5" customHeight="1" x14ac:dyDescent="0.3">
      <c r="A12" s="15">
        <v>5</v>
      </c>
      <c r="B12" s="12" t="s">
        <v>50</v>
      </c>
      <c r="C12" s="13">
        <v>42277</v>
      </c>
      <c r="D12" s="14" t="s">
        <v>71</v>
      </c>
      <c r="E12" s="21">
        <v>499.4</v>
      </c>
      <c r="F12" s="22">
        <f>568820.4+600</f>
        <v>569420.4</v>
      </c>
    </row>
    <row r="13" spans="1:6" s="20" customFormat="1" ht="16.5" customHeight="1" x14ac:dyDescent="0.3">
      <c r="A13" s="15">
        <v>6</v>
      </c>
      <c r="B13" s="12" t="s">
        <v>51</v>
      </c>
      <c r="C13" s="13">
        <v>42277</v>
      </c>
      <c r="D13" s="14" t="s">
        <v>71</v>
      </c>
      <c r="E13" s="21">
        <v>524.6</v>
      </c>
      <c r="F13" s="22">
        <f>579142.39+600</f>
        <v>579742.39</v>
      </c>
    </row>
    <row r="14" spans="1:6" s="20" customFormat="1" ht="15.75" customHeight="1" x14ac:dyDescent="0.3">
      <c r="A14" s="15">
        <v>7</v>
      </c>
      <c r="B14" s="12" t="s">
        <v>52</v>
      </c>
      <c r="C14" s="13">
        <v>41934</v>
      </c>
      <c r="D14" s="14" t="s">
        <v>72</v>
      </c>
      <c r="E14" s="21">
        <v>328.9</v>
      </c>
      <c r="F14" s="22">
        <f>201334.61+600</f>
        <v>201934.61</v>
      </c>
    </row>
    <row r="15" spans="1:6" ht="15.75" customHeight="1" x14ac:dyDescent="0.3">
      <c r="A15" s="15">
        <v>8</v>
      </c>
      <c r="B15" s="12" t="s">
        <v>53</v>
      </c>
      <c r="C15" s="13">
        <v>41142</v>
      </c>
      <c r="D15" s="14" t="s">
        <v>73</v>
      </c>
      <c r="E15" s="21">
        <v>321.3</v>
      </c>
      <c r="F15" s="22">
        <f>380000+600</f>
        <v>380600</v>
      </c>
    </row>
    <row r="16" spans="1:6" x14ac:dyDescent="0.3">
      <c r="A16" s="15">
        <v>9</v>
      </c>
      <c r="B16" s="12" t="s">
        <v>54</v>
      </c>
      <c r="C16" s="13">
        <v>41934</v>
      </c>
      <c r="D16" s="14" t="s">
        <v>72</v>
      </c>
      <c r="E16" s="21">
        <v>324.60000000000002</v>
      </c>
      <c r="F16" s="22">
        <v>443976.07</v>
      </c>
    </row>
    <row r="17" spans="1:9" x14ac:dyDescent="0.3">
      <c r="A17" s="15">
        <v>10</v>
      </c>
      <c r="B17" s="12" t="s">
        <v>55</v>
      </c>
      <c r="C17" s="13">
        <v>41687</v>
      </c>
      <c r="D17" s="15" t="s">
        <v>74</v>
      </c>
      <c r="E17" s="21">
        <v>292.3</v>
      </c>
      <c r="F17" s="22">
        <v>374294.47</v>
      </c>
      <c r="G17" s="23"/>
      <c r="H17" s="23"/>
      <c r="I17" s="23"/>
    </row>
    <row r="18" spans="1:9" x14ac:dyDescent="0.3">
      <c r="A18" s="15">
        <v>11</v>
      </c>
      <c r="B18" s="12" t="s">
        <v>56</v>
      </c>
      <c r="C18" s="13">
        <v>41227</v>
      </c>
      <c r="D18" s="15" t="s">
        <v>27</v>
      </c>
      <c r="E18" s="21">
        <v>442</v>
      </c>
      <c r="F18" s="22">
        <v>724009.88</v>
      </c>
      <c r="G18" s="23"/>
      <c r="H18" s="23"/>
      <c r="I18" s="23"/>
    </row>
    <row r="19" spans="1:9" x14ac:dyDescent="0.3">
      <c r="A19" s="15">
        <v>12</v>
      </c>
      <c r="B19" s="12" t="s">
        <v>57</v>
      </c>
      <c r="C19" s="13">
        <v>41407</v>
      </c>
      <c r="D19" s="15" t="s">
        <v>75</v>
      </c>
      <c r="E19" s="21">
        <v>458.98</v>
      </c>
      <c r="F19" s="22">
        <v>630119.57999999996</v>
      </c>
      <c r="G19" s="23"/>
      <c r="H19" s="23"/>
      <c r="I19" s="23"/>
    </row>
    <row r="20" spans="1:9" ht="15.75" customHeight="1" x14ac:dyDescent="0.3">
      <c r="A20" s="59" t="s">
        <v>14</v>
      </c>
      <c r="B20" s="59"/>
      <c r="C20" s="59"/>
      <c r="D20" s="59"/>
      <c r="E20" s="24">
        <f>SUM(E8:E19)</f>
        <v>4936.7299999999996</v>
      </c>
      <c r="F20" s="24">
        <f>SUM(F8:F19)</f>
        <v>5383579.2199999997</v>
      </c>
      <c r="G20" s="25"/>
      <c r="H20" s="23"/>
      <c r="I20" s="23"/>
    </row>
    <row r="21" spans="1:9" x14ac:dyDescent="0.3">
      <c r="A21" s="59" t="s">
        <v>13</v>
      </c>
      <c r="B21" s="59"/>
      <c r="C21" s="59"/>
      <c r="D21" s="59"/>
      <c r="E21" s="59"/>
      <c r="F21" s="59"/>
      <c r="G21" s="23"/>
      <c r="H21" s="23"/>
      <c r="I21" s="23"/>
    </row>
    <row r="22" spans="1:9" x14ac:dyDescent="0.3">
      <c r="A22" s="26">
        <v>1</v>
      </c>
      <c r="B22" s="1" t="s">
        <v>64</v>
      </c>
      <c r="C22" s="2">
        <v>42699</v>
      </c>
      <c r="D22" s="10" t="s">
        <v>8</v>
      </c>
      <c r="E22" s="18">
        <v>328.2</v>
      </c>
      <c r="F22" s="4">
        <v>239600</v>
      </c>
      <c r="G22" s="23"/>
      <c r="H22" s="11"/>
      <c r="I22" s="23"/>
    </row>
    <row r="23" spans="1:9" x14ac:dyDescent="0.3">
      <c r="A23" s="26">
        <v>2</v>
      </c>
      <c r="B23" s="1" t="s">
        <v>65</v>
      </c>
      <c r="C23" s="2">
        <v>42233</v>
      </c>
      <c r="D23" s="10" t="s">
        <v>9</v>
      </c>
      <c r="E23" s="18">
        <v>322.5</v>
      </c>
      <c r="F23" s="4">
        <v>174908</v>
      </c>
      <c r="G23" s="23"/>
      <c r="H23" s="11"/>
      <c r="I23" s="23"/>
    </row>
    <row r="24" spans="1:9" x14ac:dyDescent="0.3">
      <c r="A24" s="26">
        <v>3</v>
      </c>
      <c r="B24" s="1" t="s">
        <v>66</v>
      </c>
      <c r="C24" s="2">
        <v>41074</v>
      </c>
      <c r="D24" s="10" t="s">
        <v>10</v>
      </c>
      <c r="E24" s="18">
        <v>345.4</v>
      </c>
      <c r="F24" s="4">
        <v>184492</v>
      </c>
      <c r="G24" s="23"/>
      <c r="H24" s="11"/>
      <c r="I24" s="23"/>
    </row>
    <row r="25" spans="1:9" ht="26.4" x14ac:dyDescent="0.3">
      <c r="A25" s="26">
        <v>4</v>
      </c>
      <c r="B25" s="1" t="s">
        <v>67</v>
      </c>
      <c r="C25" s="2">
        <v>41185</v>
      </c>
      <c r="D25" s="10" t="s">
        <v>11</v>
      </c>
      <c r="E25" s="18">
        <v>365.8</v>
      </c>
      <c r="F25" s="4">
        <v>337575.94</v>
      </c>
      <c r="G25" s="23"/>
      <c r="H25" s="11"/>
      <c r="I25" s="23"/>
    </row>
    <row r="26" spans="1:9" ht="26.4" x14ac:dyDescent="0.3">
      <c r="A26" s="26">
        <v>5</v>
      </c>
      <c r="B26" s="1" t="s">
        <v>68</v>
      </c>
      <c r="C26" s="2">
        <v>42233</v>
      </c>
      <c r="D26" s="10" t="s">
        <v>9</v>
      </c>
      <c r="E26" s="18">
        <v>449.8</v>
      </c>
      <c r="F26" s="4">
        <v>309524.15999999997</v>
      </c>
      <c r="G26" s="23"/>
      <c r="H26" s="11"/>
      <c r="I26" s="23"/>
    </row>
    <row r="27" spans="1:9" x14ac:dyDescent="0.3">
      <c r="A27" s="59" t="s">
        <v>19</v>
      </c>
      <c r="B27" s="59"/>
      <c r="C27" s="59"/>
      <c r="D27" s="59"/>
      <c r="E27" s="5">
        <f>SUM(E22:E26)</f>
        <v>1811.7</v>
      </c>
      <c r="F27" s="5">
        <f>SUM(F22:F26)</f>
        <v>1246100.0999999999</v>
      </c>
      <c r="G27" s="23"/>
      <c r="H27" s="23"/>
      <c r="I27" s="23"/>
    </row>
    <row r="28" spans="1:9" x14ac:dyDescent="0.3">
      <c r="A28" s="59" t="s">
        <v>22</v>
      </c>
      <c r="B28" s="59"/>
      <c r="C28" s="59"/>
      <c r="D28" s="59"/>
      <c r="E28" s="59"/>
      <c r="F28" s="59"/>
    </row>
    <row r="29" spans="1:9" x14ac:dyDescent="0.3">
      <c r="A29" s="26">
        <v>1</v>
      </c>
      <c r="B29" s="27" t="s">
        <v>31</v>
      </c>
      <c r="C29" s="2">
        <v>40437</v>
      </c>
      <c r="D29" s="26" t="s">
        <v>20</v>
      </c>
      <c r="E29" s="4">
        <v>376.1</v>
      </c>
      <c r="F29" s="28">
        <v>200034.06</v>
      </c>
    </row>
    <row r="30" spans="1:9" ht="15.75" customHeight="1" x14ac:dyDescent="0.3">
      <c r="A30" s="26">
        <v>2</v>
      </c>
      <c r="B30" s="27" t="s">
        <v>32</v>
      </c>
      <c r="C30" s="29">
        <v>41044</v>
      </c>
      <c r="D30" s="26" t="s">
        <v>12</v>
      </c>
      <c r="E30" s="4">
        <v>372.7</v>
      </c>
      <c r="F30" s="28">
        <v>198534.7</v>
      </c>
    </row>
    <row r="31" spans="1:9" ht="15.75" customHeight="1" x14ac:dyDescent="0.3">
      <c r="A31" s="26">
        <v>3</v>
      </c>
      <c r="B31" s="27" t="s">
        <v>33</v>
      </c>
      <c r="C31" s="29">
        <v>40903</v>
      </c>
      <c r="D31" s="26" t="s">
        <v>21</v>
      </c>
      <c r="E31" s="4">
        <v>376</v>
      </c>
      <c r="F31" s="28">
        <v>198534.6</v>
      </c>
    </row>
    <row r="32" spans="1:9" x14ac:dyDescent="0.3">
      <c r="A32" s="60" t="s">
        <v>23</v>
      </c>
      <c r="B32" s="61"/>
      <c r="C32" s="61"/>
      <c r="D32" s="62"/>
      <c r="E32" s="5">
        <f>E29+E30+E31</f>
        <v>1124.8</v>
      </c>
      <c r="F32" s="5">
        <f>SUM(F29:F31)</f>
        <v>597103.35999999999</v>
      </c>
      <c r="G32" s="30"/>
    </row>
    <row r="33" spans="1:8" ht="15.75" customHeight="1" x14ac:dyDescent="0.3">
      <c r="A33" s="60" t="s">
        <v>29</v>
      </c>
      <c r="B33" s="61"/>
      <c r="C33" s="61"/>
      <c r="D33" s="61"/>
      <c r="E33" s="61"/>
      <c r="F33" s="62"/>
    </row>
    <row r="34" spans="1:8" s="20" customFormat="1" x14ac:dyDescent="0.3">
      <c r="A34" s="26">
        <v>1</v>
      </c>
      <c r="B34" s="1" t="s">
        <v>35</v>
      </c>
      <c r="C34" s="2">
        <v>42108</v>
      </c>
      <c r="D34" s="3" t="s">
        <v>34</v>
      </c>
      <c r="E34" s="4">
        <v>89.1</v>
      </c>
      <c r="F34" s="4">
        <v>111207.32</v>
      </c>
      <c r="H34" s="31"/>
    </row>
    <row r="35" spans="1:8" s="20" customFormat="1" x14ac:dyDescent="0.3">
      <c r="A35" s="26">
        <v>2</v>
      </c>
      <c r="B35" s="1" t="s">
        <v>111</v>
      </c>
      <c r="C35" s="2">
        <v>41096</v>
      </c>
      <c r="D35" s="3" t="s">
        <v>45</v>
      </c>
      <c r="E35" s="4">
        <v>428.7</v>
      </c>
      <c r="F35" s="4">
        <v>41502.720000000001</v>
      </c>
      <c r="H35" s="31"/>
    </row>
    <row r="36" spans="1:8" s="20" customFormat="1" x14ac:dyDescent="0.3">
      <c r="A36" s="26">
        <v>3</v>
      </c>
      <c r="B36" s="1" t="s">
        <v>40</v>
      </c>
      <c r="C36" s="2">
        <v>41008</v>
      </c>
      <c r="D36" s="3" t="s">
        <v>15</v>
      </c>
      <c r="E36" s="4">
        <v>421.3</v>
      </c>
      <c r="F36" s="4">
        <v>526197.57999999996</v>
      </c>
      <c r="H36" s="31"/>
    </row>
    <row r="37" spans="1:8" s="20" customFormat="1" x14ac:dyDescent="0.3">
      <c r="A37" s="60" t="s">
        <v>30</v>
      </c>
      <c r="B37" s="61"/>
      <c r="C37" s="61"/>
      <c r="D37" s="62"/>
      <c r="E37" s="5">
        <f>SUM(E34:E36)</f>
        <v>939.09999999999991</v>
      </c>
      <c r="F37" s="5">
        <f>SUM(F34:F36)</f>
        <v>678907.62</v>
      </c>
      <c r="G37" s="32"/>
      <c r="H37" s="31"/>
    </row>
    <row r="38" spans="1:8" s="20" customFormat="1" x14ac:dyDescent="0.3">
      <c r="A38" s="60" t="s">
        <v>42</v>
      </c>
      <c r="B38" s="61"/>
      <c r="C38" s="61"/>
      <c r="D38" s="62"/>
      <c r="E38" s="5">
        <f>E20+E27+E32+E37</f>
        <v>8812.33</v>
      </c>
      <c r="F38" s="5">
        <f>F20+F27+F32+F37</f>
        <v>7905690.2999999998</v>
      </c>
    </row>
    <row r="39" spans="1:8" s="20" customFormat="1" ht="36.75" customHeight="1" x14ac:dyDescent="0.25">
      <c r="A39" s="76" t="s">
        <v>112</v>
      </c>
      <c r="B39" s="76"/>
      <c r="C39" s="76"/>
      <c r="D39" s="76"/>
      <c r="E39" s="76"/>
      <c r="F39" s="76"/>
    </row>
    <row r="40" spans="1:8" s="20" customFormat="1" x14ac:dyDescent="0.3">
      <c r="A40" s="73">
        <v>2022</v>
      </c>
      <c r="B40" s="74"/>
      <c r="C40" s="74"/>
      <c r="D40" s="74"/>
      <c r="E40" s="74"/>
      <c r="F40" s="75"/>
    </row>
    <row r="41" spans="1:8" s="20" customFormat="1" x14ac:dyDescent="0.3">
      <c r="A41" s="60" t="s">
        <v>6</v>
      </c>
      <c r="B41" s="61"/>
      <c r="C41" s="61"/>
      <c r="D41" s="61"/>
      <c r="E41" s="61"/>
      <c r="F41" s="62"/>
    </row>
    <row r="42" spans="1:8" s="20" customFormat="1" x14ac:dyDescent="0.3">
      <c r="A42" s="18">
        <v>1</v>
      </c>
      <c r="B42" s="17" t="s">
        <v>113</v>
      </c>
      <c r="C42" s="2">
        <v>42454</v>
      </c>
      <c r="D42" s="18" t="s">
        <v>18</v>
      </c>
      <c r="E42" s="18">
        <v>122.8</v>
      </c>
      <c r="F42" s="4">
        <v>1000</v>
      </c>
    </row>
    <row r="43" spans="1:8" s="20" customFormat="1" x14ac:dyDescent="0.3">
      <c r="A43" s="15">
        <v>2</v>
      </c>
      <c r="B43" s="12" t="s">
        <v>83</v>
      </c>
      <c r="C43" s="13">
        <v>41044</v>
      </c>
      <c r="D43" s="15" t="s">
        <v>12</v>
      </c>
      <c r="E43" s="21">
        <v>437.8</v>
      </c>
      <c r="F43" s="51">
        <v>521521.56</v>
      </c>
    </row>
    <row r="44" spans="1:8" s="20" customFormat="1" x14ac:dyDescent="0.3">
      <c r="A44" s="15">
        <v>3</v>
      </c>
      <c r="B44" s="12" t="s">
        <v>60</v>
      </c>
      <c r="C44" s="13">
        <v>41185</v>
      </c>
      <c r="D44" s="15" t="s">
        <v>11</v>
      </c>
      <c r="E44" s="21">
        <v>325.7</v>
      </c>
      <c r="F44" s="51">
        <v>512261.54</v>
      </c>
    </row>
    <row r="45" spans="1:8" s="20" customFormat="1" x14ac:dyDescent="0.25">
      <c r="A45" s="15">
        <v>4</v>
      </c>
      <c r="B45" s="33" t="s">
        <v>62</v>
      </c>
      <c r="C45" s="13">
        <v>41964</v>
      </c>
      <c r="D45" s="34" t="s">
        <v>77</v>
      </c>
      <c r="E45" s="35">
        <v>254.7</v>
      </c>
      <c r="F45" s="51">
        <v>480</v>
      </c>
    </row>
    <row r="46" spans="1:8" s="20" customFormat="1" x14ac:dyDescent="0.3">
      <c r="A46" s="15">
        <v>5</v>
      </c>
      <c r="B46" s="12" t="s">
        <v>84</v>
      </c>
      <c r="C46" s="13">
        <v>42304</v>
      </c>
      <c r="D46" s="15" t="s">
        <v>85</v>
      </c>
      <c r="E46" s="21">
        <v>157.80000000000001</v>
      </c>
      <c r="F46" s="51">
        <v>121000</v>
      </c>
    </row>
    <row r="47" spans="1:8" s="20" customFormat="1" x14ac:dyDescent="0.3">
      <c r="A47" s="18">
        <v>6</v>
      </c>
      <c r="B47" s="1" t="s">
        <v>58</v>
      </c>
      <c r="C47" s="41">
        <v>42277</v>
      </c>
      <c r="D47" s="18" t="s">
        <v>71</v>
      </c>
      <c r="E47" s="38">
        <v>373.4</v>
      </c>
      <c r="F47" s="52">
        <v>446651.12</v>
      </c>
    </row>
    <row r="48" spans="1:8" s="20" customFormat="1" x14ac:dyDescent="0.3">
      <c r="A48" s="15">
        <v>7</v>
      </c>
      <c r="B48" s="12" t="s">
        <v>7</v>
      </c>
      <c r="C48" s="13">
        <v>41270</v>
      </c>
      <c r="D48" s="15" t="s">
        <v>76</v>
      </c>
      <c r="E48" s="21">
        <v>494</v>
      </c>
      <c r="F48" s="51">
        <v>432006.15</v>
      </c>
    </row>
    <row r="49" spans="1:10" s="20" customFormat="1" x14ac:dyDescent="0.3">
      <c r="A49" s="15">
        <v>8</v>
      </c>
      <c r="B49" s="12" t="s">
        <v>59</v>
      </c>
      <c r="C49" s="13">
        <v>41663</v>
      </c>
      <c r="D49" s="15" t="s">
        <v>69</v>
      </c>
      <c r="E49" s="21">
        <v>373.4</v>
      </c>
      <c r="F49" s="51">
        <v>599800</v>
      </c>
    </row>
    <row r="50" spans="1:10" s="20" customFormat="1" x14ac:dyDescent="0.3">
      <c r="A50" s="60" t="s">
        <v>14</v>
      </c>
      <c r="B50" s="61"/>
      <c r="C50" s="61"/>
      <c r="D50" s="62"/>
      <c r="E50" s="24">
        <f>SUM(E42:E49)</f>
        <v>2539.6</v>
      </c>
      <c r="F50" s="24">
        <f>SUM(F42:F49)</f>
        <v>2634720.37</v>
      </c>
    </row>
    <row r="51" spans="1:10" s="20" customFormat="1" x14ac:dyDescent="0.3">
      <c r="A51" s="60" t="s">
        <v>13</v>
      </c>
      <c r="B51" s="61"/>
      <c r="C51" s="61"/>
      <c r="D51" s="61"/>
      <c r="E51" s="61"/>
      <c r="F51" s="62"/>
    </row>
    <row r="52" spans="1:10" s="20" customFormat="1" x14ac:dyDescent="0.3">
      <c r="A52" s="36">
        <v>1</v>
      </c>
      <c r="B52" s="1" t="s">
        <v>91</v>
      </c>
      <c r="C52" s="16" t="s">
        <v>92</v>
      </c>
      <c r="D52" s="2">
        <v>41317</v>
      </c>
      <c r="E52" s="42">
        <v>252</v>
      </c>
      <c r="F52" s="4">
        <v>271494.82</v>
      </c>
    </row>
    <row r="53" spans="1:10" s="20" customFormat="1" x14ac:dyDescent="0.3">
      <c r="A53" s="36">
        <v>2</v>
      </c>
      <c r="B53" s="1" t="s">
        <v>93</v>
      </c>
      <c r="C53" s="16" t="s">
        <v>75</v>
      </c>
      <c r="D53" s="2">
        <v>41407</v>
      </c>
      <c r="E53" s="26">
        <v>108.3</v>
      </c>
      <c r="F53" s="4">
        <v>101303.12</v>
      </c>
    </row>
    <row r="54" spans="1:10" s="20" customFormat="1" x14ac:dyDescent="0.3">
      <c r="A54" s="36">
        <v>3</v>
      </c>
      <c r="B54" s="1" t="s">
        <v>94</v>
      </c>
      <c r="C54" s="16" t="s">
        <v>95</v>
      </c>
      <c r="D54" s="2">
        <v>42779</v>
      </c>
      <c r="E54" s="26">
        <v>95.1</v>
      </c>
      <c r="F54" s="4">
        <v>78865.279124471475</v>
      </c>
    </row>
    <row r="55" spans="1:10" s="20" customFormat="1" x14ac:dyDescent="0.3">
      <c r="A55" s="36">
        <v>4</v>
      </c>
      <c r="B55" s="43" t="s">
        <v>99</v>
      </c>
      <c r="C55" s="16" t="s">
        <v>74</v>
      </c>
      <c r="D55" s="2">
        <v>41687</v>
      </c>
      <c r="E55" s="26">
        <v>525.1</v>
      </c>
      <c r="F55" s="4">
        <v>824062.29523861234</v>
      </c>
    </row>
    <row r="56" spans="1:10" s="20" customFormat="1" x14ac:dyDescent="0.3">
      <c r="A56" s="36">
        <v>5</v>
      </c>
      <c r="B56" s="1" t="s">
        <v>100</v>
      </c>
      <c r="C56" s="16" t="s">
        <v>76</v>
      </c>
      <c r="D56" s="2">
        <v>41270</v>
      </c>
      <c r="E56" s="26">
        <v>872.8</v>
      </c>
      <c r="F56" s="4">
        <v>1184206.478845919</v>
      </c>
    </row>
    <row r="57" spans="1:10" s="20" customFormat="1" x14ac:dyDescent="0.3">
      <c r="A57" s="36">
        <v>6</v>
      </c>
      <c r="B57" s="1" t="s">
        <v>96</v>
      </c>
      <c r="C57" s="16" t="s">
        <v>80</v>
      </c>
      <c r="D57" s="2">
        <v>41597</v>
      </c>
      <c r="E57" s="26">
        <v>734.8</v>
      </c>
      <c r="F57" s="4">
        <v>617202.06000000006</v>
      </c>
    </row>
    <row r="58" spans="1:10" s="20" customFormat="1" x14ac:dyDescent="0.3">
      <c r="A58" s="36">
        <v>7</v>
      </c>
      <c r="B58" s="1" t="s">
        <v>114</v>
      </c>
      <c r="C58" s="16" t="s">
        <v>77</v>
      </c>
      <c r="D58" s="2">
        <v>41964</v>
      </c>
      <c r="E58" s="26">
        <v>479.4</v>
      </c>
      <c r="F58" s="4">
        <v>486002.92</v>
      </c>
    </row>
    <row r="59" spans="1:10" s="20" customFormat="1" x14ac:dyDescent="0.3">
      <c r="A59" s="36">
        <v>8</v>
      </c>
      <c r="B59" s="1" t="s">
        <v>101</v>
      </c>
      <c r="C59" s="16" t="s">
        <v>76</v>
      </c>
      <c r="D59" s="2">
        <v>41270</v>
      </c>
      <c r="E59" s="42">
        <v>304</v>
      </c>
      <c r="F59" s="4">
        <v>379601.16</v>
      </c>
    </row>
    <row r="60" spans="1:10" s="20" customFormat="1" x14ac:dyDescent="0.3">
      <c r="A60" s="36">
        <v>9</v>
      </c>
      <c r="B60" s="1" t="s">
        <v>97</v>
      </c>
      <c r="C60" s="16" t="s">
        <v>98</v>
      </c>
      <c r="D60" s="2">
        <v>43020</v>
      </c>
      <c r="E60" s="42">
        <v>60.9</v>
      </c>
      <c r="F60" s="4">
        <v>135877.85999999999</v>
      </c>
    </row>
    <row r="61" spans="1:10" s="20" customFormat="1" ht="15.75" customHeight="1" x14ac:dyDescent="0.3">
      <c r="A61" s="63" t="s">
        <v>19</v>
      </c>
      <c r="B61" s="64"/>
      <c r="C61" s="64"/>
      <c r="D61" s="65"/>
      <c r="E61" s="5">
        <f>SUM(E52:E60)</f>
        <v>3432.4</v>
      </c>
      <c r="F61" s="5">
        <f>SUM(F52:F60)</f>
        <v>4078615.9932090025</v>
      </c>
    </row>
    <row r="62" spans="1:10" s="20" customFormat="1" ht="15.75" customHeight="1" x14ac:dyDescent="0.3">
      <c r="A62" s="60" t="s">
        <v>22</v>
      </c>
      <c r="B62" s="61"/>
      <c r="C62" s="61"/>
      <c r="D62" s="61"/>
      <c r="E62" s="61"/>
      <c r="F62" s="62"/>
    </row>
    <row r="63" spans="1:10" x14ac:dyDescent="0.3">
      <c r="A63" s="26">
        <v>1</v>
      </c>
      <c r="B63" s="27" t="s">
        <v>36</v>
      </c>
      <c r="C63" s="29">
        <v>40357</v>
      </c>
      <c r="D63" s="26" t="s">
        <v>24</v>
      </c>
      <c r="E63" s="4">
        <v>84.9</v>
      </c>
      <c r="F63" s="77">
        <v>1369999.99</v>
      </c>
      <c r="I63" s="20"/>
    </row>
    <row r="64" spans="1:10" x14ac:dyDescent="0.3">
      <c r="A64" s="26">
        <v>2</v>
      </c>
      <c r="B64" s="27" t="s">
        <v>37</v>
      </c>
      <c r="C64" s="2">
        <v>38433</v>
      </c>
      <c r="D64" s="26" t="s">
        <v>25</v>
      </c>
      <c r="E64" s="4">
        <v>200.2</v>
      </c>
      <c r="F64" s="78"/>
      <c r="H64" s="23"/>
      <c r="I64" s="20"/>
      <c r="J64" s="23"/>
    </row>
    <row r="65" spans="1:10" x14ac:dyDescent="0.3">
      <c r="A65" s="26">
        <v>3</v>
      </c>
      <c r="B65" s="27" t="s">
        <v>38</v>
      </c>
      <c r="C65" s="2">
        <v>39080</v>
      </c>
      <c r="D65" s="26" t="s">
        <v>28</v>
      </c>
      <c r="E65" s="4">
        <v>205.6</v>
      </c>
      <c r="F65" s="78"/>
      <c r="H65" s="23"/>
      <c r="I65" s="20"/>
      <c r="J65" s="23"/>
    </row>
    <row r="66" spans="1:10" ht="15.75" customHeight="1" x14ac:dyDescent="0.3">
      <c r="A66" s="26">
        <v>4</v>
      </c>
      <c r="B66" s="27" t="s">
        <v>39</v>
      </c>
      <c r="C66" s="29">
        <v>42060</v>
      </c>
      <c r="D66" s="26" t="s">
        <v>26</v>
      </c>
      <c r="E66" s="4">
        <v>196.1</v>
      </c>
      <c r="F66" s="78"/>
      <c r="H66" s="23"/>
      <c r="I66" s="20"/>
      <c r="J66" s="23"/>
    </row>
    <row r="67" spans="1:10" ht="15.75" customHeight="1" x14ac:dyDescent="0.3">
      <c r="A67" s="26">
        <v>5</v>
      </c>
      <c r="B67" s="27" t="s">
        <v>87</v>
      </c>
      <c r="C67" s="29">
        <v>41096</v>
      </c>
      <c r="D67" s="26" t="s">
        <v>88</v>
      </c>
      <c r="E67" s="4">
        <v>160.19999999999999</v>
      </c>
      <c r="F67" s="79"/>
      <c r="H67" s="23"/>
      <c r="I67" s="20"/>
      <c r="J67" s="23"/>
    </row>
    <row r="68" spans="1:10" ht="15.75" customHeight="1" x14ac:dyDescent="0.3">
      <c r="A68" s="61" t="s">
        <v>23</v>
      </c>
      <c r="B68" s="61"/>
      <c r="C68" s="61"/>
      <c r="D68" s="62"/>
      <c r="E68" s="5">
        <f>SUM(E63:E67)</f>
        <v>847</v>
      </c>
      <c r="F68" s="5">
        <f>SUM(F63:F67)</f>
        <v>1369999.99</v>
      </c>
      <c r="H68" s="23"/>
      <c r="I68" s="20"/>
      <c r="J68" s="23"/>
    </row>
    <row r="69" spans="1:10" ht="15.75" customHeight="1" x14ac:dyDescent="0.3">
      <c r="A69" s="60" t="s">
        <v>29</v>
      </c>
      <c r="B69" s="61"/>
      <c r="C69" s="61"/>
      <c r="D69" s="61"/>
      <c r="E69" s="61"/>
      <c r="F69" s="62"/>
      <c r="H69" s="23"/>
      <c r="I69" s="20"/>
      <c r="J69" s="23"/>
    </row>
    <row r="70" spans="1:10" ht="15.75" customHeight="1" x14ac:dyDescent="0.3">
      <c r="A70" s="44">
        <v>1</v>
      </c>
      <c r="B70" s="1" t="s">
        <v>44</v>
      </c>
      <c r="C70" s="2">
        <v>41096</v>
      </c>
      <c r="D70" s="3" t="s">
        <v>45</v>
      </c>
      <c r="E70" s="37">
        <v>2505</v>
      </c>
      <c r="F70" s="4">
        <v>656677.30000000005</v>
      </c>
      <c r="H70" s="23"/>
      <c r="I70" s="20"/>
      <c r="J70" s="23"/>
    </row>
    <row r="71" spans="1:10" ht="15.75" customHeight="1" x14ac:dyDescent="0.3">
      <c r="A71" s="44">
        <v>2</v>
      </c>
      <c r="B71" s="1" t="s">
        <v>89</v>
      </c>
      <c r="C71" s="2">
        <v>41041</v>
      </c>
      <c r="D71" s="3" t="s">
        <v>90</v>
      </c>
      <c r="E71" s="37">
        <v>1276</v>
      </c>
      <c r="F71" s="4">
        <v>522231.61</v>
      </c>
      <c r="H71" s="23"/>
      <c r="I71" s="20"/>
      <c r="J71" s="23"/>
    </row>
    <row r="72" spans="1:10" ht="42" customHeight="1" x14ac:dyDescent="0.3">
      <c r="A72" s="44">
        <v>3</v>
      </c>
      <c r="B72" s="1" t="s">
        <v>115</v>
      </c>
      <c r="C72" s="2"/>
      <c r="D72" s="3"/>
      <c r="E72" s="37"/>
      <c r="F72" s="4">
        <v>399522.43</v>
      </c>
      <c r="H72" s="23"/>
      <c r="I72" s="20"/>
      <c r="J72" s="23"/>
    </row>
    <row r="73" spans="1:10" ht="15.75" customHeight="1" x14ac:dyDescent="0.3">
      <c r="A73" s="61" t="s">
        <v>30</v>
      </c>
      <c r="B73" s="61"/>
      <c r="C73" s="61"/>
      <c r="D73" s="62"/>
      <c r="E73" s="40">
        <f>SUM(E70:E71)</f>
        <v>3781</v>
      </c>
      <c r="F73" s="5">
        <f>SUM(F70:F72)</f>
        <v>1578431.34</v>
      </c>
      <c r="H73" s="23"/>
      <c r="I73" s="20"/>
      <c r="J73" s="23"/>
    </row>
    <row r="74" spans="1:10" ht="18" customHeight="1" x14ac:dyDescent="0.3">
      <c r="A74" s="61" t="s">
        <v>43</v>
      </c>
      <c r="B74" s="61"/>
      <c r="C74" s="61"/>
      <c r="D74" s="62"/>
      <c r="E74" s="5">
        <f>E50+E61+E68+E73</f>
        <v>10600</v>
      </c>
      <c r="F74" s="5">
        <f>F50+F61+F68+F73</f>
        <v>9661767.6932090037</v>
      </c>
      <c r="I74" s="20"/>
    </row>
    <row r="75" spans="1:10" ht="30" customHeight="1" x14ac:dyDescent="0.3">
      <c r="A75" s="76" t="s">
        <v>116</v>
      </c>
      <c r="B75" s="76"/>
      <c r="C75" s="76"/>
      <c r="D75" s="76"/>
      <c r="E75" s="76"/>
      <c r="F75" s="76"/>
      <c r="I75" s="20"/>
    </row>
    <row r="76" spans="1:10" x14ac:dyDescent="0.3">
      <c r="A76" s="73">
        <v>2023</v>
      </c>
      <c r="B76" s="74"/>
      <c r="C76" s="74"/>
      <c r="D76" s="74"/>
      <c r="E76" s="74"/>
      <c r="F76" s="75"/>
    </row>
    <row r="77" spans="1:10" x14ac:dyDescent="0.3">
      <c r="A77" s="60" t="s">
        <v>6</v>
      </c>
      <c r="B77" s="61"/>
      <c r="C77" s="61"/>
      <c r="D77" s="61"/>
      <c r="E77" s="61"/>
      <c r="F77" s="62"/>
    </row>
    <row r="78" spans="1:10" x14ac:dyDescent="0.3">
      <c r="A78" s="15">
        <v>1</v>
      </c>
      <c r="B78" s="12" t="s">
        <v>103</v>
      </c>
      <c r="C78" s="13">
        <v>42292</v>
      </c>
      <c r="D78" s="15" t="s">
        <v>81</v>
      </c>
      <c r="E78" s="21">
        <v>401.4</v>
      </c>
      <c r="F78" s="22">
        <v>1165918.3899999999</v>
      </c>
    </row>
    <row r="79" spans="1:10" x14ac:dyDescent="0.3">
      <c r="A79" s="15">
        <v>2</v>
      </c>
      <c r="B79" s="12" t="s">
        <v>104</v>
      </c>
      <c r="C79" s="13">
        <v>42454</v>
      </c>
      <c r="D79" s="15" t="s">
        <v>18</v>
      </c>
      <c r="E79" s="21">
        <v>122.8</v>
      </c>
      <c r="F79" s="22">
        <v>545197.85</v>
      </c>
    </row>
    <row r="80" spans="1:10" x14ac:dyDescent="0.3">
      <c r="A80" s="15">
        <v>3</v>
      </c>
      <c r="B80" s="12" t="s">
        <v>105</v>
      </c>
      <c r="C80" s="13">
        <v>41465</v>
      </c>
      <c r="D80" s="15" t="s">
        <v>79</v>
      </c>
      <c r="E80" s="21">
        <v>392.1</v>
      </c>
      <c r="F80" s="22">
        <v>1678848.47</v>
      </c>
    </row>
    <row r="81" spans="1:6" x14ac:dyDescent="0.3">
      <c r="A81" s="15">
        <v>4</v>
      </c>
      <c r="B81" s="33" t="s">
        <v>62</v>
      </c>
      <c r="C81" s="13">
        <v>41964</v>
      </c>
      <c r="D81" s="34" t="s">
        <v>77</v>
      </c>
      <c r="E81" s="35">
        <v>254.7</v>
      </c>
      <c r="F81" s="22">
        <v>987259.25</v>
      </c>
    </row>
    <row r="82" spans="1:6" x14ac:dyDescent="0.3">
      <c r="A82" s="15">
        <v>5</v>
      </c>
      <c r="B82" s="12" t="s">
        <v>117</v>
      </c>
      <c r="C82" s="13">
        <v>42139</v>
      </c>
      <c r="D82" s="15" t="s">
        <v>118</v>
      </c>
      <c r="E82" s="21">
        <v>347.3</v>
      </c>
      <c r="F82" s="22">
        <v>632056.04</v>
      </c>
    </row>
    <row r="83" spans="1:6" x14ac:dyDescent="0.3">
      <c r="A83" s="15">
        <v>6</v>
      </c>
      <c r="B83" s="33" t="s">
        <v>63</v>
      </c>
      <c r="C83" s="13">
        <v>41362</v>
      </c>
      <c r="D83" s="34" t="s">
        <v>78</v>
      </c>
      <c r="E83" s="35">
        <v>401</v>
      </c>
      <c r="F83" s="22">
        <v>720</v>
      </c>
    </row>
    <row r="84" spans="1:6" x14ac:dyDescent="0.3">
      <c r="A84" s="59" t="s">
        <v>14</v>
      </c>
      <c r="B84" s="59"/>
      <c r="C84" s="59"/>
      <c r="D84" s="59"/>
      <c r="E84" s="24">
        <v>1919.3</v>
      </c>
      <c r="F84" s="24">
        <v>5010000</v>
      </c>
    </row>
    <row r="85" spans="1:6" x14ac:dyDescent="0.3">
      <c r="A85" s="60" t="s">
        <v>13</v>
      </c>
      <c r="B85" s="61"/>
      <c r="C85" s="61"/>
      <c r="D85" s="61"/>
      <c r="E85" s="61"/>
      <c r="F85" s="62"/>
    </row>
    <row r="86" spans="1:6" x14ac:dyDescent="0.3">
      <c r="A86" s="36">
        <v>1</v>
      </c>
      <c r="B86" s="53" t="s">
        <v>119</v>
      </c>
      <c r="C86" s="16" t="s">
        <v>120</v>
      </c>
      <c r="D86" s="16" t="s">
        <v>76</v>
      </c>
      <c r="E86" s="45">
        <v>323.39999999999998</v>
      </c>
      <c r="F86" s="4">
        <v>248017.24</v>
      </c>
    </row>
    <row r="87" spans="1:6" x14ac:dyDescent="0.3">
      <c r="A87" s="36">
        <v>2</v>
      </c>
      <c r="B87" s="53" t="s">
        <v>121</v>
      </c>
      <c r="C87" s="2">
        <v>41757</v>
      </c>
      <c r="D87" s="16" t="s">
        <v>122</v>
      </c>
      <c r="E87" s="45">
        <v>353.5</v>
      </c>
      <c r="F87" s="4">
        <v>254930.19</v>
      </c>
    </row>
    <row r="88" spans="1:6" x14ac:dyDescent="0.3">
      <c r="A88" s="36">
        <v>3</v>
      </c>
      <c r="B88" s="53" t="s">
        <v>123</v>
      </c>
      <c r="C88" s="2" t="s">
        <v>124</v>
      </c>
      <c r="D88" s="16" t="s">
        <v>125</v>
      </c>
      <c r="E88" s="45">
        <v>539.70000000000005</v>
      </c>
      <c r="F88" s="4">
        <v>322592.77</v>
      </c>
    </row>
    <row r="89" spans="1:6" x14ac:dyDescent="0.3">
      <c r="A89" s="36">
        <v>4</v>
      </c>
      <c r="B89" s="55" t="s">
        <v>126</v>
      </c>
      <c r="C89" s="2">
        <v>41270</v>
      </c>
      <c r="D89" s="16" t="s">
        <v>76</v>
      </c>
      <c r="E89" s="45">
        <v>304</v>
      </c>
      <c r="F89" s="4">
        <v>162758.45000000001</v>
      </c>
    </row>
    <row r="90" spans="1:6" x14ac:dyDescent="0.3">
      <c r="A90" s="36">
        <v>5</v>
      </c>
      <c r="B90" s="55" t="s">
        <v>127</v>
      </c>
      <c r="C90" s="2">
        <v>42314</v>
      </c>
      <c r="D90" s="16" t="s">
        <v>128</v>
      </c>
      <c r="E90" s="45">
        <v>290</v>
      </c>
      <c r="F90" s="4">
        <v>567155.32999999996</v>
      </c>
    </row>
    <row r="91" spans="1:6" x14ac:dyDescent="0.3">
      <c r="A91" s="36">
        <v>6</v>
      </c>
      <c r="B91" s="57" t="s">
        <v>129</v>
      </c>
      <c r="C91" s="2">
        <v>42544</v>
      </c>
      <c r="D91" s="16" t="s">
        <v>130</v>
      </c>
      <c r="E91" s="46">
        <v>207.1</v>
      </c>
      <c r="F91" s="47">
        <v>400000</v>
      </c>
    </row>
    <row r="92" spans="1:6" x14ac:dyDescent="0.3">
      <c r="A92" s="36">
        <v>7</v>
      </c>
      <c r="B92" s="55" t="s">
        <v>102</v>
      </c>
      <c r="C92" s="2">
        <v>41942</v>
      </c>
      <c r="D92" s="16" t="s">
        <v>17</v>
      </c>
      <c r="E92" s="45">
        <v>792.1</v>
      </c>
      <c r="F92" s="4">
        <v>700000</v>
      </c>
    </row>
    <row r="93" spans="1:6" x14ac:dyDescent="0.3">
      <c r="A93" s="36">
        <v>8</v>
      </c>
      <c r="B93" s="53" t="s">
        <v>131</v>
      </c>
      <c r="C93" s="2">
        <v>43766</v>
      </c>
      <c r="D93" s="16" t="s">
        <v>132</v>
      </c>
      <c r="E93" s="45">
        <v>39.9</v>
      </c>
      <c r="F93" s="4">
        <v>132273.01</v>
      </c>
    </row>
    <row r="94" spans="1:6" x14ac:dyDescent="0.3">
      <c r="A94" s="36">
        <v>9</v>
      </c>
      <c r="B94" s="53" t="s">
        <v>97</v>
      </c>
      <c r="C94" s="2">
        <v>43020</v>
      </c>
      <c r="D94" s="16" t="s">
        <v>98</v>
      </c>
      <c r="E94" s="45">
        <v>60.9</v>
      </c>
      <c r="F94" s="4">
        <v>132273.01</v>
      </c>
    </row>
    <row r="95" spans="1:6" x14ac:dyDescent="0.3">
      <c r="A95" s="36">
        <v>10</v>
      </c>
      <c r="B95" s="55" t="s">
        <v>133</v>
      </c>
      <c r="C95" s="2">
        <v>41964</v>
      </c>
      <c r="D95" s="16" t="s">
        <v>77</v>
      </c>
      <c r="E95" s="45">
        <v>551.70000000000005</v>
      </c>
      <c r="F95" s="4">
        <v>700000</v>
      </c>
    </row>
    <row r="96" spans="1:6" x14ac:dyDescent="0.3">
      <c r="A96" s="60" t="s">
        <v>19</v>
      </c>
      <c r="B96" s="61"/>
      <c r="C96" s="61"/>
      <c r="D96" s="62"/>
      <c r="E96" s="24">
        <v>3462.3</v>
      </c>
      <c r="F96" s="24">
        <v>3620000</v>
      </c>
    </row>
    <row r="97" spans="1:6" x14ac:dyDescent="0.3">
      <c r="A97" s="60" t="s">
        <v>22</v>
      </c>
      <c r="B97" s="61"/>
      <c r="C97" s="61"/>
      <c r="D97" s="61"/>
      <c r="E97" s="67"/>
      <c r="F97" s="68"/>
    </row>
    <row r="98" spans="1:6" x14ac:dyDescent="0.3">
      <c r="A98" s="58">
        <v>1</v>
      </c>
      <c r="B98" s="1" t="s">
        <v>134</v>
      </c>
      <c r="C98" s="2">
        <v>44804</v>
      </c>
      <c r="D98" s="16" t="s">
        <v>135</v>
      </c>
      <c r="E98" s="45">
        <v>1992</v>
      </c>
      <c r="F98" s="70">
        <v>4250000</v>
      </c>
    </row>
    <row r="99" spans="1:6" x14ac:dyDescent="0.3">
      <c r="A99" s="58">
        <v>2</v>
      </c>
      <c r="B99" s="1" t="s">
        <v>136</v>
      </c>
      <c r="C99" s="2">
        <v>41162</v>
      </c>
      <c r="D99" s="16" t="s">
        <v>137</v>
      </c>
      <c r="E99" s="45">
        <v>553</v>
      </c>
      <c r="F99" s="71"/>
    </row>
    <row r="100" spans="1:6" x14ac:dyDescent="0.3">
      <c r="A100" s="58">
        <v>3</v>
      </c>
      <c r="B100" s="1" t="s">
        <v>138</v>
      </c>
      <c r="C100" s="2">
        <v>39345</v>
      </c>
      <c r="D100" s="16" t="s">
        <v>139</v>
      </c>
      <c r="E100" s="45">
        <v>675.3</v>
      </c>
      <c r="F100" s="71"/>
    </row>
    <row r="101" spans="1:6" x14ac:dyDescent="0.3">
      <c r="A101" s="58">
        <v>4</v>
      </c>
      <c r="B101" s="1" t="s">
        <v>140</v>
      </c>
      <c r="C101" s="2">
        <v>39345</v>
      </c>
      <c r="D101" s="16" t="s">
        <v>141</v>
      </c>
      <c r="E101" s="45">
        <v>274.39</v>
      </c>
      <c r="F101" s="71"/>
    </row>
    <row r="102" spans="1:6" x14ac:dyDescent="0.3">
      <c r="A102" s="58">
        <v>5</v>
      </c>
      <c r="B102" s="1" t="s">
        <v>142</v>
      </c>
      <c r="C102" s="2">
        <v>40045</v>
      </c>
      <c r="D102" s="16" t="s">
        <v>143</v>
      </c>
      <c r="E102" s="45">
        <v>219.51</v>
      </c>
      <c r="F102" s="71"/>
    </row>
    <row r="103" spans="1:6" x14ac:dyDescent="0.3">
      <c r="A103" s="58">
        <v>6</v>
      </c>
      <c r="B103" s="1" t="s">
        <v>144</v>
      </c>
      <c r="C103" s="2">
        <v>40060</v>
      </c>
      <c r="D103" s="16" t="s">
        <v>145</v>
      </c>
      <c r="E103" s="45">
        <v>356.7</v>
      </c>
      <c r="F103" s="71"/>
    </row>
    <row r="104" spans="1:6" x14ac:dyDescent="0.3">
      <c r="A104" s="58">
        <v>7</v>
      </c>
      <c r="B104" s="1" t="s">
        <v>146</v>
      </c>
      <c r="C104" s="2">
        <v>39268</v>
      </c>
      <c r="D104" s="16" t="s">
        <v>147</v>
      </c>
      <c r="E104" s="45">
        <v>411.58</v>
      </c>
      <c r="F104" s="71"/>
    </row>
    <row r="105" spans="1:6" x14ac:dyDescent="0.3">
      <c r="A105" s="58">
        <v>8</v>
      </c>
      <c r="B105" s="1" t="s">
        <v>148</v>
      </c>
      <c r="C105" s="2">
        <v>39065</v>
      </c>
      <c r="D105" s="16" t="s">
        <v>149</v>
      </c>
      <c r="E105" s="45">
        <v>493.89</v>
      </c>
      <c r="F105" s="71"/>
    </row>
    <row r="106" spans="1:6" x14ac:dyDescent="0.3">
      <c r="A106" s="58">
        <v>9</v>
      </c>
      <c r="B106" s="1" t="s">
        <v>150</v>
      </c>
      <c r="C106" s="2">
        <v>39065</v>
      </c>
      <c r="D106" s="16" t="s">
        <v>151</v>
      </c>
      <c r="E106" s="45">
        <v>137.19</v>
      </c>
      <c r="F106" s="71"/>
    </row>
    <row r="107" spans="1:6" x14ac:dyDescent="0.3">
      <c r="A107" s="58">
        <v>10</v>
      </c>
      <c r="B107" s="1" t="s">
        <v>152</v>
      </c>
      <c r="C107" s="2">
        <v>39065</v>
      </c>
      <c r="D107" s="16" t="s">
        <v>153</v>
      </c>
      <c r="E107" s="45">
        <v>109.76</v>
      </c>
      <c r="F107" s="71"/>
    </row>
    <row r="108" spans="1:6" x14ac:dyDescent="0.3">
      <c r="A108" s="58">
        <v>11</v>
      </c>
      <c r="B108" s="1" t="s">
        <v>154</v>
      </c>
      <c r="C108" s="2">
        <v>41544</v>
      </c>
      <c r="D108" s="16" t="s">
        <v>155</v>
      </c>
      <c r="E108" s="45">
        <v>1719.9</v>
      </c>
      <c r="F108" s="72"/>
    </row>
    <row r="109" spans="1:6" x14ac:dyDescent="0.3">
      <c r="A109" s="63" t="s">
        <v>23</v>
      </c>
      <c r="B109" s="64"/>
      <c r="C109" s="64"/>
      <c r="D109" s="65"/>
      <c r="E109" s="48">
        <v>6943.2199999999993</v>
      </c>
      <c r="F109" s="49">
        <v>4250000</v>
      </c>
    </row>
    <row r="110" spans="1:6" x14ac:dyDescent="0.3">
      <c r="A110" s="63" t="s">
        <v>108</v>
      </c>
      <c r="B110" s="64"/>
      <c r="C110" s="64"/>
      <c r="D110" s="65"/>
      <c r="E110" s="5">
        <v>12324.82</v>
      </c>
      <c r="F110" s="5">
        <v>12880000</v>
      </c>
    </row>
    <row r="111" spans="1:6" x14ac:dyDescent="0.3">
      <c r="A111" s="66">
        <v>2024</v>
      </c>
      <c r="B111" s="66"/>
      <c r="C111" s="66"/>
      <c r="D111" s="66"/>
      <c r="E111" s="66"/>
      <c r="F111" s="66"/>
    </row>
    <row r="112" spans="1:6" x14ac:dyDescent="0.3">
      <c r="A112" s="59" t="s">
        <v>6</v>
      </c>
      <c r="B112" s="59"/>
      <c r="C112" s="59"/>
      <c r="D112" s="59"/>
      <c r="E112" s="59"/>
      <c r="F112" s="59"/>
    </row>
    <row r="113" spans="1:6" x14ac:dyDescent="0.3">
      <c r="A113" s="15">
        <v>1</v>
      </c>
      <c r="B113" s="33" t="s">
        <v>63</v>
      </c>
      <c r="C113" s="13">
        <v>41362</v>
      </c>
      <c r="D113" s="34" t="s">
        <v>78</v>
      </c>
      <c r="E113" s="35">
        <v>401</v>
      </c>
      <c r="F113" s="22">
        <v>650000</v>
      </c>
    </row>
    <row r="114" spans="1:6" x14ac:dyDescent="0.3">
      <c r="A114" s="15">
        <v>2</v>
      </c>
      <c r="B114" s="33" t="s">
        <v>156</v>
      </c>
      <c r="C114" s="13">
        <v>42277</v>
      </c>
      <c r="D114" s="34" t="s">
        <v>71</v>
      </c>
      <c r="E114" s="35">
        <v>457.88</v>
      </c>
      <c r="F114" s="22">
        <v>740000</v>
      </c>
    </row>
    <row r="115" spans="1:6" x14ac:dyDescent="0.3">
      <c r="A115" s="15">
        <v>3</v>
      </c>
      <c r="B115" s="12" t="s">
        <v>106</v>
      </c>
      <c r="C115" s="13">
        <v>41597</v>
      </c>
      <c r="D115" s="15" t="s">
        <v>80</v>
      </c>
      <c r="E115" s="21">
        <v>397.9</v>
      </c>
      <c r="F115" s="22">
        <v>640000</v>
      </c>
    </row>
    <row r="116" spans="1:6" x14ac:dyDescent="0.3">
      <c r="A116" s="15">
        <v>4</v>
      </c>
      <c r="B116" s="12" t="s">
        <v>107</v>
      </c>
      <c r="C116" s="13">
        <v>41548</v>
      </c>
      <c r="D116" s="15" t="s">
        <v>82</v>
      </c>
      <c r="E116" s="21">
        <v>299.89999999999998</v>
      </c>
      <c r="F116" s="22">
        <v>480000</v>
      </c>
    </row>
    <row r="117" spans="1:6" x14ac:dyDescent="0.3">
      <c r="A117" s="15">
        <v>5</v>
      </c>
      <c r="B117" s="33" t="s">
        <v>157</v>
      </c>
      <c r="C117" s="13">
        <v>41964</v>
      </c>
      <c r="D117" s="34" t="s">
        <v>158</v>
      </c>
      <c r="E117" s="35">
        <v>538.74</v>
      </c>
      <c r="F117" s="22">
        <v>910000</v>
      </c>
    </row>
    <row r="118" spans="1:6" x14ac:dyDescent="0.3">
      <c r="A118" s="59" t="s">
        <v>14</v>
      </c>
      <c r="B118" s="59"/>
      <c r="C118" s="59"/>
      <c r="D118" s="59"/>
      <c r="E118" s="24">
        <v>2095.42</v>
      </c>
      <c r="F118" s="24">
        <v>3420000</v>
      </c>
    </row>
    <row r="119" spans="1:6" x14ac:dyDescent="0.3">
      <c r="A119" s="59" t="s">
        <v>13</v>
      </c>
      <c r="B119" s="59"/>
      <c r="C119" s="59"/>
      <c r="D119" s="59"/>
      <c r="E119" s="59"/>
      <c r="F119" s="59"/>
    </row>
    <row r="120" spans="1:6" x14ac:dyDescent="0.3">
      <c r="A120" s="26">
        <v>1</v>
      </c>
      <c r="B120" s="53" t="s">
        <v>159</v>
      </c>
      <c r="C120" s="29">
        <v>43236</v>
      </c>
      <c r="D120" s="16" t="s">
        <v>160</v>
      </c>
      <c r="E120" s="45">
        <v>446.1</v>
      </c>
      <c r="F120" s="28">
        <v>700000</v>
      </c>
    </row>
    <row r="121" spans="1:6" x14ac:dyDescent="0.3">
      <c r="A121" s="26">
        <v>2</v>
      </c>
      <c r="B121" s="53" t="s">
        <v>161</v>
      </c>
      <c r="C121" s="29">
        <v>42226</v>
      </c>
      <c r="D121" s="16" t="s">
        <v>162</v>
      </c>
      <c r="E121" s="45">
        <v>437.3</v>
      </c>
      <c r="F121" s="28">
        <v>700000</v>
      </c>
    </row>
    <row r="122" spans="1:6" x14ac:dyDescent="0.3">
      <c r="A122" s="26">
        <v>3</v>
      </c>
      <c r="B122" s="53" t="s">
        <v>163</v>
      </c>
      <c r="C122" s="29">
        <v>43395</v>
      </c>
      <c r="D122" s="16" t="s">
        <v>164</v>
      </c>
      <c r="E122" s="45">
        <v>393</v>
      </c>
      <c r="F122" s="28">
        <v>650000</v>
      </c>
    </row>
    <row r="123" spans="1:6" x14ac:dyDescent="0.3">
      <c r="A123" s="26">
        <v>4</v>
      </c>
      <c r="B123" s="56" t="s">
        <v>165</v>
      </c>
      <c r="C123" s="29">
        <v>42139</v>
      </c>
      <c r="D123" s="16" t="s">
        <v>118</v>
      </c>
      <c r="E123" s="45">
        <v>263.60000000000002</v>
      </c>
      <c r="F123" s="28">
        <v>420000</v>
      </c>
    </row>
    <row r="124" spans="1:6" x14ac:dyDescent="0.3">
      <c r="A124" s="26">
        <v>5</v>
      </c>
      <c r="B124" s="53" t="s">
        <v>166</v>
      </c>
      <c r="C124" s="29">
        <v>41732</v>
      </c>
      <c r="D124" s="16" t="s">
        <v>110</v>
      </c>
      <c r="E124" s="45">
        <v>354.9</v>
      </c>
      <c r="F124" s="28">
        <v>570000</v>
      </c>
    </row>
    <row r="125" spans="1:6" x14ac:dyDescent="0.3">
      <c r="A125" s="26">
        <v>6</v>
      </c>
      <c r="B125" s="53" t="s">
        <v>167</v>
      </c>
      <c r="C125" s="2">
        <v>42544</v>
      </c>
      <c r="D125" s="16" t="s">
        <v>130</v>
      </c>
      <c r="E125" s="45">
        <v>423.3</v>
      </c>
      <c r="F125" s="4">
        <v>580000</v>
      </c>
    </row>
    <row r="126" spans="1:6" x14ac:dyDescent="0.3">
      <c r="A126" s="60" t="s">
        <v>19</v>
      </c>
      <c r="B126" s="61"/>
      <c r="C126" s="61"/>
      <c r="D126" s="62"/>
      <c r="E126" s="24">
        <v>2318.2000000000003</v>
      </c>
      <c r="F126" s="24">
        <v>3620000</v>
      </c>
    </row>
    <row r="127" spans="1:6" x14ac:dyDescent="0.3">
      <c r="A127" s="60" t="s">
        <v>22</v>
      </c>
      <c r="B127" s="61"/>
      <c r="C127" s="61"/>
      <c r="D127" s="61"/>
      <c r="E127" s="67"/>
      <c r="F127" s="68"/>
    </row>
    <row r="128" spans="1:6" x14ac:dyDescent="0.3">
      <c r="A128" s="26">
        <v>1</v>
      </c>
      <c r="B128" s="56" t="s">
        <v>184</v>
      </c>
      <c r="C128" s="29">
        <v>41323</v>
      </c>
      <c r="D128" s="16" t="s">
        <v>168</v>
      </c>
      <c r="E128" s="45">
        <v>402.5</v>
      </c>
      <c r="F128" s="69">
        <v>1370000</v>
      </c>
    </row>
    <row r="129" spans="1:6" x14ac:dyDescent="0.3">
      <c r="A129" s="26">
        <v>2</v>
      </c>
      <c r="B129" s="56" t="s">
        <v>185</v>
      </c>
      <c r="C129" s="29">
        <v>42355</v>
      </c>
      <c r="D129" s="16" t="s">
        <v>169</v>
      </c>
      <c r="E129" s="45">
        <v>180.2</v>
      </c>
      <c r="F129" s="69"/>
    </row>
    <row r="130" spans="1:6" x14ac:dyDescent="0.3">
      <c r="A130" s="60" t="s">
        <v>23</v>
      </c>
      <c r="B130" s="61"/>
      <c r="C130" s="61"/>
      <c r="D130" s="62"/>
      <c r="E130" s="24">
        <v>582.70000000000005</v>
      </c>
      <c r="F130" s="24">
        <v>1370000</v>
      </c>
    </row>
    <row r="131" spans="1:6" x14ac:dyDescent="0.3">
      <c r="A131" s="63" t="s">
        <v>109</v>
      </c>
      <c r="B131" s="64"/>
      <c r="C131" s="64"/>
      <c r="D131" s="65"/>
      <c r="E131" s="5">
        <v>4996.3200000000006</v>
      </c>
      <c r="F131" s="5">
        <v>8410000</v>
      </c>
    </row>
    <row r="132" spans="1:6" x14ac:dyDescent="0.3">
      <c r="A132" s="66">
        <v>2025</v>
      </c>
      <c r="B132" s="66"/>
      <c r="C132" s="66"/>
      <c r="D132" s="66"/>
      <c r="E132" s="66"/>
      <c r="F132" s="66"/>
    </row>
    <row r="133" spans="1:6" x14ac:dyDescent="0.3">
      <c r="A133" s="59" t="s">
        <v>6</v>
      </c>
      <c r="B133" s="59"/>
      <c r="C133" s="59"/>
      <c r="D133" s="59"/>
      <c r="E133" s="59"/>
      <c r="F133" s="59"/>
    </row>
    <row r="134" spans="1:6" x14ac:dyDescent="0.3">
      <c r="A134" s="15">
        <v>1</v>
      </c>
      <c r="B134" s="33" t="s">
        <v>170</v>
      </c>
      <c r="C134" s="13">
        <v>41964</v>
      </c>
      <c r="D134" s="34" t="s">
        <v>158</v>
      </c>
      <c r="E134" s="35">
        <v>387.5</v>
      </c>
      <c r="F134" s="22">
        <v>720000</v>
      </c>
    </row>
    <row r="135" spans="1:6" x14ac:dyDescent="0.3">
      <c r="A135" s="15">
        <v>2</v>
      </c>
      <c r="B135" s="33" t="s">
        <v>171</v>
      </c>
      <c r="C135" s="13">
        <v>42233</v>
      </c>
      <c r="D135" s="34" t="s">
        <v>9</v>
      </c>
      <c r="E135" s="35">
        <v>410.4</v>
      </c>
      <c r="F135" s="22">
        <v>760000</v>
      </c>
    </row>
    <row r="136" spans="1:6" x14ac:dyDescent="0.3">
      <c r="A136" s="15">
        <v>3</v>
      </c>
      <c r="B136" s="33" t="s">
        <v>172</v>
      </c>
      <c r="C136" s="13">
        <v>44105</v>
      </c>
      <c r="D136" s="34" t="s">
        <v>173</v>
      </c>
      <c r="E136" s="35">
        <v>212.39</v>
      </c>
      <c r="F136" s="22">
        <v>390000</v>
      </c>
    </row>
    <row r="137" spans="1:6" x14ac:dyDescent="0.3">
      <c r="A137" s="15">
        <v>4</v>
      </c>
      <c r="B137" s="33" t="s">
        <v>174</v>
      </c>
      <c r="C137" s="13">
        <v>42398</v>
      </c>
      <c r="D137" s="34" t="s">
        <v>175</v>
      </c>
      <c r="E137" s="35">
        <v>100.7</v>
      </c>
      <c r="F137" s="22">
        <v>180000</v>
      </c>
    </row>
    <row r="138" spans="1:6" x14ac:dyDescent="0.3">
      <c r="A138" s="15">
        <v>5</v>
      </c>
      <c r="B138" s="33" t="s">
        <v>86</v>
      </c>
      <c r="C138" s="13">
        <v>42292</v>
      </c>
      <c r="D138" s="34" t="s">
        <v>81</v>
      </c>
      <c r="E138" s="35">
        <v>352.8</v>
      </c>
      <c r="F138" s="22">
        <v>680000</v>
      </c>
    </row>
    <row r="139" spans="1:6" x14ac:dyDescent="0.3">
      <c r="A139" s="15">
        <v>6</v>
      </c>
      <c r="B139" s="33" t="s">
        <v>61</v>
      </c>
      <c r="C139" s="13">
        <v>41074</v>
      </c>
      <c r="D139" s="34" t="s">
        <v>10</v>
      </c>
      <c r="E139" s="35">
        <v>372.15</v>
      </c>
      <c r="F139" s="22">
        <v>690000</v>
      </c>
    </row>
    <row r="140" spans="1:6" x14ac:dyDescent="0.3">
      <c r="A140" s="59" t="s">
        <v>14</v>
      </c>
      <c r="B140" s="59"/>
      <c r="C140" s="59"/>
      <c r="D140" s="59"/>
      <c r="E140" s="39">
        <v>1835.94</v>
      </c>
      <c r="F140" s="5">
        <v>3420000</v>
      </c>
    </row>
    <row r="141" spans="1:6" x14ac:dyDescent="0.3">
      <c r="A141" s="59" t="s">
        <v>13</v>
      </c>
      <c r="B141" s="59"/>
      <c r="C141" s="59"/>
      <c r="D141" s="59"/>
      <c r="E141" s="59"/>
      <c r="F141" s="59"/>
    </row>
    <row r="142" spans="1:6" x14ac:dyDescent="0.3">
      <c r="A142" s="26">
        <v>1</v>
      </c>
      <c r="B142" s="54" t="s">
        <v>186</v>
      </c>
      <c r="C142" s="3" t="s">
        <v>176</v>
      </c>
      <c r="D142" s="3" t="s">
        <v>125</v>
      </c>
      <c r="E142" s="37">
        <v>191.6</v>
      </c>
      <c r="F142" s="4">
        <v>425000</v>
      </c>
    </row>
    <row r="143" spans="1:6" x14ac:dyDescent="0.3">
      <c r="A143" s="26">
        <v>2</v>
      </c>
      <c r="B143" s="53" t="s">
        <v>177</v>
      </c>
      <c r="C143" s="50">
        <v>43236</v>
      </c>
      <c r="D143" s="50" t="s">
        <v>160</v>
      </c>
      <c r="E143" s="37">
        <v>302.5</v>
      </c>
      <c r="F143" s="4">
        <v>670000</v>
      </c>
    </row>
    <row r="144" spans="1:6" x14ac:dyDescent="0.3">
      <c r="A144" s="26">
        <v>3</v>
      </c>
      <c r="B144" s="53" t="s">
        <v>178</v>
      </c>
      <c r="C144" s="50">
        <v>42000</v>
      </c>
      <c r="D144" s="50" t="s">
        <v>16</v>
      </c>
      <c r="E144" s="37">
        <v>460.5</v>
      </c>
      <c r="F144" s="4">
        <v>1100000</v>
      </c>
    </row>
    <row r="145" spans="1:6" x14ac:dyDescent="0.3">
      <c r="A145" s="26">
        <v>4</v>
      </c>
      <c r="B145" s="53" t="s">
        <v>179</v>
      </c>
      <c r="C145" s="50">
        <v>41465</v>
      </c>
      <c r="D145" s="50" t="s">
        <v>79</v>
      </c>
      <c r="E145" s="37">
        <v>288.10000000000002</v>
      </c>
      <c r="F145" s="4">
        <v>650000</v>
      </c>
    </row>
    <row r="146" spans="1:6" x14ac:dyDescent="0.3">
      <c r="A146" s="26">
        <v>5</v>
      </c>
      <c r="B146" s="55" t="s">
        <v>180</v>
      </c>
      <c r="C146" s="50">
        <v>42000</v>
      </c>
      <c r="D146" s="50" t="s">
        <v>16</v>
      </c>
      <c r="E146" s="37">
        <v>393.7</v>
      </c>
      <c r="F146" s="4">
        <v>775000</v>
      </c>
    </row>
    <row r="147" spans="1:6" x14ac:dyDescent="0.3">
      <c r="A147" s="60" t="s">
        <v>19</v>
      </c>
      <c r="B147" s="61"/>
      <c r="C147" s="61"/>
      <c r="D147" s="62"/>
      <c r="E147" s="24">
        <v>1636.4</v>
      </c>
      <c r="F147" s="24">
        <v>3620000</v>
      </c>
    </row>
    <row r="148" spans="1:6" x14ac:dyDescent="0.3">
      <c r="A148" s="59" t="s">
        <v>22</v>
      </c>
      <c r="B148" s="59"/>
      <c r="C148" s="59"/>
      <c r="D148" s="59"/>
      <c r="E148" s="59"/>
      <c r="F148" s="59"/>
    </row>
    <row r="149" spans="1:6" x14ac:dyDescent="0.3">
      <c r="A149" s="26">
        <v>1</v>
      </c>
      <c r="B149" s="53" t="s">
        <v>181</v>
      </c>
      <c r="C149" s="50" t="s">
        <v>182</v>
      </c>
      <c r="D149" s="50">
        <v>41268</v>
      </c>
      <c r="E149" s="37">
        <v>1649</v>
      </c>
      <c r="F149" s="4">
        <v>1370000</v>
      </c>
    </row>
    <row r="150" spans="1:6" x14ac:dyDescent="0.3">
      <c r="A150" s="60" t="s">
        <v>23</v>
      </c>
      <c r="B150" s="61"/>
      <c r="C150" s="61"/>
      <c r="D150" s="62"/>
      <c r="E150" s="24">
        <v>1649</v>
      </c>
      <c r="F150" s="24">
        <v>1370000</v>
      </c>
    </row>
    <row r="151" spans="1:6" x14ac:dyDescent="0.3">
      <c r="A151" s="63" t="s">
        <v>183</v>
      </c>
      <c r="B151" s="64"/>
      <c r="C151" s="64"/>
      <c r="D151" s="65"/>
      <c r="E151" s="5">
        <v>5121.34</v>
      </c>
      <c r="F151" s="5">
        <v>8410000</v>
      </c>
    </row>
  </sheetData>
  <mergeCells count="53">
    <mergeCell ref="A68:D68"/>
    <mergeCell ref="A7:F7"/>
    <mergeCell ref="A20:D20"/>
    <mergeCell ref="A21:F21"/>
    <mergeCell ref="A27:D27"/>
    <mergeCell ref="A33:F33"/>
    <mergeCell ref="A1:F1"/>
    <mergeCell ref="C4:D4"/>
    <mergeCell ref="A6:F6"/>
    <mergeCell ref="B2:F2"/>
    <mergeCell ref="A3:F3"/>
    <mergeCell ref="A69:F69"/>
    <mergeCell ref="A73:D73"/>
    <mergeCell ref="A74:D74"/>
    <mergeCell ref="A75:F75"/>
    <mergeCell ref="A28:F28"/>
    <mergeCell ref="A32:D32"/>
    <mergeCell ref="A37:D37"/>
    <mergeCell ref="A38:D38"/>
    <mergeCell ref="A40:F40"/>
    <mergeCell ref="A41:F41"/>
    <mergeCell ref="A39:F39"/>
    <mergeCell ref="A50:D50"/>
    <mergeCell ref="A51:F51"/>
    <mergeCell ref="A61:D61"/>
    <mergeCell ref="A62:F62"/>
    <mergeCell ref="F63:F67"/>
    <mergeCell ref="A97:F97"/>
    <mergeCell ref="F98:F108"/>
    <mergeCell ref="A109:D109"/>
    <mergeCell ref="A76:F76"/>
    <mergeCell ref="A77:F77"/>
    <mergeCell ref="A84:D84"/>
    <mergeCell ref="A85:F85"/>
    <mergeCell ref="A96:D96"/>
    <mergeCell ref="A110:D110"/>
    <mergeCell ref="A111:F111"/>
    <mergeCell ref="A112:F112"/>
    <mergeCell ref="A118:D118"/>
    <mergeCell ref="A119:F119"/>
    <mergeCell ref="A126:D126"/>
    <mergeCell ref="A127:F127"/>
    <mergeCell ref="F128:F129"/>
    <mergeCell ref="A130:D130"/>
    <mergeCell ref="A131:D131"/>
    <mergeCell ref="A148:F148"/>
    <mergeCell ref="A150:D150"/>
    <mergeCell ref="A151:D151"/>
    <mergeCell ref="A132:F132"/>
    <mergeCell ref="A133:F133"/>
    <mergeCell ref="A140:D140"/>
    <mergeCell ref="A141:F141"/>
    <mergeCell ref="A147:D14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2024-01-15T05:47:14Z</dcterms:modified>
</cp:coreProperties>
</file>