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Текущий" sheetId="1" r:id="rId1"/>
  </sheets>
  <definedNames>
    <definedName name="_xlnm.Print_Area" localSheetId="0">Текущий!$A$1:$D$193</definedName>
  </definedNames>
  <calcPr calcId="145621"/>
</workbook>
</file>

<file path=xl/calcChain.xml><?xml version="1.0" encoding="utf-8"?>
<calcChain xmlns="http://schemas.openxmlformats.org/spreadsheetml/2006/main">
  <c r="D188" i="1" l="1"/>
  <c r="C188" i="1"/>
  <c r="C185" i="1"/>
  <c r="C189" i="1" s="1"/>
  <c r="C178" i="1"/>
  <c r="C174" i="1"/>
  <c r="C179" i="1" s="1"/>
  <c r="C166" i="1"/>
  <c r="C162" i="1"/>
  <c r="C167" i="1" s="1"/>
  <c r="D154" i="1" l="1"/>
  <c r="C154" i="1"/>
  <c r="C150" i="1"/>
  <c r="D148" i="1"/>
  <c r="D147" i="1"/>
  <c r="C155" i="1" l="1"/>
  <c r="D150" i="1"/>
  <c r="D155" i="1" s="1"/>
  <c r="C137" i="1" l="1"/>
  <c r="D142" i="1" l="1"/>
  <c r="D94" i="1" l="1"/>
  <c r="C141" i="1" l="1"/>
  <c r="D109" i="1" l="1"/>
  <c r="C127" i="1" l="1"/>
  <c r="C142" i="1" s="1"/>
  <c r="C108" i="1" l="1"/>
  <c r="C104" i="1"/>
  <c r="C100" i="1"/>
  <c r="C94" i="1"/>
  <c r="C109" i="1" l="1"/>
  <c r="D85" i="1"/>
  <c r="D81" i="1" l="1"/>
  <c r="D86" i="1" s="1"/>
  <c r="C54" i="1" l="1"/>
  <c r="D54" i="1"/>
  <c r="C85" i="1" l="1"/>
  <c r="C81" i="1"/>
  <c r="C86" i="1" l="1"/>
</calcChain>
</file>

<file path=xl/sharedStrings.xml><?xml version="1.0" encoding="utf-8"?>
<sst xmlns="http://schemas.openxmlformats.org/spreadsheetml/2006/main" count="249" uniqueCount="194">
  <si>
    <t>Советский район</t>
  </si>
  <si>
    <t xml:space="preserve">по результатам работ планируется обустроить 7 жилых помещений, которые будут отнесены к маневренному жилищному фонду муниципального образования «Город Томск» </t>
  </si>
  <si>
    <t>Кировский район</t>
  </si>
  <si>
    <t>пр. Кирова, д. 56Б, к. 515</t>
  </si>
  <si>
    <t>Усова ул., д. 66, кв. 1</t>
  </si>
  <si>
    <t>Ленинский район</t>
  </si>
  <si>
    <t>Кольцевой проезд, д. 18, кв. 2</t>
  </si>
  <si>
    <t>Карла Ильмера ул., д. 12, кв. 73а</t>
  </si>
  <si>
    <t>5-й Армии ул., д. 26, кв. 34</t>
  </si>
  <si>
    <t>5-й Армии ул., д. 26, кв. 38</t>
  </si>
  <si>
    <t>5-й Армии ул., д. 26, кв. 80</t>
  </si>
  <si>
    <t>5-й Армии ул., д. 26, кв. 62</t>
  </si>
  <si>
    <t>5-й Армии ул., д. 26, кв. 12</t>
  </si>
  <si>
    <t>Первомайская ул., д. 63/2, кв. 44</t>
  </si>
  <si>
    <t>Светлый пер., д. 32, кв. 51</t>
  </si>
  <si>
    <t>Заозерный пер., д. 16/2, кв. 136</t>
  </si>
  <si>
    <t>Первомайская ул., д. 63/2, кв. 103</t>
  </si>
  <si>
    <t>-</t>
  </si>
  <si>
    <t>1 122 397,49</t>
  </si>
  <si>
    <t>Октябрьский район</t>
  </si>
  <si>
    <t>108 787,02</t>
  </si>
  <si>
    <t>2 578 525,42</t>
  </si>
  <si>
    <t>Заозерный пер., д. 16/2, кв. 12</t>
  </si>
  <si>
    <t>Перечень помещений маневренного фонда (адрес)</t>
  </si>
  <si>
    <t>Площадь помещений (кв. м)</t>
  </si>
  <si>
    <t>Средства, необходимые на ремонт (рублей)</t>
  </si>
  <si>
    <t>Старо-Деповская ул., д. 1а, кв. 86</t>
  </si>
  <si>
    <t>Спутник пос., д. 18, кв. 531</t>
  </si>
  <si>
    <t>Усова ул., д. 66, кв. 111</t>
  </si>
  <si>
    <t>Усова ул., д. 66, кв. 2</t>
  </si>
  <si>
    <t>Киевская ул., д. 88, кв. 110</t>
  </si>
  <si>
    <t>Вершинина ул., д. 52, кв. 312</t>
  </si>
  <si>
    <t>Белинского ул., д. 62, кв. 216</t>
  </si>
  <si>
    <t xml:space="preserve">Войкова ул., д. 59а, кв. 179 </t>
  </si>
  <si>
    <t xml:space="preserve">Героев Чубаровцев ул., д. 30а, кв. 21 </t>
  </si>
  <si>
    <t xml:space="preserve">Героев Чубаровцев ул., д. 30а, кв. 23 </t>
  </si>
  <si>
    <t xml:space="preserve">Говорова ул., д. 8, кв. 68 </t>
  </si>
  <si>
    <t xml:space="preserve">Говорова ул., д. 58, кв. 74 </t>
  </si>
  <si>
    <t xml:space="preserve">Интернационалистов ул., д. 10, кв. 86 </t>
  </si>
  <si>
    <t xml:space="preserve">Кольцевой проезд, д. 4, кв. 45 </t>
  </si>
  <si>
    <t xml:space="preserve">Кольцевой проезд, д. 33/1, кв. 60 </t>
  </si>
  <si>
    <t xml:space="preserve">Кольцевой пр-д, д. 33/2, кв. 239 </t>
  </si>
  <si>
    <t xml:space="preserve">ЛПК 2-й пос., д. 109/1, кв. 64 </t>
  </si>
  <si>
    <t xml:space="preserve">Первомайская ул., д. 63/1, кв. 63 </t>
  </si>
  <si>
    <t xml:space="preserve">Пролетарская ул., д. 25, кв. 39 </t>
  </si>
  <si>
    <t xml:space="preserve">Пролетарская ул., д. 38, кв. 33 </t>
  </si>
  <si>
    <t>Ленина пр., д. 222, кв. 10</t>
  </si>
  <si>
    <t>Сергея Лазо ул., д. 12/2, кв. 34</t>
  </si>
  <si>
    <r>
      <t xml:space="preserve">ул. Кулева, д. 28, кв. 19 </t>
    </r>
    <r>
      <rPr>
        <sz val="10"/>
        <rFont val="Times New Roman"/>
        <family val="1"/>
        <charset val="204"/>
      </rPr>
      <t>(планируется провести ремонт в 2-х комнатах, расположенных в коммунальной квартире)</t>
    </r>
  </si>
  <si>
    <r>
      <t xml:space="preserve">Баранчуковский пер., 37-16 </t>
    </r>
    <r>
      <rPr>
        <sz val="10"/>
        <rFont val="Times New Roman"/>
        <family val="1"/>
        <charset val="204"/>
      </rPr>
      <t xml:space="preserve"> (планируется ремонт двери)</t>
    </r>
  </si>
  <si>
    <t xml:space="preserve">Ивана Черных ул., д. 123, кв. 123 </t>
  </si>
  <si>
    <t xml:space="preserve">Ивана Черных ул., д. 123, кв. 125 </t>
  </si>
  <si>
    <t>Приложение 4 к подпрограмме «Создание маневренного жилищного фонда» на 2017-2025 годы</t>
  </si>
  <si>
    <t>Кирова пр., д. 49/1, к. 806</t>
  </si>
  <si>
    <t>Светлый пер., д. 40б, кв. 42</t>
  </si>
  <si>
    <t>Спутник пос., д. 18, кв. 526</t>
  </si>
  <si>
    <t>Максима Горького ул., д. 48, кв. 4</t>
  </si>
  <si>
    <t>Текущий ремонт узла учета тепловой энергии, узла учета горячего водоснабжения и выпуска системы канализации в доме по адресу: г. Томск, ул. Лебедева, д. 5</t>
  </si>
  <si>
    <t>Усова ул., д. 66, к. 1</t>
  </si>
  <si>
    <t>Итого по Советскому району:</t>
  </si>
  <si>
    <t>Итого по Октябрьскому району:</t>
  </si>
  <si>
    <t>Итого по Кировскому району:</t>
  </si>
  <si>
    <t>Итого по Ленинскому району:</t>
  </si>
  <si>
    <t>Кольцевой проезд, д.33/1, кв.60</t>
  </si>
  <si>
    <t>Монтаж снегозадержателей и замена входного дверного блока с установкой магнитного кода доступа в доме по адресу: г. Томск, ул. Лебедева, д. 5</t>
  </si>
  <si>
    <t xml:space="preserve">Фрунзе пр., д. 65, кв. 123 </t>
  </si>
  <si>
    <t>ИТОГО 2017 год:</t>
  </si>
  <si>
    <t>ИТОГО 2018 год:</t>
  </si>
  <si>
    <t>ИТОГО 2019 год:</t>
  </si>
  <si>
    <t>ИТОГО 2020 год:</t>
  </si>
  <si>
    <t>ИТОГО 2021 год:</t>
  </si>
  <si>
    <t>ИТОГО 2022 год:</t>
  </si>
  <si>
    <t>ИТОГО 2023 год:</t>
  </si>
  <si>
    <r>
      <t>Перечень 
ж</t>
    </r>
    <r>
      <rPr>
        <sz val="12"/>
        <rFont val="Times New Roman"/>
        <family val="1"/>
        <charset val="204"/>
      </rPr>
      <t xml:space="preserve">илых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фонду, в отношении которого </t>
    </r>
    <r>
      <rPr>
        <b/>
        <sz val="12"/>
        <rFont val="Times New Roman"/>
        <family val="1"/>
        <charset val="204"/>
      </rPr>
      <t xml:space="preserve">планируется проведение текущего ремонта 
</t>
    </r>
  </si>
  <si>
    <t>№ пп</t>
  </si>
  <si>
    <t>Кирова пр., д. 49/1, к. 302</t>
  </si>
  <si>
    <t>Кирова пр., д. 49/1, к. 401</t>
  </si>
  <si>
    <t>Кирова пр., д. 49/1, к. 405</t>
  </si>
  <si>
    <t>Кирова пр., д. 49/1, к. 407</t>
  </si>
  <si>
    <t>Кирова пр., д. 49/1, к. 409</t>
  </si>
  <si>
    <t>Кирова пр., д. 49/1, к. 413</t>
  </si>
  <si>
    <t>Кирова пр., д. 49/1, к. 601</t>
  </si>
  <si>
    <t>Кирова пр., д. 49/1, к. 603</t>
  </si>
  <si>
    <t>Кирова пр., д. 49/1, к. 604</t>
  </si>
  <si>
    <t>Кирова пр., д. 49/1, к. 901</t>
  </si>
  <si>
    <t>Кирова пр., д. 49/1, к. 903</t>
  </si>
  <si>
    <t>Кирова пр., д. 49/1, к. 914</t>
  </si>
  <si>
    <t xml:space="preserve">Пролетарская ул., д.25, кв.91 </t>
  </si>
  <si>
    <t>300 00,00</t>
  </si>
  <si>
    <t>ул. Вершинина, 52, к. 111</t>
  </si>
  <si>
    <t>ул. Вершинина, 52, к. 516</t>
  </si>
  <si>
    <t>ул. Вершинина, 52, к. 228</t>
  </si>
  <si>
    <t>пр. Кирова, 49, стр.1, к. 202</t>
  </si>
  <si>
    <t>пр. Кирова, 49, стр.1, к. 203</t>
  </si>
  <si>
    <t>пр. Кирова, 49, стр.1, к. 305</t>
  </si>
  <si>
    <t>пр. Кирова, 49, стр.1, к. 306</t>
  </si>
  <si>
    <t>Кольцевой проезд, д.33/2, кв.239</t>
  </si>
  <si>
    <t>Ленина пр., д. 160, кв. 71</t>
  </si>
  <si>
    <t>Льва Толстого ул., 48 &lt;1&gt;</t>
  </si>
  <si>
    <t>75 000,00&lt;2&gt;</t>
  </si>
  <si>
    <t>Бирюкова ул., д. 12, кв. 38 &lt;1&gt;</t>
  </si>
  <si>
    <t>Иркутский тракт, д. 78/2, кв. 129 &lt;1&gt;</t>
  </si>
  <si>
    <t>Ивана Черных ул., д. 123, кв. 105 &lt;1&gt;</t>
  </si>
  <si>
    <t>Пушкина ул., д. 27з, кв. 93 &lt;1&gt;</t>
  </si>
  <si>
    <t>Водопроводная ул., д. 11, кв. 238 &lt;1&gt;</t>
  </si>
  <si>
    <t>Сергея Лазо пер., д. 10а, кв. 49 &lt;1&gt;</t>
  </si>
  <si>
    <t>Героев Чубаровцев ул., д. 30а, кв. 24 &lt;1&gt;</t>
  </si>
  <si>
    <t>Льва Толстого ул., д. 48 &lt;1&gt;</t>
  </si>
  <si>
    <t xml:space="preserve">ул. Усова, д. 66, к. 45 &lt;1&gt; </t>
  </si>
  <si>
    <t>5-й Армии ул, д. 26, кв. 66 &lt;1&gt;</t>
  </si>
  <si>
    <t>Первомайская ул., д. 63/1, кв. 35 &lt;1&gt;</t>
  </si>
  <si>
    <t xml:space="preserve">Пролетарская ул., д. 25, кв. 91&lt;1&gt; </t>
  </si>
  <si>
    <t xml:space="preserve">Сергея Лазо пер., д. 10а, кв. 49 &lt;1&gt; </t>
  </si>
  <si>
    <t>Усова ул., д.66, кв. 106&lt;1&gt;</t>
  </si>
  <si>
    <t>Кирова пр., д. 49/1, к. 713&lt;1&gt;</t>
  </si>
  <si>
    <t>Кирова пр., д. 49/1, к. 714&lt;1&gt;</t>
  </si>
  <si>
    <t>Усова ул., д.66, кв. 117&lt;1&gt;</t>
  </si>
  <si>
    <t>Смирнова ул., д. 27, кв. 35&lt;1&gt;</t>
  </si>
  <si>
    <t>Карла Маркса ул., д. 54, кв. 77&lt;1&gt;</t>
  </si>
  <si>
    <t>Первомайская ул., д. 65а, кв. 157&lt;1&gt;</t>
  </si>
  <si>
    <t>Спутник пос., д. 18, кв. 519&lt;1&gt;</t>
  </si>
  <si>
    <t>Усова ул., д. 66, к. 117 &lt;1&gt;</t>
  </si>
  <si>
    <t>Кирова пр., д. 49/1, к. 904 &lt;1&gt;</t>
  </si>
  <si>
    <t>79 Гвардейской дивизии ул., д. 10/2, кв. 523&lt;1&gt;</t>
  </si>
  <si>
    <t>6 680,00 &lt;2&gt;</t>
  </si>
  <si>
    <t>Пролетарская ул., д.25, кв.91 &lt;2&gt;</t>
  </si>
  <si>
    <t>Кольцевой проезд, д.33/1, кв.60&lt;2&gt;</t>
  </si>
  <si>
    <t>Ленина ул., д. 196, кв.30&lt;2&gt;</t>
  </si>
  <si>
    <t>Кольцевой проезд, д.33/2, кв.239&lt;2&gt;</t>
  </si>
  <si>
    <t xml:space="preserve">&lt;2&gt; разработана проектно-сметная документация на проведение текущего ремонта </t>
  </si>
  <si>
    <t>992 677,35  &lt;6&gt;</t>
  </si>
  <si>
    <t>992 677,35 &lt;6&gt;</t>
  </si>
  <si>
    <t>84 516,83  &lt;6&gt;</t>
  </si>
  <si>
    <t>82 374,67 &lt;6&gt;</t>
  </si>
  <si>
    <t>74 147,1  &lt;6&gt;</t>
  </si>
  <si>
    <t>113 624,96  &lt;6&gt;</t>
  </si>
  <si>
    <t>156 000,00 &lt;6&gt;</t>
  </si>
  <si>
    <t>28 340,28  &lt;6&gt;</t>
  </si>
  <si>
    <t>59 323,32  &lt;6&gt;</t>
  </si>
  <si>
    <t>63 944,62  &lt;6&gt;</t>
  </si>
  <si>
    <t>56 134,93  &lt;6&gt;</t>
  </si>
  <si>
    <t>73 892,41  &lt;6&gt;</t>
  </si>
  <si>
    <t>63 422,59  &lt;6&gt;</t>
  </si>
  <si>
    <t>26 759,64 &lt;6&gt;</t>
  </si>
  <si>
    <t>256 315,75  &lt;6&gt;</t>
  </si>
  <si>
    <t>77 466,70  &lt;6&gt;</t>
  </si>
  <si>
    <t>46 947,80  &lt;6&gt;</t>
  </si>
  <si>
    <t>54 699,80  &lt;6&gt;</t>
  </si>
  <si>
    <t>70 056,70  &lt;6&gt;</t>
  </si>
  <si>
    <t>77 158,06  &lt;6&gt;</t>
  </si>
  <si>
    <t>11 934,89 &lt;6&gt;</t>
  </si>
  <si>
    <t>21 199,80 &lt;3&gt;</t>
  </si>
  <si>
    <t>87 587,22 &lt;3&gt;</t>
  </si>
  <si>
    <t>130 170,22  &lt;6&gt;</t>
  </si>
  <si>
    <t>221 199,18  &lt;6&gt;</t>
  </si>
  <si>
    <t>58 000,00  &lt;6&gt;</t>
  </si>
  <si>
    <t>55 916,34  &lt;6&gt;</t>
  </si>
  <si>
    <t>118 232,08 &lt;6&gt;</t>
  </si>
  <si>
    <t>77 361,40 &lt;6&gt;</t>
  </si>
  <si>
    <t>75 820,07 &lt;6&gt;</t>
  </si>
  <si>
    <t>76 259,46 &lt;6&gt;</t>
  </si>
  <si>
    <t>30 490,20&lt;6&gt;</t>
  </si>
  <si>
    <t>169 191,00&lt;6&gt;</t>
  </si>
  <si>
    <t>138 300,00&lt;6&gt;</t>
  </si>
  <si>
    <t>110 019,00&lt;6&gt;</t>
  </si>
  <si>
    <t>82 750,00&lt;6&gt;</t>
  </si>
  <si>
    <t>83 962,00&lt;6&gt;</t>
  </si>
  <si>
    <t>15 900,00 &lt;6&gt;</t>
  </si>
  <si>
    <t>164 436,04 &lt;6&gt;</t>
  </si>
  <si>
    <t>26000,00 &lt;5&gt;</t>
  </si>
  <si>
    <t>79 Гвардейской дивизии ул., д. 10/2, кв. 523&lt;1&gt;&lt;2&gt;</t>
  </si>
  <si>
    <t>ул. Усова, 66, к. 110&lt;1&gt;</t>
  </si>
  <si>
    <t>пр. Кирова, 49, стр.1, к. 807</t>
  </si>
  <si>
    <t>Первомайская ул., 63/2, к. 85</t>
  </si>
  <si>
    <t>147142,8&lt;2&gt;</t>
  </si>
  <si>
    <t>78217,2&lt;2&gt;</t>
  </si>
  <si>
    <t>&lt;1&gt; указанные помещения планируется отнести к маневренному жилищному фонду муниципального образования «Город Томск»</t>
  </si>
  <si>
    <t>пр. Кирова, 49, стр.1, к. 307</t>
  </si>
  <si>
    <t>79 Гвардейской Дивизии, д. 10/2, кв. 104</t>
  </si>
  <si>
    <t>ул. Усова, 66, кв.1</t>
  </si>
  <si>
    <t>170 000,00  &lt;3&gt;</t>
  </si>
  <si>
    <t>пр. Кирова, 49, стр.1, к. 107</t>
  </si>
  <si>
    <t>175 000, 00  &lt;3&gt;</t>
  </si>
  <si>
    <t>пр. Кирова, 49, стр.1, к. 108</t>
  </si>
  <si>
    <t>Первомайская ул., д.63/1, кв.35&lt;4&gt;</t>
  </si>
  <si>
    <t>Первомайская ул., д.63/1, кв.90&lt;1&gt;</t>
  </si>
  <si>
    <t>пр. Кирова, 49, стр.1, к. 105</t>
  </si>
  <si>
    <t>242 000,00  &lt;3&gt;</t>
  </si>
  <si>
    <t>150 000,00  &lt;3&gt;</t>
  </si>
  <si>
    <t>2-я Лесная ул., д. 75/2, кв. 18&lt;4&gt;</t>
  </si>
  <si>
    <t>ИТОГО 2025 год:</t>
  </si>
  <si>
    <t>&lt;3&gt; стоимость работ по текущему ремонту указана в соответствии с локальными сметными расчетами</t>
  </si>
  <si>
    <t>&lt;4&gt; проектно-сметная документация не изготавливалась</t>
  </si>
  <si>
    <t>Приложение 17 к постановлению администрации Города Томска от 12.01.2024 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</si>
</sst>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shrinkToFit="1"/>
    </xf>
    <xf numFmtId="0" fontId="3" fillId="0" borderId="0" xfId="0" applyFont="1" applyFill="1" applyAlignment="1">
      <alignment horizontal="right" shrinkToFi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tabSelected="1" view="pageBreakPreview" zoomScale="85" zoomScaleNormal="100" zoomScaleSheetLayoutView="85" workbookViewId="0">
      <selection activeCell="B1" sqref="B1:D1"/>
    </sheetView>
  </sheetViews>
  <sheetFormatPr defaultColWidth="9.109375" defaultRowHeight="13.8" x14ac:dyDescent="0.25"/>
  <cols>
    <col min="1" max="1" width="6.33203125" style="2" customWidth="1"/>
    <col min="2" max="2" width="53.5546875" style="2" customWidth="1"/>
    <col min="3" max="3" width="13.88671875" style="2" customWidth="1"/>
    <col min="4" max="4" width="23.33203125" style="2" customWidth="1"/>
    <col min="5" max="5" width="36" style="2" customWidth="1"/>
    <col min="6" max="6" width="9.109375" style="2"/>
    <col min="7" max="7" width="12.33203125" style="2" customWidth="1"/>
    <col min="8" max="8" width="9.109375" style="2"/>
    <col min="9" max="9" width="11.88671875" style="2" customWidth="1"/>
    <col min="10" max="16384" width="9.109375" style="2"/>
  </cols>
  <sheetData>
    <row r="1" spans="1:4" ht="14.4" x14ac:dyDescent="0.3">
      <c r="B1" s="52" t="s">
        <v>193</v>
      </c>
      <c r="C1" s="53"/>
      <c r="D1" s="53"/>
    </row>
    <row r="2" spans="1:4" ht="14.4" x14ac:dyDescent="0.3">
      <c r="B2" s="54" t="s">
        <v>52</v>
      </c>
      <c r="C2" s="55"/>
      <c r="D2" s="55"/>
    </row>
    <row r="3" spans="1:4" ht="66" customHeight="1" x14ac:dyDescent="0.25">
      <c r="A3" s="56" t="s">
        <v>73</v>
      </c>
      <c r="B3" s="57"/>
      <c r="C3" s="57"/>
      <c r="D3" s="57"/>
    </row>
    <row r="4" spans="1:4" ht="46.8" x14ac:dyDescent="0.25">
      <c r="A4" s="20" t="s">
        <v>74</v>
      </c>
      <c r="B4" s="20" t="s">
        <v>23</v>
      </c>
      <c r="C4" s="3" t="s">
        <v>24</v>
      </c>
      <c r="D4" s="20" t="s">
        <v>25</v>
      </c>
    </row>
    <row r="5" spans="1:4" ht="15.6" x14ac:dyDescent="0.25">
      <c r="A5" s="36">
        <v>2017</v>
      </c>
      <c r="B5" s="37"/>
      <c r="C5" s="37"/>
      <c r="D5" s="38"/>
    </row>
    <row r="6" spans="1:4" ht="15.6" x14ac:dyDescent="0.25">
      <c r="A6" s="49" t="s">
        <v>0</v>
      </c>
      <c r="B6" s="50"/>
      <c r="C6" s="50"/>
      <c r="D6" s="51"/>
    </row>
    <row r="7" spans="1:4" ht="15.6" x14ac:dyDescent="0.25">
      <c r="A7" s="20">
        <v>1</v>
      </c>
      <c r="B7" s="20" t="s">
        <v>98</v>
      </c>
      <c r="C7" s="20" t="s">
        <v>17</v>
      </c>
      <c r="D7" s="20" t="s">
        <v>99</v>
      </c>
    </row>
    <row r="8" spans="1:4" ht="15.6" x14ac:dyDescent="0.25">
      <c r="A8" s="4"/>
      <c r="B8" s="20" t="s">
        <v>59</v>
      </c>
      <c r="C8" s="20" t="s">
        <v>17</v>
      </c>
      <c r="D8" s="20" t="s">
        <v>99</v>
      </c>
    </row>
    <row r="9" spans="1:4" ht="15.6" x14ac:dyDescent="0.25">
      <c r="A9" s="49" t="s">
        <v>19</v>
      </c>
      <c r="B9" s="50"/>
      <c r="C9" s="50"/>
      <c r="D9" s="51"/>
    </row>
    <row r="10" spans="1:4" ht="15.6" x14ac:dyDescent="0.25">
      <c r="A10" s="20">
        <v>1</v>
      </c>
      <c r="B10" s="20" t="s">
        <v>100</v>
      </c>
      <c r="C10" s="20">
        <v>36.200000000000003</v>
      </c>
      <c r="D10" s="5">
        <v>177634.46</v>
      </c>
    </row>
    <row r="11" spans="1:4" ht="15.6" x14ac:dyDescent="0.25">
      <c r="A11" s="20">
        <v>2</v>
      </c>
      <c r="B11" s="20" t="s">
        <v>26</v>
      </c>
      <c r="C11" s="20">
        <v>17</v>
      </c>
      <c r="D11" s="5">
        <v>57482.51</v>
      </c>
    </row>
    <row r="12" spans="1:4" ht="15.6" x14ac:dyDescent="0.25">
      <c r="A12" s="20">
        <v>3</v>
      </c>
      <c r="B12" s="20" t="s">
        <v>101</v>
      </c>
      <c r="C12" s="20">
        <v>17.100000000000001</v>
      </c>
      <c r="D12" s="5">
        <v>159306.01999999999</v>
      </c>
    </row>
    <row r="13" spans="1:4" ht="15.6" x14ac:dyDescent="0.25">
      <c r="A13" s="20">
        <v>4</v>
      </c>
      <c r="B13" s="20" t="s">
        <v>102</v>
      </c>
      <c r="C13" s="20">
        <v>11.6</v>
      </c>
      <c r="D13" s="5">
        <v>56405.24</v>
      </c>
    </row>
    <row r="14" spans="1:4" ht="15.6" x14ac:dyDescent="0.25">
      <c r="A14" s="20">
        <v>5</v>
      </c>
      <c r="B14" s="20" t="s">
        <v>103</v>
      </c>
      <c r="C14" s="20">
        <v>16.600000000000001</v>
      </c>
      <c r="D14" s="5">
        <v>165875.1</v>
      </c>
    </row>
    <row r="15" spans="1:4" ht="15.6" x14ac:dyDescent="0.25">
      <c r="A15" s="20">
        <v>6</v>
      </c>
      <c r="B15" s="20" t="s">
        <v>104</v>
      </c>
      <c r="C15" s="20">
        <v>53.8</v>
      </c>
      <c r="D15" s="5">
        <v>231705.27</v>
      </c>
    </row>
    <row r="16" spans="1:4" ht="15.6" x14ac:dyDescent="0.25">
      <c r="A16" s="20">
        <v>7</v>
      </c>
      <c r="B16" s="20" t="s">
        <v>27</v>
      </c>
      <c r="C16" s="20">
        <v>19.5</v>
      </c>
      <c r="D16" s="5">
        <v>83792.539999999994</v>
      </c>
    </row>
    <row r="17" spans="1:4" ht="15.6" x14ac:dyDescent="0.25">
      <c r="A17" s="20">
        <v>8</v>
      </c>
      <c r="B17" s="20" t="s">
        <v>47</v>
      </c>
      <c r="C17" s="20">
        <v>18.899999999999999</v>
      </c>
      <c r="D17" s="5">
        <v>21515.69</v>
      </c>
    </row>
    <row r="18" spans="1:4" ht="15.6" x14ac:dyDescent="0.25">
      <c r="A18" s="20">
        <v>9</v>
      </c>
      <c r="B18" s="20" t="s">
        <v>105</v>
      </c>
      <c r="C18" s="20">
        <v>17.600000000000001</v>
      </c>
      <c r="D18" s="5">
        <v>93079.3</v>
      </c>
    </row>
    <row r="19" spans="1:4" ht="15.6" x14ac:dyDescent="0.25">
      <c r="A19" s="4"/>
      <c r="B19" s="20" t="s">
        <v>60</v>
      </c>
      <c r="C19" s="20">
        <v>208.3</v>
      </c>
      <c r="D19" s="5">
        <v>1046796.13</v>
      </c>
    </row>
    <row r="20" spans="1:4" ht="15.6" x14ac:dyDescent="0.25">
      <c r="A20" s="49" t="s">
        <v>2</v>
      </c>
      <c r="B20" s="50"/>
      <c r="C20" s="50"/>
      <c r="D20" s="51"/>
    </row>
    <row r="21" spans="1:4" ht="15.6" x14ac:dyDescent="0.25">
      <c r="A21" s="20">
        <v>1</v>
      </c>
      <c r="B21" s="20" t="s">
        <v>28</v>
      </c>
      <c r="C21" s="20">
        <v>16</v>
      </c>
      <c r="D21" s="5">
        <v>73970.710000000006</v>
      </c>
    </row>
    <row r="22" spans="1:4" ht="15.6" x14ac:dyDescent="0.25">
      <c r="A22" s="20">
        <v>2</v>
      </c>
      <c r="B22" s="20" t="s">
        <v>29</v>
      </c>
      <c r="C22" s="20">
        <v>16</v>
      </c>
      <c r="D22" s="5">
        <v>71186.33</v>
      </c>
    </row>
    <row r="23" spans="1:4" ht="15.6" x14ac:dyDescent="0.25">
      <c r="A23" s="20">
        <v>3</v>
      </c>
      <c r="B23" s="20" t="s">
        <v>30</v>
      </c>
      <c r="C23" s="20">
        <v>11.7</v>
      </c>
      <c r="D23" s="5">
        <v>70097.05</v>
      </c>
    </row>
    <row r="24" spans="1:4" ht="15.6" x14ac:dyDescent="0.25">
      <c r="A24" s="20">
        <v>4</v>
      </c>
      <c r="B24" s="20" t="s">
        <v>31</v>
      </c>
      <c r="C24" s="20">
        <v>17.5</v>
      </c>
      <c r="D24" s="5">
        <v>82257.350000000006</v>
      </c>
    </row>
    <row r="25" spans="1:4" ht="15.6" x14ac:dyDescent="0.25">
      <c r="A25" s="20">
        <v>5</v>
      </c>
      <c r="B25" s="20" t="s">
        <v>32</v>
      </c>
      <c r="C25" s="20">
        <v>12</v>
      </c>
      <c r="D25" s="5">
        <v>49419.11</v>
      </c>
    </row>
    <row r="26" spans="1:4" ht="15.6" x14ac:dyDescent="0.25">
      <c r="A26" s="4"/>
      <c r="B26" s="20" t="s">
        <v>61</v>
      </c>
      <c r="C26" s="20">
        <v>73.2</v>
      </c>
      <c r="D26" s="5">
        <v>346930.55</v>
      </c>
    </row>
    <row r="27" spans="1:4" ht="15.6" x14ac:dyDescent="0.25">
      <c r="A27" s="49" t="s">
        <v>5</v>
      </c>
      <c r="B27" s="50"/>
      <c r="C27" s="50"/>
      <c r="D27" s="51"/>
    </row>
    <row r="28" spans="1:4" ht="15.6" x14ac:dyDescent="0.25">
      <c r="A28" s="20">
        <v>1</v>
      </c>
      <c r="B28" s="20" t="s">
        <v>33</v>
      </c>
      <c r="C28" s="20">
        <v>12.8</v>
      </c>
      <c r="D28" s="5">
        <v>39109.019999999997</v>
      </c>
    </row>
    <row r="29" spans="1:4" ht="15.6" x14ac:dyDescent="0.25">
      <c r="A29" s="20">
        <v>2</v>
      </c>
      <c r="B29" s="20" t="s">
        <v>34</v>
      </c>
      <c r="C29" s="20">
        <v>19</v>
      </c>
      <c r="D29" s="5">
        <v>98253.7</v>
      </c>
    </row>
    <row r="30" spans="1:4" ht="15.6" x14ac:dyDescent="0.25">
      <c r="A30" s="20">
        <v>3</v>
      </c>
      <c r="B30" s="20" t="s">
        <v>35</v>
      </c>
      <c r="C30" s="20">
        <v>12.6</v>
      </c>
      <c r="D30" s="5">
        <v>63612.1</v>
      </c>
    </row>
    <row r="31" spans="1:4" ht="15.6" x14ac:dyDescent="0.25">
      <c r="A31" s="20">
        <v>4</v>
      </c>
      <c r="B31" s="20" t="s">
        <v>36</v>
      </c>
      <c r="C31" s="20">
        <v>35.200000000000003</v>
      </c>
      <c r="D31" s="5">
        <v>134239.32999999999</v>
      </c>
    </row>
    <row r="32" spans="1:4" ht="15.6" x14ac:dyDescent="0.25">
      <c r="A32" s="20">
        <v>5</v>
      </c>
      <c r="B32" s="20" t="s">
        <v>37</v>
      </c>
      <c r="C32" s="20">
        <v>43.3</v>
      </c>
      <c r="D32" s="5">
        <v>12861.13</v>
      </c>
    </row>
    <row r="33" spans="1:4" ht="15.6" x14ac:dyDescent="0.25">
      <c r="A33" s="20">
        <v>6</v>
      </c>
      <c r="B33" s="20" t="s">
        <v>106</v>
      </c>
      <c r="C33" s="20">
        <v>11.4</v>
      </c>
      <c r="D33" s="5">
        <v>118894.75</v>
      </c>
    </row>
    <row r="34" spans="1:4" ht="15.6" x14ac:dyDescent="0.25">
      <c r="A34" s="20">
        <v>7</v>
      </c>
      <c r="B34" s="20" t="s">
        <v>38</v>
      </c>
      <c r="C34" s="20">
        <v>29.1</v>
      </c>
      <c r="D34" s="5">
        <v>101316.14</v>
      </c>
    </row>
    <row r="35" spans="1:4" ht="15.6" x14ac:dyDescent="0.25">
      <c r="A35" s="20">
        <v>8</v>
      </c>
      <c r="B35" s="20" t="s">
        <v>39</v>
      </c>
      <c r="C35" s="20">
        <v>31.9</v>
      </c>
      <c r="D35" s="5">
        <v>133876.20000000001</v>
      </c>
    </row>
    <row r="36" spans="1:4" ht="15.6" x14ac:dyDescent="0.25">
      <c r="A36" s="20">
        <v>9</v>
      </c>
      <c r="B36" s="20" t="s">
        <v>40</v>
      </c>
      <c r="C36" s="20">
        <v>12.6</v>
      </c>
      <c r="D36" s="5">
        <v>13300.38</v>
      </c>
    </row>
    <row r="37" spans="1:4" ht="15.6" x14ac:dyDescent="0.25">
      <c r="A37" s="20">
        <v>10</v>
      </c>
      <c r="B37" s="20" t="s">
        <v>41</v>
      </c>
      <c r="C37" s="20">
        <v>12.1</v>
      </c>
      <c r="D37" s="5">
        <v>21348.5</v>
      </c>
    </row>
    <row r="38" spans="1:4" ht="15.6" x14ac:dyDescent="0.25">
      <c r="A38" s="20">
        <v>11</v>
      </c>
      <c r="B38" s="20" t="s">
        <v>42</v>
      </c>
      <c r="C38" s="20">
        <v>12.5</v>
      </c>
      <c r="D38" s="5">
        <v>51207.040000000001</v>
      </c>
    </row>
    <row r="39" spans="1:4" ht="15.6" x14ac:dyDescent="0.25">
      <c r="A39" s="20">
        <v>12</v>
      </c>
      <c r="B39" s="20" t="s">
        <v>43</v>
      </c>
      <c r="C39" s="20">
        <v>18</v>
      </c>
      <c r="D39" s="5">
        <v>40982.980000000003</v>
      </c>
    </row>
    <row r="40" spans="1:4" ht="15.6" x14ac:dyDescent="0.25">
      <c r="A40" s="20">
        <v>13</v>
      </c>
      <c r="B40" s="20" t="s">
        <v>44</v>
      </c>
      <c r="C40" s="20">
        <v>13.5</v>
      </c>
      <c r="D40" s="5">
        <v>14630.82</v>
      </c>
    </row>
    <row r="41" spans="1:4" ht="15.6" x14ac:dyDescent="0.25">
      <c r="A41" s="20">
        <v>14</v>
      </c>
      <c r="B41" s="20" t="s">
        <v>45</v>
      </c>
      <c r="C41" s="20">
        <v>12.5</v>
      </c>
      <c r="D41" s="5">
        <v>28057.84</v>
      </c>
    </row>
    <row r="42" spans="1:4" ht="15.6" x14ac:dyDescent="0.25">
      <c r="A42" s="4"/>
      <c r="B42" s="20" t="s">
        <v>62</v>
      </c>
      <c r="C42" s="20">
        <v>276.5</v>
      </c>
      <c r="D42" s="5">
        <v>871689.93</v>
      </c>
    </row>
    <row r="43" spans="1:4" ht="15.6" x14ac:dyDescent="0.25">
      <c r="A43" s="4"/>
      <c r="B43" s="19" t="s">
        <v>66</v>
      </c>
      <c r="C43" s="19">
        <v>558</v>
      </c>
      <c r="D43" s="6">
        <v>2340416.61</v>
      </c>
    </row>
    <row r="44" spans="1:4" ht="15.6" x14ac:dyDescent="0.25">
      <c r="A44" s="36">
        <v>2018</v>
      </c>
      <c r="B44" s="37"/>
      <c r="C44" s="37"/>
      <c r="D44" s="38"/>
    </row>
    <row r="45" spans="1:4" ht="15.6" x14ac:dyDescent="0.25">
      <c r="A45" s="49" t="s">
        <v>0</v>
      </c>
      <c r="B45" s="50"/>
      <c r="C45" s="50"/>
      <c r="D45" s="51"/>
    </row>
    <row r="46" spans="1:4" ht="15.6" x14ac:dyDescent="0.25">
      <c r="A46" s="20">
        <v>1</v>
      </c>
      <c r="B46" s="20" t="s">
        <v>107</v>
      </c>
      <c r="C46" s="20">
        <v>190.9</v>
      </c>
      <c r="D46" s="20" t="s">
        <v>130</v>
      </c>
    </row>
    <row r="47" spans="1:4" ht="28.5" customHeight="1" x14ac:dyDescent="0.25">
      <c r="A47" s="59" t="s">
        <v>1</v>
      </c>
      <c r="B47" s="60"/>
      <c r="C47" s="60"/>
      <c r="D47" s="61"/>
    </row>
    <row r="48" spans="1:4" ht="15.6" x14ac:dyDescent="0.25">
      <c r="B48" s="20" t="s">
        <v>59</v>
      </c>
      <c r="C48" s="20">
        <v>190.9</v>
      </c>
      <c r="D48" s="20" t="s">
        <v>131</v>
      </c>
    </row>
    <row r="49" spans="1:4" ht="15.6" x14ac:dyDescent="0.25">
      <c r="A49" s="49" t="s">
        <v>2</v>
      </c>
      <c r="B49" s="50"/>
      <c r="C49" s="50"/>
      <c r="D49" s="51"/>
    </row>
    <row r="50" spans="1:4" ht="15.6" x14ac:dyDescent="0.25">
      <c r="A50" s="20">
        <v>1</v>
      </c>
      <c r="B50" s="20" t="s">
        <v>3</v>
      </c>
      <c r="C50" s="20">
        <v>17.2</v>
      </c>
      <c r="D50" s="20" t="s">
        <v>132</v>
      </c>
    </row>
    <row r="51" spans="1:4" ht="15.6" x14ac:dyDescent="0.25">
      <c r="A51" s="20">
        <v>2</v>
      </c>
      <c r="B51" s="20" t="s">
        <v>108</v>
      </c>
      <c r="C51" s="20">
        <v>10.8</v>
      </c>
      <c r="D51" s="20" t="s">
        <v>133</v>
      </c>
    </row>
    <row r="52" spans="1:4" ht="28.8" x14ac:dyDescent="0.25">
      <c r="A52" s="20">
        <v>3</v>
      </c>
      <c r="B52" s="20" t="s">
        <v>48</v>
      </c>
      <c r="C52" s="20">
        <v>37.6</v>
      </c>
      <c r="D52" s="20" t="s">
        <v>134</v>
      </c>
    </row>
    <row r="53" spans="1:4" ht="15.6" x14ac:dyDescent="0.25">
      <c r="A53" s="20">
        <v>4</v>
      </c>
      <c r="B53" s="20" t="s">
        <v>4</v>
      </c>
      <c r="C53" s="20">
        <v>18.600000000000001</v>
      </c>
      <c r="D53" s="20" t="s">
        <v>135</v>
      </c>
    </row>
    <row r="54" spans="1:4" ht="15.6" x14ac:dyDescent="0.25">
      <c r="A54" s="4"/>
      <c r="B54" s="20" t="s">
        <v>61</v>
      </c>
      <c r="C54" s="20">
        <f>C50+C51+C52+C53</f>
        <v>84.199999999999989</v>
      </c>
      <c r="D54" s="5">
        <f>84516.83+82374.67+74147.1+113624.96</f>
        <v>354663.56</v>
      </c>
    </row>
    <row r="55" spans="1:4" ht="15.6" x14ac:dyDescent="0.25">
      <c r="A55" s="39" t="s">
        <v>5</v>
      </c>
      <c r="B55" s="40"/>
      <c r="C55" s="40"/>
      <c r="D55" s="41"/>
    </row>
    <row r="56" spans="1:4" ht="15.6" x14ac:dyDescent="0.25">
      <c r="A56" s="20">
        <v>1</v>
      </c>
      <c r="B56" s="20" t="s">
        <v>6</v>
      </c>
      <c r="C56" s="20">
        <v>30.4</v>
      </c>
      <c r="D56" s="20" t="s">
        <v>136</v>
      </c>
    </row>
    <row r="57" spans="1:4" ht="15.6" x14ac:dyDescent="0.25">
      <c r="A57" s="20">
        <v>2</v>
      </c>
      <c r="B57" s="20" t="s">
        <v>7</v>
      </c>
      <c r="C57" s="20">
        <v>16</v>
      </c>
      <c r="D57" s="20" t="s">
        <v>137</v>
      </c>
    </row>
    <row r="58" spans="1:4" ht="15.6" x14ac:dyDescent="0.25">
      <c r="A58" s="20">
        <v>3</v>
      </c>
      <c r="B58" s="20" t="s">
        <v>8</v>
      </c>
      <c r="C58" s="20">
        <v>13.3</v>
      </c>
      <c r="D58" s="20" t="s">
        <v>138</v>
      </c>
    </row>
    <row r="59" spans="1:4" ht="15.6" x14ac:dyDescent="0.25">
      <c r="A59" s="20">
        <v>4</v>
      </c>
      <c r="B59" s="20" t="s">
        <v>9</v>
      </c>
      <c r="C59" s="20">
        <v>13</v>
      </c>
      <c r="D59" s="20" t="s">
        <v>139</v>
      </c>
    </row>
    <row r="60" spans="1:4" ht="15.6" x14ac:dyDescent="0.25">
      <c r="A60" s="20">
        <v>5</v>
      </c>
      <c r="B60" s="20" t="s">
        <v>10</v>
      </c>
      <c r="C60" s="20">
        <v>13.1</v>
      </c>
      <c r="D60" s="20" t="s">
        <v>140</v>
      </c>
    </row>
    <row r="61" spans="1:4" ht="15.6" x14ac:dyDescent="0.25">
      <c r="A61" s="20">
        <v>6</v>
      </c>
      <c r="B61" s="20" t="s">
        <v>11</v>
      </c>
      <c r="C61" s="20">
        <v>13.3</v>
      </c>
      <c r="D61" s="20" t="s">
        <v>141</v>
      </c>
    </row>
    <row r="62" spans="1:4" ht="15.6" x14ac:dyDescent="0.25">
      <c r="A62" s="20">
        <v>7</v>
      </c>
      <c r="B62" s="20" t="s">
        <v>12</v>
      </c>
      <c r="C62" s="20">
        <v>13</v>
      </c>
      <c r="D62" s="20" t="s">
        <v>142</v>
      </c>
    </row>
    <row r="63" spans="1:4" ht="15.6" x14ac:dyDescent="0.25">
      <c r="A63" s="20">
        <v>8</v>
      </c>
      <c r="B63" s="20" t="s">
        <v>13</v>
      </c>
      <c r="C63" s="20">
        <v>13.6</v>
      </c>
      <c r="D63" s="20" t="s">
        <v>143</v>
      </c>
    </row>
    <row r="64" spans="1:4" ht="15.6" x14ac:dyDescent="0.25">
      <c r="A64" s="20">
        <v>9</v>
      </c>
      <c r="B64" s="20" t="s">
        <v>14</v>
      </c>
      <c r="C64" s="20">
        <v>31.8</v>
      </c>
      <c r="D64" s="20" t="s">
        <v>144</v>
      </c>
    </row>
    <row r="65" spans="1:4" ht="15.6" x14ac:dyDescent="0.25">
      <c r="A65" s="20">
        <v>10</v>
      </c>
      <c r="B65" s="20" t="s">
        <v>15</v>
      </c>
      <c r="C65" s="20">
        <v>11.7</v>
      </c>
      <c r="D65" s="20" t="s">
        <v>145</v>
      </c>
    </row>
    <row r="66" spans="1:4" ht="15.6" x14ac:dyDescent="0.25">
      <c r="A66" s="20">
        <v>11</v>
      </c>
      <c r="B66" s="20" t="s">
        <v>16</v>
      </c>
      <c r="C66" s="20">
        <v>13</v>
      </c>
      <c r="D66" s="20" t="s">
        <v>146</v>
      </c>
    </row>
    <row r="67" spans="1:4" ht="15.6" x14ac:dyDescent="0.25">
      <c r="A67" s="20">
        <v>12</v>
      </c>
      <c r="B67" s="20" t="s">
        <v>109</v>
      </c>
      <c r="C67" s="20">
        <v>12.8</v>
      </c>
      <c r="D67" s="20" t="s">
        <v>147</v>
      </c>
    </row>
    <row r="68" spans="1:4" ht="15.6" x14ac:dyDescent="0.25">
      <c r="A68" s="20">
        <v>13</v>
      </c>
      <c r="B68" s="20" t="s">
        <v>110</v>
      </c>
      <c r="C68" s="20">
        <v>13.2</v>
      </c>
      <c r="D68" s="20" t="s">
        <v>148</v>
      </c>
    </row>
    <row r="69" spans="1:4" ht="15.6" x14ac:dyDescent="0.25">
      <c r="A69" s="20">
        <v>14</v>
      </c>
      <c r="B69" s="20" t="s">
        <v>111</v>
      </c>
      <c r="C69" s="20">
        <v>12.8</v>
      </c>
      <c r="D69" s="20" t="s">
        <v>149</v>
      </c>
    </row>
    <row r="70" spans="1:4" ht="15.6" x14ac:dyDescent="0.25">
      <c r="A70" s="20">
        <v>15</v>
      </c>
      <c r="B70" s="20" t="s">
        <v>49</v>
      </c>
      <c r="C70" s="20" t="s">
        <v>17</v>
      </c>
      <c r="D70" s="20" t="s">
        <v>150</v>
      </c>
    </row>
    <row r="71" spans="1:4" ht="15.6" x14ac:dyDescent="0.25">
      <c r="A71" s="4"/>
      <c r="B71" s="20" t="s">
        <v>62</v>
      </c>
      <c r="C71" s="20">
        <v>221</v>
      </c>
      <c r="D71" s="20" t="s">
        <v>18</v>
      </c>
    </row>
    <row r="72" spans="1:4" ht="15.6" x14ac:dyDescent="0.25">
      <c r="A72" s="49" t="s">
        <v>19</v>
      </c>
      <c r="B72" s="50"/>
      <c r="C72" s="50"/>
      <c r="D72" s="51"/>
    </row>
    <row r="73" spans="1:4" ht="15.6" x14ac:dyDescent="0.25">
      <c r="A73" s="20">
        <v>1</v>
      </c>
      <c r="B73" s="20" t="s">
        <v>47</v>
      </c>
      <c r="C73" s="20">
        <v>18.899999999999999</v>
      </c>
      <c r="D73" s="20" t="s">
        <v>151</v>
      </c>
    </row>
    <row r="74" spans="1:4" ht="15.6" x14ac:dyDescent="0.25">
      <c r="A74" s="20">
        <v>2</v>
      </c>
      <c r="B74" s="20" t="s">
        <v>112</v>
      </c>
      <c r="C74" s="20">
        <v>17.600000000000001</v>
      </c>
      <c r="D74" s="20" t="s">
        <v>152</v>
      </c>
    </row>
    <row r="75" spans="1:4" ht="15.6" x14ac:dyDescent="0.25">
      <c r="A75" s="20"/>
      <c r="B75" s="20" t="s">
        <v>60</v>
      </c>
      <c r="C75" s="20" t="s">
        <v>17</v>
      </c>
      <c r="D75" s="20" t="s">
        <v>20</v>
      </c>
    </row>
    <row r="76" spans="1:4" ht="15.6" x14ac:dyDescent="0.25">
      <c r="A76" s="20"/>
      <c r="B76" s="19" t="s">
        <v>67</v>
      </c>
      <c r="C76" s="19">
        <v>496.1</v>
      </c>
      <c r="D76" s="19" t="s">
        <v>21</v>
      </c>
    </row>
    <row r="77" spans="1:4" ht="15.6" x14ac:dyDescent="0.25">
      <c r="A77" s="44">
        <v>2019</v>
      </c>
      <c r="B77" s="44"/>
      <c r="C77" s="44"/>
      <c r="D77" s="44"/>
    </row>
    <row r="78" spans="1:4" ht="15.6" x14ac:dyDescent="0.25">
      <c r="A78" s="43" t="s">
        <v>5</v>
      </c>
      <c r="B78" s="43"/>
      <c r="C78" s="43"/>
      <c r="D78" s="43"/>
    </row>
    <row r="79" spans="1:4" ht="15.6" x14ac:dyDescent="0.25">
      <c r="A79" s="1">
        <v>1</v>
      </c>
      <c r="B79" s="1" t="s">
        <v>22</v>
      </c>
      <c r="C79" s="1">
        <v>16</v>
      </c>
      <c r="D79" s="7" t="s">
        <v>153</v>
      </c>
    </row>
    <row r="80" spans="1:4" ht="15.6" x14ac:dyDescent="0.25">
      <c r="A80" s="1">
        <v>2</v>
      </c>
      <c r="B80" s="1" t="s">
        <v>46</v>
      </c>
      <c r="C80" s="1">
        <v>26.8</v>
      </c>
      <c r="D80" s="7" t="s">
        <v>154</v>
      </c>
    </row>
    <row r="81" spans="1:4" ht="15.6" x14ac:dyDescent="0.25">
      <c r="A81" s="1"/>
      <c r="B81" s="20" t="s">
        <v>62</v>
      </c>
      <c r="C81" s="1">
        <f>SUM(C79:C80)</f>
        <v>42.8</v>
      </c>
      <c r="D81" s="7">
        <f>130170.22+221199.18</f>
        <v>351369.4</v>
      </c>
    </row>
    <row r="82" spans="1:4" ht="15.6" x14ac:dyDescent="0.25">
      <c r="A82" s="58" t="s">
        <v>19</v>
      </c>
      <c r="B82" s="58"/>
      <c r="C82" s="58"/>
      <c r="D82" s="58"/>
    </row>
    <row r="83" spans="1:4" ht="15.6" x14ac:dyDescent="0.25">
      <c r="A83" s="1">
        <v>1</v>
      </c>
      <c r="B83" s="1" t="s">
        <v>50</v>
      </c>
      <c r="C83" s="1">
        <v>16.600000000000001</v>
      </c>
      <c r="D83" s="7" t="s">
        <v>155</v>
      </c>
    </row>
    <row r="84" spans="1:4" ht="15.6" x14ac:dyDescent="0.25">
      <c r="A84" s="1">
        <v>2</v>
      </c>
      <c r="B84" s="1" t="s">
        <v>51</v>
      </c>
      <c r="C84" s="1">
        <v>11.3</v>
      </c>
      <c r="D84" s="7" t="s">
        <v>156</v>
      </c>
    </row>
    <row r="85" spans="1:4" ht="15.6" x14ac:dyDescent="0.25">
      <c r="A85" s="1"/>
      <c r="B85" s="20" t="s">
        <v>60</v>
      </c>
      <c r="C85" s="1">
        <f>C83+C84</f>
        <v>27.900000000000002</v>
      </c>
      <c r="D85" s="7">
        <f>58000+55916.34</f>
        <v>113916.34</v>
      </c>
    </row>
    <row r="86" spans="1:4" ht="15.6" x14ac:dyDescent="0.25">
      <c r="A86" s="1"/>
      <c r="B86" s="19" t="s">
        <v>68</v>
      </c>
      <c r="C86" s="8">
        <f>C81+C85</f>
        <v>70.7</v>
      </c>
      <c r="D86" s="9">
        <f>D81+D85</f>
        <v>465285.74</v>
      </c>
    </row>
    <row r="87" spans="1:4" ht="15.6" x14ac:dyDescent="0.25">
      <c r="A87" s="44">
        <v>2020</v>
      </c>
      <c r="B87" s="44"/>
      <c r="C87" s="44"/>
      <c r="D87" s="44"/>
    </row>
    <row r="88" spans="1:4" ht="15.6" x14ac:dyDescent="0.25">
      <c r="A88" s="43" t="s">
        <v>2</v>
      </c>
      <c r="B88" s="43"/>
      <c r="C88" s="43"/>
      <c r="D88" s="43"/>
    </row>
    <row r="89" spans="1:4" ht="15.6" x14ac:dyDescent="0.25">
      <c r="A89" s="20">
        <v>1</v>
      </c>
      <c r="B89" s="20" t="s">
        <v>113</v>
      </c>
      <c r="C89" s="20">
        <v>19.2</v>
      </c>
      <c r="D89" s="5" t="s">
        <v>157</v>
      </c>
    </row>
    <row r="90" spans="1:4" ht="15.6" x14ac:dyDescent="0.25">
      <c r="A90" s="20">
        <v>2</v>
      </c>
      <c r="B90" s="20" t="s">
        <v>53</v>
      </c>
      <c r="C90" s="20">
        <v>11.3</v>
      </c>
      <c r="D90" s="5" t="s">
        <v>158</v>
      </c>
    </row>
    <row r="91" spans="1:4" ht="15.6" x14ac:dyDescent="0.25">
      <c r="A91" s="20">
        <v>3</v>
      </c>
      <c r="B91" s="20" t="s">
        <v>114</v>
      </c>
      <c r="C91" s="20">
        <v>10.5</v>
      </c>
      <c r="D91" s="5" t="s">
        <v>159</v>
      </c>
    </row>
    <row r="92" spans="1:4" ht="15.6" x14ac:dyDescent="0.25">
      <c r="A92" s="20">
        <v>4</v>
      </c>
      <c r="B92" s="20" t="s">
        <v>115</v>
      </c>
      <c r="C92" s="20">
        <v>10.7</v>
      </c>
      <c r="D92" s="5" t="s">
        <v>160</v>
      </c>
    </row>
    <row r="93" spans="1:4" ht="15.6" x14ac:dyDescent="0.25">
      <c r="A93" s="20">
        <v>5</v>
      </c>
      <c r="B93" s="20" t="s">
        <v>116</v>
      </c>
      <c r="C93" s="20" t="s">
        <v>17</v>
      </c>
      <c r="D93" s="5" t="s">
        <v>124</v>
      </c>
    </row>
    <row r="94" spans="1:4" ht="15.6" x14ac:dyDescent="0.25">
      <c r="A94" s="10"/>
      <c r="B94" s="20" t="s">
        <v>61</v>
      </c>
      <c r="C94" s="20">
        <f>SUM(C89:C92)</f>
        <v>51.7</v>
      </c>
      <c r="D94" s="5">
        <f>347673.01+6680</f>
        <v>354353.01</v>
      </c>
    </row>
    <row r="95" spans="1:4" ht="15.6" x14ac:dyDescent="0.25">
      <c r="A95" s="43" t="s">
        <v>5</v>
      </c>
      <c r="B95" s="43"/>
      <c r="C95" s="43"/>
      <c r="D95" s="43"/>
    </row>
    <row r="96" spans="1:4" ht="15.6" x14ac:dyDescent="0.25">
      <c r="A96" s="11">
        <v>1</v>
      </c>
      <c r="B96" s="20" t="s">
        <v>117</v>
      </c>
      <c r="C96" s="20">
        <v>15.3</v>
      </c>
      <c r="D96" s="5" t="s">
        <v>161</v>
      </c>
    </row>
    <row r="97" spans="1:4" ht="15.6" x14ac:dyDescent="0.25">
      <c r="A97" s="11">
        <v>2</v>
      </c>
      <c r="B97" s="20" t="s">
        <v>118</v>
      </c>
      <c r="C97" s="20">
        <v>20.5</v>
      </c>
      <c r="D97" s="5" t="s">
        <v>162</v>
      </c>
    </row>
    <row r="98" spans="1:4" ht="15.6" x14ac:dyDescent="0.25">
      <c r="A98" s="11">
        <v>3</v>
      </c>
      <c r="B98" s="20" t="s">
        <v>54</v>
      </c>
      <c r="C98" s="20">
        <v>29.4</v>
      </c>
      <c r="D98" s="5" t="s">
        <v>163</v>
      </c>
    </row>
    <row r="99" spans="1:4" ht="15.6" x14ac:dyDescent="0.25">
      <c r="A99" s="11">
        <v>4</v>
      </c>
      <c r="B99" s="20" t="s">
        <v>119</v>
      </c>
      <c r="C99" s="20">
        <v>13.5</v>
      </c>
      <c r="D99" s="5" t="s">
        <v>164</v>
      </c>
    </row>
    <row r="100" spans="1:4" ht="15.6" x14ac:dyDescent="0.25">
      <c r="A100" s="10"/>
      <c r="B100" s="20" t="s">
        <v>62</v>
      </c>
      <c r="C100" s="20">
        <f>SUM(C96:C99)</f>
        <v>78.699999999999989</v>
      </c>
      <c r="D100" s="5">
        <v>448000.2</v>
      </c>
    </row>
    <row r="101" spans="1:4" ht="15.6" x14ac:dyDescent="0.25">
      <c r="A101" s="43" t="s">
        <v>19</v>
      </c>
      <c r="B101" s="43"/>
      <c r="C101" s="43"/>
      <c r="D101" s="43"/>
    </row>
    <row r="102" spans="1:4" ht="15.6" x14ac:dyDescent="0.25">
      <c r="A102" s="12">
        <v>1</v>
      </c>
      <c r="B102" s="20" t="s">
        <v>55</v>
      </c>
      <c r="C102" s="20">
        <v>13.7</v>
      </c>
      <c r="D102" s="5" t="s">
        <v>165</v>
      </c>
    </row>
    <row r="103" spans="1:4" ht="15.6" x14ac:dyDescent="0.25">
      <c r="A103" s="12">
        <v>2</v>
      </c>
      <c r="B103" s="20" t="s">
        <v>120</v>
      </c>
      <c r="C103" s="20">
        <v>19.3</v>
      </c>
      <c r="D103" s="5" t="s">
        <v>166</v>
      </c>
    </row>
    <row r="104" spans="1:4" ht="15.6" x14ac:dyDescent="0.25">
      <c r="A104" s="12"/>
      <c r="B104" s="20" t="s">
        <v>60</v>
      </c>
      <c r="C104" s="20">
        <f>C102+C103</f>
        <v>33</v>
      </c>
      <c r="D104" s="5">
        <v>166712</v>
      </c>
    </row>
    <row r="105" spans="1:4" ht="15.6" x14ac:dyDescent="0.25">
      <c r="A105" s="43" t="s">
        <v>0</v>
      </c>
      <c r="B105" s="43"/>
      <c r="C105" s="43"/>
      <c r="D105" s="43"/>
    </row>
    <row r="106" spans="1:4" ht="15.6" x14ac:dyDescent="0.25">
      <c r="A106" s="12">
        <v>1</v>
      </c>
      <c r="B106" s="20" t="s">
        <v>56</v>
      </c>
      <c r="C106" s="20">
        <v>15</v>
      </c>
      <c r="D106" s="5" t="s">
        <v>167</v>
      </c>
    </row>
    <row r="107" spans="1:4" ht="62.4" x14ac:dyDescent="0.25">
      <c r="A107" s="12"/>
      <c r="B107" s="20" t="s">
        <v>57</v>
      </c>
      <c r="C107" s="20" t="s">
        <v>17</v>
      </c>
      <c r="D107" s="5" t="s">
        <v>168</v>
      </c>
    </row>
    <row r="108" spans="1:4" ht="15.6" x14ac:dyDescent="0.25">
      <c r="A108" s="12"/>
      <c r="B108" s="20" t="s">
        <v>59</v>
      </c>
      <c r="C108" s="20">
        <f>C106</f>
        <v>15</v>
      </c>
      <c r="D108" s="5">
        <v>180336.04</v>
      </c>
    </row>
    <row r="109" spans="1:4" ht="15.6" x14ac:dyDescent="0.25">
      <c r="A109" s="12"/>
      <c r="B109" s="19" t="s">
        <v>69</v>
      </c>
      <c r="C109" s="19">
        <f>C94+C100+C104+C108</f>
        <v>178.39999999999998</v>
      </c>
      <c r="D109" s="6">
        <f>D94+D100+D104+D108</f>
        <v>1149401.25</v>
      </c>
    </row>
    <row r="110" spans="1:4" ht="15.6" x14ac:dyDescent="0.25">
      <c r="A110" s="44">
        <v>2021</v>
      </c>
      <c r="B110" s="44"/>
      <c r="C110" s="44"/>
      <c r="D110" s="44"/>
    </row>
    <row r="111" spans="1:4" ht="15.6" x14ac:dyDescent="0.25">
      <c r="A111" s="43" t="s">
        <v>2</v>
      </c>
      <c r="B111" s="43"/>
      <c r="C111" s="43"/>
      <c r="D111" s="43"/>
    </row>
    <row r="112" spans="1:4" ht="15.6" x14ac:dyDescent="0.25">
      <c r="A112" s="20">
        <v>1</v>
      </c>
      <c r="B112" s="13" t="s">
        <v>121</v>
      </c>
      <c r="C112" s="14">
        <v>16.7</v>
      </c>
      <c r="D112" s="15">
        <v>138926.93</v>
      </c>
    </row>
    <row r="113" spans="1:4" ht="15.6" x14ac:dyDescent="0.25">
      <c r="A113" s="20">
        <v>2</v>
      </c>
      <c r="B113" s="13" t="s">
        <v>58</v>
      </c>
      <c r="C113" s="14">
        <v>18.600000000000001</v>
      </c>
      <c r="D113" s="15" t="s">
        <v>169</v>
      </c>
    </row>
    <row r="114" spans="1:4" ht="15.6" x14ac:dyDescent="0.25">
      <c r="A114" s="20">
        <v>3</v>
      </c>
      <c r="B114" s="13" t="s">
        <v>75</v>
      </c>
      <c r="C114" s="16">
        <v>11.7</v>
      </c>
      <c r="D114" s="15">
        <v>18888</v>
      </c>
    </row>
    <row r="115" spans="1:4" ht="15.6" x14ac:dyDescent="0.25">
      <c r="A115" s="20">
        <v>4</v>
      </c>
      <c r="B115" s="13" t="s">
        <v>76</v>
      </c>
      <c r="C115" s="16">
        <v>12</v>
      </c>
      <c r="D115" s="15">
        <v>18888</v>
      </c>
    </row>
    <row r="116" spans="1:4" ht="15.6" x14ac:dyDescent="0.25">
      <c r="A116" s="20">
        <v>5</v>
      </c>
      <c r="B116" s="13" t="s">
        <v>77</v>
      </c>
      <c r="C116" s="16">
        <v>11.7</v>
      </c>
      <c r="D116" s="15">
        <v>18888</v>
      </c>
    </row>
    <row r="117" spans="1:4" ht="15.6" x14ac:dyDescent="0.25">
      <c r="A117" s="20">
        <v>6</v>
      </c>
      <c r="B117" s="13" t="s">
        <v>78</v>
      </c>
      <c r="C117" s="16">
        <v>11.5</v>
      </c>
      <c r="D117" s="15">
        <v>18888</v>
      </c>
    </row>
    <row r="118" spans="1:4" ht="15.6" x14ac:dyDescent="0.25">
      <c r="A118" s="20">
        <v>7</v>
      </c>
      <c r="B118" s="13" t="s">
        <v>79</v>
      </c>
      <c r="C118" s="16">
        <v>12.1</v>
      </c>
      <c r="D118" s="15">
        <v>18888</v>
      </c>
    </row>
    <row r="119" spans="1:4" ht="15.6" x14ac:dyDescent="0.25">
      <c r="A119" s="20">
        <v>8</v>
      </c>
      <c r="B119" s="13" t="s">
        <v>80</v>
      </c>
      <c r="C119" s="16">
        <v>10.6</v>
      </c>
      <c r="D119" s="15">
        <v>18888</v>
      </c>
    </row>
    <row r="120" spans="1:4" ht="15.6" x14ac:dyDescent="0.25">
      <c r="A120" s="20">
        <v>9</v>
      </c>
      <c r="B120" s="13" t="s">
        <v>81</v>
      </c>
      <c r="C120" s="16">
        <v>12</v>
      </c>
      <c r="D120" s="15">
        <v>18888</v>
      </c>
    </row>
    <row r="121" spans="1:4" ht="15.6" x14ac:dyDescent="0.25">
      <c r="A121" s="20">
        <v>10</v>
      </c>
      <c r="B121" s="13" t="s">
        <v>82</v>
      </c>
      <c r="C121" s="16">
        <v>10.5</v>
      </c>
      <c r="D121" s="15">
        <v>18888</v>
      </c>
    </row>
    <row r="122" spans="1:4" ht="15.6" x14ac:dyDescent="0.25">
      <c r="A122" s="20">
        <v>11</v>
      </c>
      <c r="B122" s="13" t="s">
        <v>83</v>
      </c>
      <c r="C122" s="16">
        <v>10.4</v>
      </c>
      <c r="D122" s="15">
        <v>18888</v>
      </c>
    </row>
    <row r="123" spans="1:4" ht="15.6" x14ac:dyDescent="0.25">
      <c r="A123" s="20">
        <v>12</v>
      </c>
      <c r="B123" s="13" t="s">
        <v>84</v>
      </c>
      <c r="C123" s="16">
        <v>12.1</v>
      </c>
      <c r="D123" s="15">
        <v>18888</v>
      </c>
    </row>
    <row r="124" spans="1:4" ht="15.6" x14ac:dyDescent="0.25">
      <c r="A124" s="20">
        <v>13</v>
      </c>
      <c r="B124" s="13" t="s">
        <v>85</v>
      </c>
      <c r="C124" s="16">
        <v>10.5</v>
      </c>
      <c r="D124" s="15">
        <v>18888</v>
      </c>
    </row>
    <row r="125" spans="1:4" ht="15.6" x14ac:dyDescent="0.25">
      <c r="A125" s="20">
        <v>14</v>
      </c>
      <c r="B125" s="13" t="s">
        <v>122</v>
      </c>
      <c r="C125" s="16">
        <v>10.4</v>
      </c>
      <c r="D125" s="15">
        <v>18888</v>
      </c>
    </row>
    <row r="126" spans="1:4" ht="15.6" x14ac:dyDescent="0.25">
      <c r="A126" s="20">
        <v>15</v>
      </c>
      <c r="B126" s="13" t="s">
        <v>86</v>
      </c>
      <c r="C126" s="16">
        <v>11</v>
      </c>
      <c r="D126" s="15">
        <v>18888</v>
      </c>
    </row>
    <row r="127" spans="1:4" ht="15.6" x14ac:dyDescent="0.25">
      <c r="A127" s="16"/>
      <c r="B127" s="16" t="s">
        <v>61</v>
      </c>
      <c r="C127" s="16">
        <f>SUM(C112:C126)</f>
        <v>181.79999999999998</v>
      </c>
      <c r="D127" s="5">
        <v>410470.93</v>
      </c>
    </row>
    <row r="128" spans="1:4" ht="15.6" x14ac:dyDescent="0.25">
      <c r="A128" s="43" t="s">
        <v>5</v>
      </c>
      <c r="B128" s="43"/>
      <c r="C128" s="43"/>
      <c r="D128" s="43"/>
    </row>
    <row r="129" spans="1:4" ht="15.6" x14ac:dyDescent="0.25">
      <c r="A129" s="20">
        <v>1</v>
      </c>
      <c r="B129" s="20" t="s">
        <v>87</v>
      </c>
      <c r="C129" s="20">
        <v>12.8</v>
      </c>
      <c r="D129" s="5">
        <v>54026.82</v>
      </c>
    </row>
    <row r="130" spans="1:4" ht="16.5" customHeight="1" x14ac:dyDescent="0.25">
      <c r="A130" s="20">
        <v>2</v>
      </c>
      <c r="B130" s="20" t="s">
        <v>63</v>
      </c>
      <c r="C130" s="20">
        <v>12.6</v>
      </c>
      <c r="D130" s="5">
        <v>67442.100000000006</v>
      </c>
    </row>
    <row r="131" spans="1:4" ht="16.5" customHeight="1" x14ac:dyDescent="0.25">
      <c r="A131" s="20">
        <v>3</v>
      </c>
      <c r="B131" s="20" t="s">
        <v>123</v>
      </c>
      <c r="C131" s="20">
        <v>23.9</v>
      </c>
      <c r="D131" s="5">
        <v>119705.34</v>
      </c>
    </row>
    <row r="132" spans="1:4" ht="16.5" customHeight="1" x14ac:dyDescent="0.25">
      <c r="A132" s="20">
        <v>4</v>
      </c>
      <c r="B132" s="17" t="s">
        <v>125</v>
      </c>
      <c r="C132" s="17">
        <v>12.8</v>
      </c>
      <c r="D132" s="46">
        <v>7000</v>
      </c>
    </row>
    <row r="133" spans="1:4" ht="16.5" customHeight="1" x14ac:dyDescent="0.25">
      <c r="A133" s="20">
        <v>5</v>
      </c>
      <c r="B133" s="17" t="s">
        <v>126</v>
      </c>
      <c r="C133" s="17">
        <v>12.6</v>
      </c>
      <c r="D133" s="47"/>
    </row>
    <row r="134" spans="1:4" ht="37.5" customHeight="1" x14ac:dyDescent="0.25">
      <c r="A134" s="20">
        <v>6</v>
      </c>
      <c r="B134" s="17" t="s">
        <v>170</v>
      </c>
      <c r="C134" s="17">
        <v>23.9</v>
      </c>
      <c r="D134" s="48"/>
    </row>
    <row r="135" spans="1:4" ht="16.5" customHeight="1" x14ac:dyDescent="0.25">
      <c r="A135" s="20">
        <v>7</v>
      </c>
      <c r="B135" s="17" t="s">
        <v>127</v>
      </c>
      <c r="C135" s="17">
        <v>30.4</v>
      </c>
      <c r="D135" s="46">
        <v>5000</v>
      </c>
    </row>
    <row r="136" spans="1:4" ht="16.5" customHeight="1" x14ac:dyDescent="0.25">
      <c r="A136" s="20">
        <v>8</v>
      </c>
      <c r="B136" s="17" t="s">
        <v>128</v>
      </c>
      <c r="C136" s="17">
        <v>12.1</v>
      </c>
      <c r="D136" s="48"/>
    </row>
    <row r="137" spans="1:4" ht="15.6" x14ac:dyDescent="0.25">
      <c r="A137" s="1">
        <v>9</v>
      </c>
      <c r="B137" s="20" t="s">
        <v>62</v>
      </c>
      <c r="C137" s="1">
        <f>C129+C130+C131+SUM(C129:C136)</f>
        <v>190.39999999999998</v>
      </c>
      <c r="D137" s="7">
        <v>253174.26</v>
      </c>
    </row>
    <row r="138" spans="1:4" ht="15.6" x14ac:dyDescent="0.25">
      <c r="A138" s="43" t="s">
        <v>0</v>
      </c>
      <c r="B138" s="43"/>
      <c r="C138" s="43"/>
      <c r="D138" s="43"/>
    </row>
    <row r="139" spans="1:4" ht="15.6" x14ac:dyDescent="0.25">
      <c r="A139" s="1">
        <v>1</v>
      </c>
      <c r="B139" s="20" t="s">
        <v>65</v>
      </c>
      <c r="C139" s="1">
        <v>21.5</v>
      </c>
      <c r="D139" s="18" t="s">
        <v>88</v>
      </c>
    </row>
    <row r="140" spans="1:4" ht="48" customHeight="1" x14ac:dyDescent="0.25">
      <c r="A140" s="1"/>
      <c r="B140" s="20" t="s">
        <v>64</v>
      </c>
      <c r="C140" s="1" t="s">
        <v>17</v>
      </c>
      <c r="D140" s="18">
        <v>120000</v>
      </c>
    </row>
    <row r="141" spans="1:4" ht="15.6" x14ac:dyDescent="0.25">
      <c r="A141" s="1"/>
      <c r="B141" s="20" t="s">
        <v>59</v>
      </c>
      <c r="C141" s="1">
        <f>C139</f>
        <v>21.5</v>
      </c>
      <c r="D141" s="18">
        <v>420000</v>
      </c>
    </row>
    <row r="142" spans="1:4" ht="15.6" x14ac:dyDescent="0.25">
      <c r="A142" s="1"/>
      <c r="B142" s="19" t="s">
        <v>70</v>
      </c>
      <c r="C142" s="8">
        <f>C127+C137+C141</f>
        <v>393.69999999999993</v>
      </c>
      <c r="D142" s="9">
        <f>D127+D137+D141</f>
        <v>1083645.19</v>
      </c>
    </row>
    <row r="143" spans="1:4" ht="15.6" x14ac:dyDescent="0.25">
      <c r="A143" s="36">
        <v>2022</v>
      </c>
      <c r="B143" s="37"/>
      <c r="C143" s="37"/>
      <c r="D143" s="38"/>
    </row>
    <row r="144" spans="1:4" ht="15.6" x14ac:dyDescent="0.25">
      <c r="A144" s="43" t="s">
        <v>2</v>
      </c>
      <c r="B144" s="43"/>
      <c r="C144" s="43"/>
      <c r="D144" s="43"/>
    </row>
    <row r="145" spans="1:4" ht="15.6" x14ac:dyDescent="0.25">
      <c r="A145" s="13">
        <v>1</v>
      </c>
      <c r="B145" s="13" t="s">
        <v>172</v>
      </c>
      <c r="C145" s="13">
        <v>11.6</v>
      </c>
      <c r="D145" s="15">
        <v>26300</v>
      </c>
    </row>
    <row r="146" spans="1:4" ht="15.6" x14ac:dyDescent="0.25">
      <c r="A146" s="13">
        <v>2</v>
      </c>
      <c r="B146" s="13" t="s">
        <v>89</v>
      </c>
      <c r="C146" s="14">
        <v>29</v>
      </c>
      <c r="D146" s="15">
        <v>185349.44</v>
      </c>
    </row>
    <row r="147" spans="1:4" ht="15.6" x14ac:dyDescent="0.25">
      <c r="A147" s="13">
        <v>3</v>
      </c>
      <c r="B147" s="13" t="s">
        <v>91</v>
      </c>
      <c r="C147" s="14">
        <v>15.9</v>
      </c>
      <c r="D147" s="15">
        <f>1777.56+522.56+148175.44+7863.05</f>
        <v>158338.60999999999</v>
      </c>
    </row>
    <row r="148" spans="1:4" ht="15.6" x14ac:dyDescent="0.25">
      <c r="A148" s="13">
        <v>4</v>
      </c>
      <c r="B148" s="13" t="s">
        <v>171</v>
      </c>
      <c r="C148" s="14">
        <v>18.7</v>
      </c>
      <c r="D148" s="15">
        <f>1783.39+793.84+152777.84+9857.67</f>
        <v>165212.74000000002</v>
      </c>
    </row>
    <row r="149" spans="1:4" ht="15.6" x14ac:dyDescent="0.25">
      <c r="A149" s="13">
        <v>5</v>
      </c>
      <c r="B149" s="13" t="s">
        <v>90</v>
      </c>
      <c r="C149" s="14">
        <v>17.5</v>
      </c>
      <c r="D149" s="15">
        <v>6799.21</v>
      </c>
    </row>
    <row r="150" spans="1:4" ht="15.6" x14ac:dyDescent="0.25">
      <c r="A150" s="10"/>
      <c r="B150" s="20" t="s">
        <v>61</v>
      </c>
      <c r="C150" s="20">
        <f>SUM(C145:C149)</f>
        <v>92.7</v>
      </c>
      <c r="D150" s="5">
        <f>SUM(D145:D149)</f>
        <v>542000</v>
      </c>
    </row>
    <row r="151" spans="1:4" ht="15.6" x14ac:dyDescent="0.25">
      <c r="A151" s="39" t="s">
        <v>5</v>
      </c>
      <c r="B151" s="40"/>
      <c r="C151" s="40"/>
      <c r="D151" s="41"/>
    </row>
    <row r="152" spans="1:4" ht="15.6" x14ac:dyDescent="0.25">
      <c r="A152" s="20">
        <v>1</v>
      </c>
      <c r="B152" s="20" t="s">
        <v>173</v>
      </c>
      <c r="C152" s="14">
        <v>18</v>
      </c>
      <c r="D152" s="5" t="s">
        <v>174</v>
      </c>
    </row>
    <row r="153" spans="1:4" ht="15.6" x14ac:dyDescent="0.25">
      <c r="A153" s="20">
        <v>2</v>
      </c>
      <c r="B153" s="20" t="s">
        <v>96</v>
      </c>
      <c r="C153" s="20">
        <v>12.1</v>
      </c>
      <c r="D153" s="5" t="s">
        <v>175</v>
      </c>
    </row>
    <row r="154" spans="1:4" ht="15.6" x14ac:dyDescent="0.25">
      <c r="A154" s="1"/>
      <c r="B154" s="21" t="s">
        <v>62</v>
      </c>
      <c r="C154" s="22">
        <f>C152+C153</f>
        <v>30.1</v>
      </c>
      <c r="D154" s="23">
        <f>147142.8+78217.2</f>
        <v>225360</v>
      </c>
    </row>
    <row r="155" spans="1:4" ht="15.6" x14ac:dyDescent="0.25">
      <c r="A155" s="1"/>
      <c r="B155" s="19" t="s">
        <v>71</v>
      </c>
      <c r="C155" s="8">
        <f>C150+C154</f>
        <v>122.80000000000001</v>
      </c>
      <c r="D155" s="9">
        <f>D150+D154</f>
        <v>767360</v>
      </c>
    </row>
    <row r="156" spans="1:4" ht="15.6" x14ac:dyDescent="0.25">
      <c r="A156" s="44">
        <v>2023</v>
      </c>
      <c r="B156" s="44"/>
      <c r="C156" s="44"/>
      <c r="D156" s="44"/>
    </row>
    <row r="157" spans="1:4" ht="15.75" customHeight="1" x14ac:dyDescent="0.25">
      <c r="A157" s="39" t="s">
        <v>2</v>
      </c>
      <c r="B157" s="40"/>
      <c r="C157" s="40"/>
      <c r="D157" s="41"/>
    </row>
    <row r="158" spans="1:4" ht="15.6" x14ac:dyDescent="0.25">
      <c r="A158" s="13">
        <v>1</v>
      </c>
      <c r="B158" s="13" t="s">
        <v>90</v>
      </c>
      <c r="C158" s="14">
        <v>17.5</v>
      </c>
      <c r="D158" s="15">
        <v>198290.93</v>
      </c>
    </row>
    <row r="159" spans="1:4" ht="15.6" x14ac:dyDescent="0.25">
      <c r="A159" s="13">
        <v>2</v>
      </c>
      <c r="B159" s="13" t="s">
        <v>94</v>
      </c>
      <c r="C159" s="14">
        <v>11.7</v>
      </c>
      <c r="D159" s="15">
        <v>163559.13</v>
      </c>
    </row>
    <row r="160" spans="1:4" ht="15.6" x14ac:dyDescent="0.25">
      <c r="A160" s="13">
        <v>3</v>
      </c>
      <c r="B160" s="13" t="s">
        <v>95</v>
      </c>
      <c r="C160" s="14">
        <v>10.7</v>
      </c>
      <c r="D160" s="15">
        <v>175479.09</v>
      </c>
    </row>
    <row r="161" spans="1:4" ht="15.6" x14ac:dyDescent="0.25">
      <c r="A161" s="13">
        <v>4</v>
      </c>
      <c r="B161" s="13" t="s">
        <v>177</v>
      </c>
      <c r="C161" s="14">
        <v>11.5</v>
      </c>
      <c r="D161" s="15">
        <v>4670.8500000000004</v>
      </c>
    </row>
    <row r="162" spans="1:4" ht="15.6" x14ac:dyDescent="0.3">
      <c r="A162" s="29"/>
      <c r="B162" s="13" t="s">
        <v>61</v>
      </c>
      <c r="C162" s="14">
        <f>SUM(C158:C161)</f>
        <v>51.4</v>
      </c>
      <c r="D162" s="15">
        <v>542000</v>
      </c>
    </row>
    <row r="163" spans="1:4" ht="15.75" customHeight="1" x14ac:dyDescent="0.25">
      <c r="A163" s="39" t="s">
        <v>5</v>
      </c>
      <c r="B163" s="40"/>
      <c r="C163" s="40"/>
      <c r="D163" s="41"/>
    </row>
    <row r="164" spans="1:4" ht="15.6" x14ac:dyDescent="0.25">
      <c r="A164" s="28">
        <v>1</v>
      </c>
      <c r="B164" s="28" t="s">
        <v>97</v>
      </c>
      <c r="C164" s="16">
        <v>16.600000000000001</v>
      </c>
      <c r="D164" s="5">
        <v>221616</v>
      </c>
    </row>
    <row r="165" spans="1:4" ht="15.6" x14ac:dyDescent="0.25">
      <c r="A165" s="28">
        <v>2</v>
      </c>
      <c r="B165" s="28" t="s">
        <v>178</v>
      </c>
      <c r="C165" s="16">
        <v>19.2</v>
      </c>
      <c r="D165" s="5">
        <v>48584</v>
      </c>
    </row>
    <row r="166" spans="1:4" ht="15.6" x14ac:dyDescent="0.25">
      <c r="A166" s="1"/>
      <c r="B166" s="13" t="s">
        <v>62</v>
      </c>
      <c r="C166" s="26">
        <f>SUM(C164:C165)</f>
        <v>35.799999999999997</v>
      </c>
      <c r="D166" s="6">
        <v>270200</v>
      </c>
    </row>
    <row r="167" spans="1:4" ht="15.6" x14ac:dyDescent="0.25">
      <c r="A167" s="28"/>
      <c r="B167" s="27" t="s">
        <v>72</v>
      </c>
      <c r="C167" s="26">
        <f>C162+C166</f>
        <v>87.199999999999989</v>
      </c>
      <c r="D167" s="6">
        <v>812200</v>
      </c>
    </row>
    <row r="168" spans="1:4" ht="15.6" x14ac:dyDescent="0.25">
      <c r="A168" s="36">
        <v>2024</v>
      </c>
      <c r="B168" s="37"/>
      <c r="C168" s="37"/>
      <c r="D168" s="38"/>
    </row>
    <row r="169" spans="1:4" ht="15.75" customHeight="1" x14ac:dyDescent="0.25">
      <c r="A169" s="39" t="s">
        <v>2</v>
      </c>
      <c r="B169" s="40"/>
      <c r="C169" s="40"/>
      <c r="D169" s="41"/>
    </row>
    <row r="170" spans="1:4" ht="15.6" x14ac:dyDescent="0.25">
      <c r="A170" s="28">
        <v>1</v>
      </c>
      <c r="B170" s="28" t="s">
        <v>179</v>
      </c>
      <c r="C170" s="24">
        <v>18.600000000000001</v>
      </c>
      <c r="D170" s="25">
        <v>27000</v>
      </c>
    </row>
    <row r="171" spans="1:4" ht="15.6" x14ac:dyDescent="0.25">
      <c r="A171" s="28">
        <v>2</v>
      </c>
      <c r="B171" s="28" t="s">
        <v>177</v>
      </c>
      <c r="C171" s="24">
        <v>11.5</v>
      </c>
      <c r="D171" s="25" t="s">
        <v>180</v>
      </c>
    </row>
    <row r="172" spans="1:4" ht="15.6" x14ac:dyDescent="0.25">
      <c r="A172" s="28">
        <v>3</v>
      </c>
      <c r="B172" s="28" t="s">
        <v>181</v>
      </c>
      <c r="C172" s="24">
        <v>10.6</v>
      </c>
      <c r="D172" s="25" t="s">
        <v>182</v>
      </c>
    </row>
    <row r="173" spans="1:4" ht="15.6" x14ac:dyDescent="0.25">
      <c r="A173" s="28">
        <v>4</v>
      </c>
      <c r="B173" s="28" t="s">
        <v>183</v>
      </c>
      <c r="C173" s="24">
        <v>12.4</v>
      </c>
      <c r="D173" s="25" t="s">
        <v>180</v>
      </c>
    </row>
    <row r="174" spans="1:4" ht="15.6" x14ac:dyDescent="0.25">
      <c r="A174" s="30"/>
      <c r="B174" s="13" t="s">
        <v>61</v>
      </c>
      <c r="C174" s="31">
        <f>SUM(C168:C173)</f>
        <v>53.1</v>
      </c>
      <c r="D174" s="15">
        <v>542000</v>
      </c>
    </row>
    <row r="175" spans="1:4" ht="15.75" customHeight="1" x14ac:dyDescent="0.25">
      <c r="A175" s="39" t="s">
        <v>5</v>
      </c>
      <c r="B175" s="40"/>
      <c r="C175" s="40"/>
      <c r="D175" s="41"/>
    </row>
    <row r="176" spans="1:4" ht="15.6" x14ac:dyDescent="0.25">
      <c r="A176" s="28">
        <v>1</v>
      </c>
      <c r="B176" s="28" t="s">
        <v>184</v>
      </c>
      <c r="C176" s="28">
        <v>13.2</v>
      </c>
      <c r="D176" s="5">
        <v>140200</v>
      </c>
    </row>
    <row r="177" spans="1:4" ht="15.6" x14ac:dyDescent="0.25">
      <c r="A177" s="28">
        <v>2</v>
      </c>
      <c r="B177" s="28" t="s">
        <v>185</v>
      </c>
      <c r="C177" s="16">
        <v>11.2</v>
      </c>
      <c r="D177" s="5">
        <v>130000</v>
      </c>
    </row>
    <row r="178" spans="1:4" ht="15.6" x14ac:dyDescent="0.25">
      <c r="A178" s="1"/>
      <c r="B178" s="13" t="s">
        <v>62</v>
      </c>
      <c r="C178" s="26">
        <f>C176+C177</f>
        <v>24.4</v>
      </c>
      <c r="D178" s="6">
        <v>270200</v>
      </c>
    </row>
    <row r="179" spans="1:4" ht="15.6" x14ac:dyDescent="0.25">
      <c r="A179" s="28"/>
      <c r="B179" s="27" t="s">
        <v>72</v>
      </c>
      <c r="C179" s="26">
        <f>C174+C178</f>
        <v>77.5</v>
      </c>
      <c r="D179" s="6">
        <v>812200</v>
      </c>
    </row>
    <row r="180" spans="1:4" ht="15.6" x14ac:dyDescent="0.25">
      <c r="A180" s="36">
        <v>2025</v>
      </c>
      <c r="B180" s="37"/>
      <c r="C180" s="37"/>
      <c r="D180" s="38"/>
    </row>
    <row r="181" spans="1:4" ht="15.75" customHeight="1" x14ac:dyDescent="0.25">
      <c r="A181" s="39" t="s">
        <v>2</v>
      </c>
      <c r="B181" s="40"/>
      <c r="C181" s="40"/>
      <c r="D181" s="41"/>
    </row>
    <row r="182" spans="1:4" ht="15.6" x14ac:dyDescent="0.3">
      <c r="A182" s="13">
        <v>1</v>
      </c>
      <c r="B182" s="13" t="s">
        <v>186</v>
      </c>
      <c r="C182" s="32">
        <v>38.4</v>
      </c>
      <c r="D182" s="25" t="s">
        <v>187</v>
      </c>
    </row>
    <row r="183" spans="1:4" ht="15.6" x14ac:dyDescent="0.25">
      <c r="A183" s="13">
        <v>2</v>
      </c>
      <c r="B183" s="13" t="s">
        <v>92</v>
      </c>
      <c r="C183" s="14">
        <v>11.4</v>
      </c>
      <c r="D183" s="25" t="s">
        <v>188</v>
      </c>
    </row>
    <row r="184" spans="1:4" ht="15.6" x14ac:dyDescent="0.25">
      <c r="A184" s="13">
        <v>3</v>
      </c>
      <c r="B184" s="13" t="s">
        <v>93</v>
      </c>
      <c r="C184" s="14">
        <v>10.5</v>
      </c>
      <c r="D184" s="25" t="s">
        <v>188</v>
      </c>
    </row>
    <row r="185" spans="1:4" ht="15.6" x14ac:dyDescent="0.25">
      <c r="A185" s="30"/>
      <c r="B185" s="33" t="s">
        <v>61</v>
      </c>
      <c r="C185" s="34">
        <f>SUM(C182:C184)</f>
        <v>60.3</v>
      </c>
      <c r="D185" s="15">
        <v>542000</v>
      </c>
    </row>
    <row r="186" spans="1:4" ht="15.75" customHeight="1" x14ac:dyDescent="0.25">
      <c r="A186" s="39" t="s">
        <v>5</v>
      </c>
      <c r="B186" s="40"/>
      <c r="C186" s="40"/>
      <c r="D186" s="41"/>
    </row>
    <row r="187" spans="1:4" ht="15.6" x14ac:dyDescent="0.3">
      <c r="A187" s="13">
        <v>1</v>
      </c>
      <c r="B187" s="13" t="s">
        <v>189</v>
      </c>
      <c r="C187" s="32">
        <v>57.6</v>
      </c>
      <c r="D187" s="25">
        <v>270200</v>
      </c>
    </row>
    <row r="188" spans="1:4" ht="15.6" x14ac:dyDescent="0.25">
      <c r="A188" s="1"/>
      <c r="B188" s="21" t="s">
        <v>62</v>
      </c>
      <c r="C188" s="22">
        <f>SUM(C187:C187)</f>
        <v>57.6</v>
      </c>
      <c r="D188" s="23">
        <f>80000+100200+90000</f>
        <v>270200</v>
      </c>
    </row>
    <row r="189" spans="1:4" ht="15.6" x14ac:dyDescent="0.25">
      <c r="A189" s="28"/>
      <c r="B189" s="27" t="s">
        <v>190</v>
      </c>
      <c r="C189" s="26">
        <f>C185+C188</f>
        <v>117.9</v>
      </c>
      <c r="D189" s="6">
        <v>812200</v>
      </c>
    </row>
    <row r="190" spans="1:4" ht="33" customHeight="1" x14ac:dyDescent="0.25">
      <c r="A190" s="45" t="s">
        <v>176</v>
      </c>
      <c r="B190" s="45"/>
      <c r="C190" s="45"/>
      <c r="D190" s="45"/>
    </row>
    <row r="191" spans="1:4" ht="15" customHeight="1" x14ac:dyDescent="0.25">
      <c r="A191" s="42" t="s">
        <v>129</v>
      </c>
      <c r="B191" s="42"/>
      <c r="C191" s="42"/>
      <c r="D191" s="42"/>
    </row>
    <row r="192" spans="1:4" ht="15" customHeight="1" x14ac:dyDescent="0.25">
      <c r="A192" s="35" t="s">
        <v>191</v>
      </c>
      <c r="B192" s="35"/>
      <c r="C192" s="35"/>
      <c r="D192" s="35"/>
    </row>
    <row r="193" spans="1:4" ht="15" customHeight="1" x14ac:dyDescent="0.25">
      <c r="A193" s="35" t="s">
        <v>192</v>
      </c>
      <c r="B193" s="35"/>
      <c r="C193" s="35"/>
      <c r="D193" s="35"/>
    </row>
  </sheetData>
  <mergeCells count="44">
    <mergeCell ref="B1:D1"/>
    <mergeCell ref="B2:D2"/>
    <mergeCell ref="A3:D3"/>
    <mergeCell ref="A27:D27"/>
    <mergeCell ref="A87:D87"/>
    <mergeCell ref="A49:D49"/>
    <mergeCell ref="A5:D5"/>
    <mergeCell ref="A6:D6"/>
    <mergeCell ref="A9:D9"/>
    <mergeCell ref="A82:D82"/>
    <mergeCell ref="A77:D77"/>
    <mergeCell ref="A20:D20"/>
    <mergeCell ref="A45:D45"/>
    <mergeCell ref="A47:D47"/>
    <mergeCell ref="A44:D44"/>
    <mergeCell ref="A78:D78"/>
    <mergeCell ref="A72:D72"/>
    <mergeCell ref="A55:D55"/>
    <mergeCell ref="A105:D105"/>
    <mergeCell ref="A88:D88"/>
    <mergeCell ref="A95:D95"/>
    <mergeCell ref="A101:D101"/>
    <mergeCell ref="A128:D128"/>
    <mergeCell ref="A111:D111"/>
    <mergeCell ref="A110:D110"/>
    <mergeCell ref="A143:D143"/>
    <mergeCell ref="A138:D138"/>
    <mergeCell ref="D132:D134"/>
    <mergeCell ref="D135:D136"/>
    <mergeCell ref="A144:D144"/>
    <mergeCell ref="A156:D156"/>
    <mergeCell ref="A157:D157"/>
    <mergeCell ref="A190:D190"/>
    <mergeCell ref="A151:D151"/>
    <mergeCell ref="A163:D163"/>
    <mergeCell ref="A168:D168"/>
    <mergeCell ref="A169:D169"/>
    <mergeCell ref="A175:D175"/>
    <mergeCell ref="A193:D193"/>
    <mergeCell ref="A180:D180"/>
    <mergeCell ref="A181:D181"/>
    <mergeCell ref="A186:D186"/>
    <mergeCell ref="A191:D191"/>
    <mergeCell ref="A192:D192"/>
  </mergeCells>
  <pageMargins left="0.59055118110236227" right="0.19685039370078741" top="0.59055118110236227" bottom="0.19685039370078741" header="0.31496062992125984" footer="0.31496062992125984"/>
  <pageSetup paperSize="9" scale="86" orientation="portrait" r:id="rId1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Текущий</vt:lpstr>
      <vt:lpstr>Текущий!Область_печати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2024-01-15T05:50:51Z</dcterms:modified>
</cp:coreProperties>
</file>