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3356" yWindow="840" windowWidth="7116" windowHeight="7068" tabRatio="500"/>
  </bookViews>
  <sheets>
    <sheet name="ПАСПОРТ" sheetId="1" r:id="rId1"/>
    <sheet name="!ПОКАЗАТЕЛИ МП" sheetId="40" state="hidden" r:id="rId2"/>
  </sheets>
  <definedNames>
    <definedName name="_xlnm.Print_Area" localSheetId="1">'!ПОКАЗАТЕЛИ МП'!$A$1:$AV$86</definedName>
    <definedName name="_xlnm.Print_Area" localSheetId="0">ПАСПОРТ!$A$1:$T$45</definedName>
  </definedNames>
  <calcPr calcId="145621"/>
</workbook>
</file>

<file path=xl/calcChain.xml><?xml version="1.0" encoding="utf-8"?>
<calcChain xmlns="http://schemas.openxmlformats.org/spreadsheetml/2006/main">
  <c r="H25" i="1" l="1"/>
  <c r="G25" i="1"/>
  <c r="E25" i="1"/>
  <c r="G24" i="1"/>
  <c r="E24" i="1"/>
  <c r="J18" i="1"/>
  <c r="H18" i="1"/>
  <c r="M17" i="1"/>
  <c r="K17" i="1"/>
  <c r="O16" i="1"/>
  <c r="G16" i="1"/>
  <c r="L15" i="1"/>
  <c r="J15" i="1"/>
  <c r="X17" i="40" l="1"/>
  <c r="L15" i="40"/>
  <c r="K15" i="40"/>
  <c r="I15" i="40"/>
  <c r="K14" i="40"/>
  <c r="I14" i="40"/>
  <c r="I12" i="40"/>
  <c r="N11" i="40"/>
  <c r="L11" i="40"/>
  <c r="Q10" i="40"/>
  <c r="O10" i="40"/>
  <c r="S9" i="40"/>
  <c r="K9" i="40"/>
  <c r="X8" i="40"/>
  <c r="V8" i="40"/>
  <c r="T8" i="40"/>
  <c r="R8" i="40"/>
  <c r="P8" i="40"/>
  <c r="N8" i="40"/>
  <c r="AV17" i="40" l="1"/>
  <c r="AJ15" i="40"/>
  <c r="AI15" i="40"/>
  <c r="AG15" i="40"/>
  <c r="AI14" i="40"/>
  <c r="AG14" i="40"/>
  <c r="AG12" i="40"/>
  <c r="AL11" i="40"/>
  <c r="AJ11" i="40"/>
  <c r="AO10" i="40"/>
  <c r="AM10" i="40"/>
  <c r="AQ9" i="40"/>
  <c r="AI9" i="40"/>
  <c r="AV8" i="40"/>
  <c r="AT8" i="40"/>
  <c r="AR8" i="40"/>
  <c r="AP8" i="40"/>
  <c r="AN8" i="40"/>
  <c r="AL8" i="40"/>
</calcChain>
</file>

<file path=xl/sharedStrings.xml><?xml version="1.0" encoding="utf-8"?>
<sst xmlns="http://schemas.openxmlformats.org/spreadsheetml/2006/main" count="379" uniqueCount="150">
  <si>
    <t>Правовой акт, являющийся основанием для разработки муниципальной программы</t>
  </si>
  <si>
    <t>Куратор муниципальной программы</t>
  </si>
  <si>
    <t>Ответственный исполнитель муниципальной программы</t>
  </si>
  <si>
    <t>администрация Города Томска (комитет жилищной политики)</t>
  </si>
  <si>
    <t>Соисполнители</t>
  </si>
  <si>
    <t>Участники</t>
  </si>
  <si>
    <t>отсутствуют</t>
  </si>
  <si>
    <t>Наименование стратегической цели (целевого вектора) развития Города Томска</t>
  </si>
  <si>
    <t>Доступное и комфортное жилье</t>
  </si>
  <si>
    <t>Наименование стратегической задачи развития Города Томска</t>
  </si>
  <si>
    <t>Цели и задачи муниципальной программы</t>
  </si>
  <si>
    <t>Цель: повышение доступности жилья и качества жилищного обеспечения населения</t>
  </si>
  <si>
    <t>Задача 1. Расселение аварийного жилищного фонда</t>
  </si>
  <si>
    <t>Показатели цели муниципальной программы, единицы измерения</t>
  </si>
  <si>
    <t>в соответствии с потребностью</t>
  </si>
  <si>
    <t>в соответствии с утвержденным финансированием</t>
  </si>
  <si>
    <t>Показатель цели 1. Обеспеченность населения жильем, кв. м общей площади на душу населения</t>
  </si>
  <si>
    <t>Показатель цели 2. Доля аварийного жилья в общей площади жилищного фонда, %</t>
  </si>
  <si>
    <t>показатель введен с 2019 года</t>
  </si>
  <si>
    <t>Показатель цели 4. Доля площади помещений маневренного жилищного фонда в нормативном состоянии от общей площади помещений маневренного жилищного фонда, %</t>
  </si>
  <si>
    <t>Показатели задач муниципальной программы, единицы измерения</t>
  </si>
  <si>
    <t>Показатель задачи 1. Количество расселенных аварийных многоквартирных домов, шт.</t>
  </si>
  <si>
    <t>Показатель задачи 2. Доля расселенных аварийных домов от общего количества аварийных домов, %</t>
  </si>
  <si>
    <t>Показатель задачи 2. Дефицит маневренного жилищного фонда в Городе Томске, кв. м</t>
  </si>
  <si>
    <t>Объемы и источники финансирования муниципальной программы (с разбивкой по годам, тыс. рублей)</t>
  </si>
  <si>
    <t>год</t>
  </si>
  <si>
    <t>Всего по источникам</t>
  </si>
  <si>
    <t>Местный бюджет</t>
  </si>
  <si>
    <t>Областной бюджет</t>
  </si>
  <si>
    <t>Внебюджетные источники</t>
  </si>
  <si>
    <t>потребность</t>
  </si>
  <si>
    <t>утверждено</t>
  </si>
  <si>
    <t>план</t>
  </si>
  <si>
    <t>Итого</t>
  </si>
  <si>
    <t>Сроки реализации муниципальной программы</t>
  </si>
  <si>
    <t>2017 - 2025 годы</t>
  </si>
  <si>
    <t>Организация управления муниципальной программой и контроль за ее реализацией:</t>
  </si>
  <si>
    <t>Редакция муниципальной программы в соответствии с проектом изменений</t>
  </si>
  <si>
    <t>I. ПАСПОРТ МУНИЦИПАЛЬНОЙ ПРОГРАММЫ «РАССЕЛЕНИЕ АВАРИЙНОГО ЖИЛЬЯ И СОЗДАНИЕ МАНЕВРЕННОГО ЖИЛИЩНОГО ФОНДА» НА 2017 - 2025 ГОДЫ</t>
  </si>
  <si>
    <t>Распоряжение администрации Города Томска от 23.05.2014 № р460 «Об утверждении перечня муниципальных программ муниципального образования «Город Томск»</t>
  </si>
  <si>
    <t>администрация Октябрьского района Города Томска 
администрация Советского района Города Томска 
администрация Кировского района Города Томска 
администрация Ленинского района Города Томска 
департамент управления муниципальной собственностью администрации Города Томска
департамент архитектуры и градостроительства администрации Города Томска</t>
  </si>
  <si>
    <t>Задача 1. Развитие жилищного строительства
Задача 2. Повышение качества жилья</t>
  </si>
  <si>
    <t>Цель: повышение доступности жилья и качества жилищного обеспечения населения
Задача 1. Расселение аварийного жилищного фонда
Задача 2. Решение проблемы дефицита маневренного жилищного фонда муниципального образования «Город Томск»</t>
  </si>
  <si>
    <t>в том числе за счет средств бюджета муниципального образования «Город Томск», шт.</t>
  </si>
  <si>
    <t>в том числе за счет средств бюджета муниципального образования «Город Томск», %</t>
  </si>
  <si>
    <t>Задача 2. Решение проблемы дефицита маневренного жилищного фонда муниципального образования «Город Томск»</t>
  </si>
  <si>
    <t>1. Подпрограмма «Расселение аварийного жилья» на 2017-2025 годы (приложение 3) 
2. Подпрограмма «Создание маневренного жилищного фонда» на 2017-2025 годы (приложение 4)</t>
  </si>
  <si>
    <t>- управление муниципальной программой осуществляет</t>
  </si>
  <si>
    <t>- текущий контроль и мониторинг реализации муниципальной программы осуществляют</t>
  </si>
  <si>
    <t>Показатель цели 3. Численность населения, проживающего в аварийных домах, чел.</t>
  </si>
  <si>
    <t>1.1.</t>
  </si>
  <si>
    <t>1.1.1.</t>
  </si>
  <si>
    <t>1.2.</t>
  </si>
  <si>
    <t>1.2.1.</t>
  </si>
  <si>
    <t>Подпрограмма «Создание маневренного жилищного фонда»  на 2017 - 2025 годы</t>
  </si>
  <si>
    <t>Администрация Города Томска (комитет жилищной политики)</t>
  </si>
  <si>
    <t>Год разработки программы 2016 год</t>
  </si>
  <si>
    <t>Заместитель Мэра Города Томска по экономическому развитию</t>
  </si>
  <si>
    <t>№</t>
  </si>
  <si>
    <t>Метод сбора информации о достижении показателя</t>
  </si>
  <si>
    <t>Ответственный орган (подразделение) за достижение значения показателя</t>
  </si>
  <si>
    <t>Единовременное обследование (учет)</t>
  </si>
  <si>
    <t>Показатель 2. Доля расселенных аварийных домов от общего количества аварийных домов, %</t>
  </si>
  <si>
    <t>Фактическое значение показателей на момент разработки муниципальной программы- 2016 год</t>
  </si>
  <si>
    <t>Показатель 1. Дефицит маневренного жилищного фонда в Городе Томске, кв. м</t>
  </si>
  <si>
    <t>Федеральный бюджет &lt;1&gt;</t>
  </si>
  <si>
    <t>&lt;1&gt; Предусмотрены средства государственной корпорации - Фонда содействия реформированию жилищно-коммунального хозяйства для реализации регионального проекта «Обеспечение устойчивого сокращения непригодного для проживания жилищного фонда» национального проекта «Жилье и городская среда»</t>
  </si>
  <si>
    <r>
      <t>ПОКАЗАТЕЛИ ЦЕЛИ, ЗАДАЧ, МЕРОПРИЯТИЙ МУНИЦИПАЛЬНОЙ ПРОГРАММЫ «РАССЕЛЕНИЕ АВАРИЙНОГО ЖИЛЬЯ И СОЗДАНИЕ МАНЕВРЕННОГО  ЖИЛИЩНОГО ФОНДА</t>
    </r>
    <r>
      <rPr>
        <sz val="12"/>
        <rFont val="Times New Roman"/>
        <family val="1"/>
        <charset val="204"/>
      </rPr>
      <t xml:space="preserve">» </t>
    </r>
    <r>
      <rPr>
        <b/>
        <sz val="12"/>
        <rFont val="Times New Roman"/>
        <family val="1"/>
        <charset val="204"/>
      </rPr>
      <t xml:space="preserve"> НА 2017 - 2025 ГОДЫ</t>
    </r>
  </si>
  <si>
    <t>Цель, задачи муниципальной программы</t>
  </si>
  <si>
    <t>Наименование показателей целей, задач муниципальной программы (единицы измерения)</t>
  </si>
  <si>
    <t>Плановые значения показателей по годам реализации муниципальной программы</t>
  </si>
  <si>
    <t>Цель муниципальной программы: повышение доступности жилья и качества жилищного обеспечения населения</t>
  </si>
  <si>
    <t>Статистические данные</t>
  </si>
  <si>
    <t>Периодическая отчетность</t>
  </si>
  <si>
    <t>Подпрограмма «Расселение аварийного жилья»  на 2017 - 2025 годы</t>
  </si>
  <si>
    <t xml:space="preserve">- Показатель цели 2 рассчитывался следующим образом: </t>
  </si>
  <si>
    <t>в столбце «в соответствии с утвержденным финансированием»:</t>
  </si>
  <si>
    <t>на 2017 год: рассчитан исходя из общей площади жилищного фонда (13597,6 тыс. кв.м.) и общей площади жилых помещений в аварийных домах (174,03 тыс. кв.м.) – данные взяты из формы статистического наблюдения 1-жилфонд по состоянию на 01.01.2017;</t>
  </si>
  <si>
    <t>на 2018 год: площадь жилых помещений в аварийных домах – 189,43 тыс. кв.м. и общая площадь жилищного фонда - 13 897,3 тыс. кв.м.;</t>
  </si>
  <si>
    <t>на 2019 год: площадь жилых помещений в аварийных домах –192,2 тыс. кв.м. и общая площадь жилищного фонда - 14 138,8 тыс. кв.м.;</t>
  </si>
  <si>
    <t>на 2020 год: площадь жилых помещений в аварийных домах – 215,5 тыс. кв.м. и общая площадь жилищного фонда -14 484,7 тыс. кв.м. (прогнозные значения, которые планируется достичь к концу 2020 года);</t>
  </si>
  <si>
    <t xml:space="preserve"> - Показатель цели 4 в столбце «в соответствии с утвержденным финансированием» рассчитан исходя из общей площади жилых помещений маневренного жилищного фонда и общей площади жилых помещений маневренного жилищного фонда в нормативном состоянии: </t>
  </si>
  <si>
    <t>на 2017 год общая площадь жилых помещений маневренного жилищного фонда – 6081,5 кв.м., из них в нормативном состоянии 3473,1 кв.м.;</t>
  </si>
  <si>
    <t>на 2018 год общая площадь – 6696,15 кв.м., в нормативном состоянии – 4289,75  кв.м. (при условии, что в 2018 году проведены работы по ремонту жилых помещений маневренного жилищного фонда и жилых помещений, которые планируется отнести к маневренному жилищному фонду);</t>
  </si>
  <si>
    <t>на 2019 год общая площадь – 6921,7 кв.м., в нормативном состоянии – 4318,5 кв.м. (при условии, что в 2019 году  проведены работы по ремонту жилых помещений маневренного жилищного фонда, в том числе и жилые помещения, которые планируется отнести к маневренному жилищному фонду);</t>
  </si>
  <si>
    <t>на 2020 год общая площадь – 7039,4 кв.м., в нормативном состоянии – 4182 кв.м. (при условии, что в 2020 году будут проведены работы по ремонту жилых помещений маневренного жилищного фонда).</t>
  </si>
  <si>
    <t>на 2021 год общая площадь – 7662,4 кв.м., в нормативном состоянии – 4079,7 кв.м. (при условии, что в 2021 году будут проведены работы по ремонту жилых помещений маневренного жилищного фонда).</t>
  </si>
  <si>
    <t xml:space="preserve">- Показатель 2 Задачи 1 муниципальной программы </t>
  </si>
  <si>
    <t xml:space="preserve">в столбце «в соответствии с потребностью»: </t>
  </si>
  <si>
    <t xml:space="preserve"> на 2017 год: количество нерасселенных аварийных домов (всего)  – 461 шт., потребность в расселении аварийных домов за счет бюджета муниципального образования «Город Томск» - 33 многоквартирных дома и 23 многоквартирных домов в рамках договоров о развитии застроенной  территории (итого 56 шт.);</t>
  </si>
  <si>
    <t>на 2018 год: прогнозное количество нерасселенных аварийных домов на конец отчетного периода (всего)  – 519 шт., потребность в расселении аварийных домов за счет бюджета муниципального образования «Город Томск» - 25 многоквартирных домов и 1 многоквартирный дом в рамках договора о развитии застроенной  территории (итого 26 шт.);</t>
  </si>
  <si>
    <t>на 2019 год: прогнозное количество нерасселенных аварийных домов на конец отчетного периода (всего)  – 574 шт. (планируемое количество домов признанных аварийными до конца 2019 года), потребность в расселении аварийных домов за счет бюджета муниципального образования «Город Томск» - 44 многоквартирных домов и 106 многоквартирных домов в рамках договоров о развитии застроенной  территории (итого 150 шт.);</t>
  </si>
  <si>
    <t>2020 год: прогнозное количество нерасселенных аварийных домов на конец отчетного периода (всего)  – 548 шт. (при условии, что в 2020 году будет расселено 35 домов, в том числе и в рамках Региональной адресной программы, а признанно аварийными в течение 2020 года- 44 дома), потребность в расселении аварийных домов за счет бюджета муниципального образования «Город Томск» - 6 многоквартирных домов, 23 многоквартирных дома в рамках договоров о развитии застроенной  территории и 34 многоквартирных дома в рамках Региональной адресной программы (итого 63 шт.);</t>
  </si>
  <si>
    <t xml:space="preserve">В столбце «в соответствии с утвержденным финансированием» </t>
  </si>
  <si>
    <t>на 2017 год: количество нерасселенных аварийных домов (всего) 461 шт., учитывая утвержденное финансирование, планируется расселить 1 многоквартирный аварийный дома за счет средств муниципального образования «Город Томск» и 1 за счет инвесторов (договор о развитии застроенной территории заключен в 2017 году);</t>
  </si>
  <si>
    <t>на 2018 год: прогнозное количество нерасселенных аварийных домов на конец 2018 года (всего) - 519 шт., исполнено 49 судебных решений, резолютивная часть которых содержит обязательство предоставить жилое помещение взамен непригодного для проживания жилого помещения.  Также  в 2018 году завершены мероприятия по расселению многоквартирных домов по адресам: г. Томск, ул. Ангарская, 85 и г. Томск,. пер. Шегарский, 69. В связи с реализацией проекта благоустройства территории сквера «Парк Победы» вне очереди расселены дома по ул.Вокзальная, 80 и ул. Вокзальная, 67, кроме этого 2 многоквартирных дома, по адресам: г. Томск, ул. Вершинина, д. 27/4, ул. Вершинина, д. 27/5, снесены собственником в декабре 2017 года и в показатели 2017 года не вошли. В рамках договора о развитии застроенной территории, заключенном в 2017 году, планируется расселить  1 дом;</t>
  </si>
  <si>
    <t>на 2019 год: прогнозное количество нерасселенных аварийных домов на конец отчетного периода - 574 шт. (планируемое количество домов признанных аварийными до конца 2019 года), в 2019 году  исполнено 10 судебных решений, резолютивная часть которых содержит обязательство предоставить жилое помещение взамен непригодного для проживания жилого помещения, а также 3 мировых соглашения, в том числе и за счет освобожденного муниципального жилищного фонда. Также за счет инвесторов планируется расселить 10 многоквартирных домов в рамках договоров о развитии застроенной территории, заключенными в 2017 году и в рамках Региональной адресной программы планируется расселить 35 домов в случае софинансирования за счет средств бюджета муниципального образования «Город Томск». Кроме этого, в 2019 году завершены мероприятия по расселению многоквартирных домов, расположенных по адресам: г. Томск, ул. Красноармейская, 84; г. Томск, ул. Белозерская, 10; ул. Бердская, 11, а также за счет жилых помещений, безвозмездно переданных муниципальному образованию «Город Томск« Администрацией Томской области расселены 2 дома по адресам: ул. 19 Гвардейской Дивизии, 2 и 4;</t>
  </si>
  <si>
    <t>на 2020 год: прогнозное количество нерасселенных аварийных домов на конец отчетного периода - 548 шт. (при условии, что в 2020 году будет расселено 35 домов, в том числе и в рамках Региональной адресной программы, а признанно аварийными в течении 2020 года - 44 дома). В 2020 планируется исполнить судебные решения,  резолютивная часть которых содержит обязательство предоставить жилое помещение взамен непригодного для проживания жилого помещения, а также завершить мероприятия по расселению многоквартирного дома, расположенного по адресу: г. Томск, ул. Первомайская, д. 170. Кроме этого, за счет жилых помещений, безвозмездно переданных муниципальному образованию «Город Томск« Администрацией Томской области планируется расселить 1 дом по адресу: г. Томск, пер. Баумана, 15, г. Томск, ул. Красноармейская, д. 45, и д. 77 и 34 дома в рамках Региональной адресной программы;</t>
  </si>
  <si>
    <t>в том числе за счет средств бюджета муниципального образования «Город Томск»</t>
  </si>
  <si>
    <t>в столбце «в соответствии с потребностью»:</t>
  </si>
  <si>
    <t xml:space="preserve"> на 2017 год: количество нерасселенных аварийных домов (всего)  – 461 шт., потребность в расселении аварийных домов за счет бюджета муниципального образования «Город Томск» - 33 многоквартирных дома;  </t>
  </si>
  <si>
    <t>на 2018 год: прогнозное количество нерасселенных аварийных домов на конец отчетного периода (всего)  – 519 шт., потребность в расселении аварийных домов за счет бюджета муниципального образования «Город Томск» - 25 многоквартирных домов;</t>
  </si>
  <si>
    <t>на 2019 год: прогнозное количество нерасселенных аварийных домов на конец отчетного периода (всего)  – 574 шт. (планируемое количество домов признанных аварийными до конца 2019 года), потребность в расселении аварийных домов за счет бюджета муниципального образования «Город Томск» - 44 многоквартирных домов;</t>
  </si>
  <si>
    <t>на 2020 год: прогнозное количество нерасселенных аварийных домов на конец отчетного периода (всего)  – 548 шт. (при условии, что в 2020 году будет расселено 35 домов, в том числе и в рамках Региональной адресной программы, а признанно аварийными в течение 2020 года- 44 дома), потребность в расселении аварийных домов за счет бюджета муниципального образования «Город Томск» - 6 многоквартирных домов;</t>
  </si>
  <si>
    <t>на 2018 год: прогнозное количество нерасселенных аварийных домов на конец 2018 года (всего) - 519 шт., планируется исполнить 49 судебных решений, резолютивная часть которых содержит обязательство предоставить жилое помещение взамен непригодного для проживания жилого помещения.  Также в 2018 году завершены мероприятия по расселению многоквартирных домов по адресам: г. Томск, ул. Ангарская, 85 и г. Томск, пер. Шегарский, 69;</t>
  </si>
  <si>
    <t>на 2019 год: прогнозное количество нерасселенных аварийных домов на конец отчетного периода - 574 шт. (планируемое количество домов признанных аварийными до конца 2019 года), в 2019 году планируется исполнить 10 судебных решений, резолютивная часть которых содержит обязательство предоставить жилое помещение взамен непригодного для проживания жилого помещения, а также 3 мировых соглашения, в том числе и за счет освобожденного муниципального жилищного фонда, Кроме этого, в 2019 году завершены мероприятия по расселению многоквартирных домов, расположенных по адресам: г. Томск, ул. Красноармейская, 84; г. Томск, ул. Белозерская, 10; ул. Бердская, 11</t>
  </si>
  <si>
    <t xml:space="preserve">на 2020 год: прогнозное количество нерасселенных аварийных домов на конец отчетного периода - 548 шт. (при условии, что в 2020 году будет расселено 35 домов, в том числе и в рамках Региональной адресной программы, а признанно аварийными в течении 2020 года - 44 дома). В 2020 планируется исполнить судебные решения,  резолютивная часть которых содержит обязательство предоставить жилое помещение взамен непригодного для проживания жилого помещения, а также завершить мероприятия по расселению многоквартирного дома, расположенного по адресу: г. Томск, ул. Первомайская, д. 170. </t>
  </si>
  <si>
    <t>2 &lt;2&gt;</t>
  </si>
  <si>
    <t>Показатель 1. Количество расселенных аварийных многоквартирных домов, шт. &lt;4&gt;</t>
  </si>
  <si>
    <t xml:space="preserve">&lt;4&gt; в том числе многоквартирные дома, подлежащих расселению в рамках Региональной адресной программе по переселению граждан из аварийного жилищного фонда Томской области на 2019 - 2024 годы, утвержденной распоряжением Администрации Томской области от 10.04.2019 № 233-ра (Приложение № 1). </t>
  </si>
  <si>
    <t>1&lt;1&gt;</t>
  </si>
  <si>
    <t>3 &lt;3&gt;</t>
  </si>
  <si>
    <t>в столбце «в соответствии с потребностью» рассчитан исходя из показателя «Доля аварийного жилья в общей площади жилищного фонда, %»  Стратегии социально-экономического развития муниципального образования «Город Томск» до 2030 года,утвержденной решением Думы Города Томска от 27.06.2006 № 224, а также из показателей «Общая площадь жилых помещений в аварийных жилых домах» и «Общая площадь жилищного фонда» Прогноза социально-экономического развития муниципального образования «Город Томск» на 2018 год и плановый период 2019 и 2020 годов и на период до 2030 года, утвержденного постановлением администрации Города Томска от 01.09.2017 № 780, Прогноза социально-экономического развития муниципального образования «Город Томск» на 2019 год и плановый период 2020 и 2021 годов и на период до 2030 года, утвержденного постановлением администрации Города Томска от 13.09.2018 № 820;</t>
  </si>
  <si>
    <t>&lt;2&gt; В 2018 году в рамках подпрограммы «Расселение аварийного жилья» на 2017 - 2020 годы  исполнено 49 судебных решений, резолютивная часть которых содержит обязательство предоставить жилое помещение взамен непригодного для проживания жилого помещения. Кроме этого, в 2018 году завершены мероприятия по расселению многоквартирных домов, расположенного по адресам: г. Томск, ул. Ангарская, д. 85 и г. Томск, пер. Шегарский, 69</t>
  </si>
  <si>
    <t>1 &lt;3&gt;</t>
  </si>
  <si>
    <t>0 &lt;3&gt;</t>
  </si>
  <si>
    <t>&lt;1&gt; В 2017 году были завершены мероприятия по расселению многоквартирного дома по адресу: г. Томск, ул. Розы Люксембург, 121 за счет жилых помещений, приобретенных в 2016 году в  рамках муниципальной программы «Доступное и комфортное жилье» на 2015-2025 годы , утвержденной постановлением администрации Города Томска от 19.09.2014  № 944.</t>
  </si>
  <si>
    <t>на 2021 год: прогнозное количество нерасселенных аварийных домов на конец отчетного периода - 621 шт. (при условии, что в 2021 году будет завершено  расселение 10 домов, в том числе и в рамках Региональной адресной программы, а признанно аварийными в течение 2021 года - 75 домов), потребность в расселении аварийных домов за счет бюджета муниципального образования «Город Томск» - 9 многоквартирных домов, 10 многоквартирных дома в рамках договоров о развитии застроенной  территории и 23 многоквартирных дома в рамках Региональной адресной программы (итого 42 шт.);</t>
  </si>
  <si>
    <t xml:space="preserve">на 2021 год: прогнозное количество нерасселенных аварийных домов на конец отчетного периода - 621 шт. (при условии, что в 2021 году будет завершено расселение 10 домов, в том числе и в рамках Региональной адресной программы, а признанно аварийными в течение 2021 года - 75 домов), планируется  завершить расселение  9 домов в рамках Региональной адресной программы, 1 дом в рамках заключенного договора развития застроенных территорий, по адресу: г. Томск, Московский тракт, 15; </t>
  </si>
  <si>
    <t xml:space="preserve">на 2021 год: прогнозное количество нерасселенных аварийных домов на конец отчетного периода - 621 шт. (при условии, что в 2021 году будет завершено расселение 10 домов, в том числе и в рамках Региональной адресной программы, а признанно аварийными в течение 2021 года - 75 домов), планируется расселить 9 домов за счет средств муниципального образования «Город Томск»; </t>
  </si>
  <si>
    <t xml:space="preserve">на 2021 год: прогнозное количество нерасселенных аварийных домов на конец отчетного периода - 621 шт. (при условии, что в 2021 году будет завершено расселение 10 домов, в том числе и в рамках Региональной адресной программы, а признанно аварийными в течение 2021 года - 75 домов), проведение мероприятий по расселению многоквартирных домов, признанных аварийными, за счет средств бюджета  муниципального образования «Город Томск» не планируется; </t>
  </si>
  <si>
    <t>администрация Города Томска (комитет жилищной политики) 
администрация Октябрьского района Города Томска 
администрация Советского района Города Томска 
администрация Кировского района Города Томска 
администрация Ленинского района Города Томска 
департамент управления муниципальной собственностью администрации Города Томска
департамент архитектуры и градостроительства администрации Города Томска</t>
  </si>
  <si>
    <t>&lt;3&gt;В 2019 году в рамках подпрограммы «Расселение аварийного жилья» на 2017 - 2025 годы исполнено 10 судебных решений, резолютивная часть которых содержит обязательство предоставить жилое помещение взамен непригодного для проживания жилого помещения, а также 3 мировых соглашения, в том числе и за счет освобожденного муниципального жилищного фонда. Кроме этого, в 2019 году завершены мероприятия по расселению многоквартирных домов, расположенных по адресам: г. Томск, ул. Красноармейская, 84; г. Томск, ул. Белозерская, 10; ул. Бердская, 11, а также за счет жилых помещений, безвозмездно переданных муниципальному образованию «Город Томск»  Администрацией Томской области расселены 2 дома по адресам: ул. 19 Гвардейской Дивизии, 2 и 4;
в 2020 году в рамках подпрограммы "Расселение аварийного жилья" на 2017 - 2025 годы исполнено 16 судебных решений, резолютивная часть которых содержит обязательство предоставить жилое помещение взамен непригодного для проживания жилого помещения, в том числе за счет жилых помещений, приобретенных в 2019 году, а также завершены мероприятия по расселению многоквартирного дома, расположенного по адресу: г. Томск, ул. Первомайская, д. 170.
в 2021 году рамках подпрограммы «Расселение аварийного жилья» на 2017 - 2025 годы завершены мероприятия по расселению 10 многоквартирных домов;
в 2024 году рамках подпрограммы «Расселение аварийного жилья» на 2017 - 2025 годы планируется расселить 1 многоквартирный дом, признанный аварийными;
в 2025 году рамках подпрограммы «Расселение аварийного жилья» на 2017 - 2025 годы планируется расселить 1 многоквартирный дом, признанный аварийными.</t>
  </si>
  <si>
    <t>на 2022 год общая площадь –8316,3  кв.м., в нормативном состоянии –  3918,1кв.м. (при условии, что в 2022 году будут проведены работы по ремонту жилых помещений маневренного жилищного фонда).</t>
  </si>
  <si>
    <t>на 2023 год общая площадь –8378  кв.м., в нормативном состоянии –  3979,8 кв.м. (при условии, что в 2023 году будут проведены работы по ремонту жилых помещений маневренного жилищного фонда).</t>
  </si>
  <si>
    <t>на 2024 год общая площадь –8401,7  кв.м., в нормативном состоянии –  4003,5 кв.м. (при условии, что в 2023 году будут проведены работы по ремонту жилых помещений маневренного жилищного фонда).</t>
  </si>
  <si>
    <t>на 2025 год проведение мероприятий в рамках подпрограммы «Создание маневренного жилищного фонда» на 2017-2025 годы не планируется в связи с отсутствием финансирования, поэтому значения показателя «Доля площади помещений маневренного жилищного фонда в нормативном состоянии от общей площади помещений маневренного жилищного фонда» указан с учетом достигнутых результатов в предшествующие периоды (с нарастающим итогом).</t>
  </si>
  <si>
    <t xml:space="preserve">на 2022 год: прогнозное количество нерасселенных аварийных домов на конец отчетного периода - 539 шт. (при условии, что в 2022 году будет расселено 152 дома, в том числе и в рамках Региональной адресной программы, а признанно аварийными в течение 2022 года - 70 домов), планируется расселить 7 домов за счет средств муниципального образования «Город Томск», 5 многоквартирных домов в рамках договоров о развитии застроенной  территории, 140 домов в рамках Региональной адресной программы; </t>
  </si>
  <si>
    <t>на 2023 год: прогнозное количество нерасселенных аварийных домов на конец отчетного периода - 448 шт. (при условии, что в 2023 году будет расселен 141 дом,  а признанно аварийными в течение 2023 года - 50 домов), планируется расселить  планируется расселить 26 домов за счет средств муниципального образования «Город Томск», 115 домов рамках Региональной адресной программы;</t>
  </si>
  <si>
    <t>на 2024 год: прогнозное количество нерасселенных аварийных домов на конец отчетного периода - 397 шт. (при условии, что в 2024 году будет расселено 101 дом, а будет признанно аварийными в течение 2024 года - 50 домов), планируется расселить 24  дома за счет средств муниципального образования «Город Томск», 77 домов рамках Региональной адресной программы;</t>
  </si>
  <si>
    <t>на 2025 год: прогнозное количество нерасселенных аварийных домов на конец отчетного периода - 418 шт. (при условии, что в 2025 году  будет расселено 29 домов, а будет признанно аварийными в течение 2025 года - 50 домов), планируется расселить 29 домов за счет средств муниципального образования «Город Томск».</t>
  </si>
  <si>
    <t xml:space="preserve">на 2022 год: прогнозное количество нерасселенных аварийных домов на конец отчетного периода - 624 шт. (при условии, что в 2022 году будет расселено 67 домов, а признанно аварийными в течение 2022 года - 70 домов), планируется расселить 62 домов в рамках Региональной адресной программы, 5 многоквартирных домов в рамках договоров о развитии застроенной  территории ; </t>
  </si>
  <si>
    <t>на 2023 год: прогнозное количество нерасселенных аварийных домов на конец отчетного периода - 559 шт. (при условии, что в 2023 году будет расселено 115 домов,  а признанно аварийными в течение 2023 года - 50 домов), планируется расселить 115 домов рамках Региональной адресной программы;</t>
  </si>
  <si>
    <t>на 2024 год: прогнозное количество нерасселенных аварийных домов на конец отчетного периода - 531 шт. (при условии, что в 2024 году будет расселено 78 домов, а признанно аварийными в течение 2024 года - 50 домов), планируется расселить 1 дом за счет средств муниципального образования «Город Томск», 77 домов рамках Региональной адресной программы;</t>
  </si>
  <si>
    <t>на 2025 год: прогнозное количество нерасселенных аварийных домов на конец отчетного периода - 580 шт. (при условии, что в 2025 году  будет расселен 1 дом, а признанно аварийными в течение 2025 года - 50 домов),  планируется расселить 1 дом за счет средств муниципального образования «Город Томск».</t>
  </si>
  <si>
    <t xml:space="preserve">на 2022 год: прогнозное количество нерасселенных аварийных домов на конец отчетного периода - 539 шт. (при условии, что в 2022 году будет расселено 152 дома, в том числе и в рамках Региональной адресной программы, а признанно аварийными в течение 2022 года - 70 домов), планируется расселить 7 домов за счет средств муниципального образования «Город Томск»; </t>
  </si>
  <si>
    <t>на 2023 год: прогнозное количество нерасселенных аварийных домов на конец отчетного периода - 448 шт. (при условии, что в 2023 году будет расселен 141 дом,  а признанно аварийными в течение 2023 года - 50 домов), планируется расселить  планируется расселить 26 домов за счет средств муниципального образования «Город Томск»;</t>
  </si>
  <si>
    <t>на 2024 год: прогнозное количество нерасселенных аварийных домов на конец отчетного периода - 397 шт. (при условии, что в 2024 году будет расселено 101 дом, а будет признанно аварийными в течение 2024 года - 50 домов), планируется расселить 24  дома за счет средств муниципального образования «Город Томск»;</t>
  </si>
  <si>
    <t xml:space="preserve">на 2022 год: прогнозное количество нерасселенных аварийных домов на конец отчетного периода - 624 шт. (при условии, что в 2022 году будет расселено 67 домов, а признанно аварийными в течение 2022 года - 70 домов), проведение мероприятий по расселению многоквартирных домов, признанных аварийными, за счет средств бюджета  муниципального образования «Город Томск» не планируется; </t>
  </si>
  <si>
    <t xml:space="preserve">на 2023 год: прогнозное количество нерасселенных аварийных домов на конец отчетного периода - 559 шт. (при условии, что в 2023 году будет расселен 115 домов,  а признанно аварийными в течение 2023 года - 50 домов), проведение мероприятий по расселению многоквартирных домов, признанных аварийными, за счет средств бюджета  муниципального образования «Город Томск» не планируется; </t>
  </si>
  <si>
    <t>на 2024 год: прогнозное количество нерасселенных аварийных домов на конец отчетного периода - 531 шт. (при условии, что в 2024 году будет расселено 78 домов, а будет признанно аварийными в течение 2024 года - 50 домов), планируется расселить 1 дом за счет средств муниципального образования «Город Томск»;</t>
  </si>
  <si>
    <t>на 2021 год: площадь жилых помещений в аварийных домах – 243,37  тыс. кв.м. и общая площадь жилищного фонда -14 724,1   тыс. кв.м. (прогнозные значения, которые планируется достичь к концу 2021 года);</t>
  </si>
  <si>
    <t>на 2022 год: площадь жилых помещений в аварийных домах – 236,17   тыс. кв.м. и общая площадь жилищного фонда -14 930,70 тыс. кв.м. (прогнозные значения, которые планируется достичь к концу 2022 года);</t>
  </si>
  <si>
    <t>на 2023 год: площадь жилых помещений в аварийных домах – 203,27  тыс. кв.м. и общая площадь жилищного фонда -15 169,70 тыс. кв.м. (прогнозные значения, которые планируется достичь к концу 2023 года);</t>
  </si>
  <si>
    <t>на 2024 год: площадь жилых помещений в аварийных домах –200,57   тыс. кв.м. и общая площадь жилищного фонда -15 408,7 тыс. кв.м. (прогнозные значения, которые планируется достичь к концу 2024 года);</t>
  </si>
  <si>
    <t>на 2025 год: площадь жилых помещений в аварийных домах – 217,57 тыс. кв.м. и общая площадь жилищного фонда -15 752,80 тыс. кв.м. (прогнозные значения, которые планируется достичь к концу 2025 года);</t>
  </si>
  <si>
    <t>Перечень подпрограмм либо перечень задач муниципальной программы (в случае если подпрограммы не предусмотрены)</t>
  </si>
  <si>
    <t>не более 1,3</t>
  </si>
  <si>
    <t>не более 1,0</t>
  </si>
  <si>
    <t>Приложение 1 к постановлению администрации Города Томска от 15.03.2024 № 196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</si>
</sst>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_р_."/>
    <numFmt numFmtId="165" formatCode="0.0"/>
    <numFmt numFmtId="166" formatCode="#,##0.0"/>
    <numFmt numFmtId="167" formatCode="#,##0.00_р_."/>
  </numFmts>
  <fonts count="21" x14ac:knownFonts="1">
    <font>
      <sz val="11"/>
      <color theme="1"/>
      <name val="Calibri"/>
      <family val="2"/>
      <scheme val="minor"/>
    </font>
    <font>
      <sz val="10"/>
      <name val="Helv"/>
    </font>
    <font>
      <sz val="10"/>
      <name val="Arial Cyr"/>
      <charset val="204"/>
    </font>
    <font>
      <b/>
      <sz val="12"/>
      <name val="Times New Roman"/>
      <family val="1"/>
      <charset val="204"/>
    </font>
    <font>
      <sz val="10"/>
      <name val="Arial"/>
      <family val="2"/>
      <charset val="204"/>
    </font>
    <font>
      <sz val="8"/>
      <name val="Times New Roman"/>
      <family val="1"/>
      <charset val="204"/>
    </font>
    <font>
      <b/>
      <sz val="14"/>
      <name val="Times New Roman"/>
      <family val="1"/>
      <charset val="204"/>
    </font>
    <font>
      <b/>
      <sz val="10"/>
      <name val="Arial"/>
      <family val="2"/>
      <charset val="204"/>
    </font>
    <font>
      <sz val="12"/>
      <name val="Times New Roman"/>
      <family val="1"/>
      <charset val="204"/>
    </font>
    <font>
      <u/>
      <sz val="10"/>
      <color indexed="12"/>
      <name val="Arial"/>
      <family val="2"/>
      <charset val="204"/>
    </font>
    <font>
      <sz val="7.5"/>
      <name val="Times New Roman"/>
      <family val="1"/>
      <charset val="204"/>
    </font>
    <font>
      <b/>
      <sz val="8"/>
      <name val="Times New Roman"/>
      <family val="1"/>
      <charset val="204"/>
    </font>
    <font>
      <sz val="11"/>
      <name val="Calibri"/>
      <family val="2"/>
      <scheme val="minor"/>
    </font>
    <font>
      <sz val="11"/>
      <name val="Times New Roman"/>
      <family val="1"/>
      <charset val="204"/>
    </font>
    <font>
      <sz val="8"/>
      <color theme="1"/>
      <name val="Times New Roman"/>
      <family val="1"/>
      <charset val="204"/>
    </font>
    <font>
      <b/>
      <sz val="11"/>
      <name val="Calibri"/>
      <family val="2"/>
      <scheme val="minor"/>
    </font>
    <font>
      <sz val="8"/>
      <name val="Arial"/>
      <family val="2"/>
      <charset val="204"/>
    </font>
    <font>
      <sz val="6.5"/>
      <name val="Times New Roman"/>
      <family val="1"/>
      <charset val="204"/>
    </font>
    <font>
      <b/>
      <sz val="8"/>
      <name val="Helv"/>
    </font>
    <font>
      <b/>
      <sz val="8"/>
      <name val="Calibri"/>
      <family val="2"/>
      <scheme val="minor"/>
    </font>
    <font>
      <sz val="1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4"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medium">
        <color indexed="64"/>
      </left>
      <right/>
      <top/>
      <bottom/>
      <diagonal/>
    </border>
    <border>
      <left style="thin">
        <color auto="1"/>
      </left>
      <right/>
      <top style="thin">
        <color auto="1"/>
      </top>
      <bottom style="thin">
        <color auto="1"/>
      </bottom>
      <diagonal/>
    </border>
  </borders>
  <cellStyleXfs count="4">
    <xf numFmtId="0" fontId="0" fillId="0" borderId="0"/>
    <xf numFmtId="0" fontId="1" fillId="0" borderId="0"/>
    <xf numFmtId="0" fontId="2" fillId="0" borderId="0"/>
    <xf numFmtId="0" fontId="9" fillId="0" borderId="0" applyNumberFormat="0" applyFill="0" applyBorder="0" applyAlignment="0" applyProtection="0">
      <alignment vertical="top"/>
      <protection locked="0"/>
    </xf>
  </cellStyleXfs>
  <cellXfs count="173">
    <xf numFmtId="0" fontId="0" fillId="0" borderId="0" xfId="0"/>
    <xf numFmtId="0" fontId="0" fillId="2" borderId="0" xfId="0" applyFill="1"/>
    <xf numFmtId="3" fontId="5" fillId="2" borderId="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164" fontId="5" fillId="0" borderId="1" xfId="0" applyNumberFormat="1" applyFont="1" applyFill="1" applyBorder="1" applyAlignment="1">
      <alignment horizontal="center" vertical="center" wrapText="1"/>
    </xf>
    <xf numFmtId="165" fontId="5" fillId="0" borderId="1" xfId="0" applyNumberFormat="1" applyFont="1" applyFill="1" applyBorder="1" applyAlignment="1">
      <alignment horizontal="center" vertical="center"/>
    </xf>
    <xf numFmtId="166" fontId="5" fillId="0" borderId="1" xfId="0" applyNumberFormat="1" applyFont="1" applyFill="1" applyBorder="1" applyAlignment="1">
      <alignment horizontal="center" vertical="center"/>
    </xf>
    <xf numFmtId="3"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xf>
    <xf numFmtId="165" fontId="5" fillId="0" borderId="1" xfId="0" applyNumberFormat="1" applyFont="1" applyFill="1" applyBorder="1" applyAlignment="1">
      <alignment horizontal="center" vertical="center" wrapText="1"/>
    </xf>
    <xf numFmtId="164" fontId="5" fillId="0" borderId="2" xfId="0" applyNumberFormat="1" applyFont="1" applyFill="1" applyBorder="1" applyAlignment="1">
      <alignment horizontal="center" vertical="center" wrapText="1"/>
    </xf>
    <xf numFmtId="0" fontId="0" fillId="0" borderId="0" xfId="0" applyFill="1"/>
    <xf numFmtId="0" fontId="0" fillId="3" borderId="0" xfId="0" applyFill="1"/>
    <xf numFmtId="0" fontId="17" fillId="0" borderId="1" xfId="0" applyFont="1" applyFill="1" applyBorder="1" applyAlignment="1">
      <alignment horizontal="center" vertical="center" textRotation="90" wrapText="1"/>
    </xf>
    <xf numFmtId="0" fontId="13" fillId="0" borderId="1" xfId="0" applyFont="1" applyFill="1" applyBorder="1"/>
    <xf numFmtId="0" fontId="6" fillId="3" borderId="0"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166" fontId="5" fillId="0" borderId="1" xfId="0" applyNumberFormat="1" applyFont="1" applyFill="1" applyBorder="1" applyAlignment="1">
      <alignment horizontal="center" vertical="center" wrapText="1"/>
    </xf>
    <xf numFmtId="166" fontId="5" fillId="0" borderId="2" xfId="0" applyNumberFormat="1" applyFont="1" applyFill="1" applyBorder="1" applyAlignment="1">
      <alignment horizontal="center" vertical="center" wrapText="1"/>
    </xf>
    <xf numFmtId="16"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14" fontId="5" fillId="0" borderId="1" xfId="0" applyNumberFormat="1" applyFont="1" applyFill="1" applyBorder="1" applyAlignment="1">
      <alignment horizontal="center" vertical="center" wrapText="1"/>
    </xf>
    <xf numFmtId="0" fontId="5" fillId="2" borderId="1" xfId="0" applyFont="1" applyFill="1" applyBorder="1" applyAlignment="1">
      <alignment vertical="top"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10" fillId="2" borderId="1" xfId="0" applyFont="1" applyFill="1" applyBorder="1" applyAlignment="1">
      <alignment horizontal="center" vertical="center" textRotation="90" wrapText="1"/>
    </xf>
    <xf numFmtId="0" fontId="10" fillId="2" borderId="1" xfId="0" applyFont="1" applyFill="1" applyBorder="1" applyAlignment="1">
      <alignment vertical="center" textRotation="90"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164" fontId="5" fillId="2" borderId="1" xfId="0" applyNumberFormat="1" applyFont="1" applyFill="1" applyBorder="1" applyAlignment="1">
      <alignment horizontal="center" vertical="center" wrapText="1"/>
    </xf>
    <xf numFmtId="165" fontId="5" fillId="2" borderId="1" xfId="0" applyNumberFormat="1" applyFont="1" applyFill="1" applyBorder="1" applyAlignment="1">
      <alignment horizontal="center" vertical="center"/>
    </xf>
    <xf numFmtId="166" fontId="5" fillId="2" borderId="1" xfId="0" applyNumberFormat="1" applyFont="1" applyFill="1" applyBorder="1" applyAlignment="1">
      <alignment horizontal="center" vertical="center"/>
    </xf>
    <xf numFmtId="166" fontId="5" fillId="2" borderId="2" xfId="0" applyNumberFormat="1" applyFont="1" applyFill="1" applyBorder="1" applyAlignment="1">
      <alignment horizontal="center" vertical="center" wrapText="1"/>
    </xf>
    <xf numFmtId="166" fontId="5" fillId="2" borderId="1" xfId="0" applyNumberFormat="1" applyFont="1" applyFill="1" applyBorder="1" applyAlignment="1">
      <alignment horizontal="center" vertical="center" wrapText="1"/>
    </xf>
    <xf numFmtId="0" fontId="5" fillId="2" borderId="6" xfId="0" applyFont="1" applyFill="1" applyBorder="1" applyAlignment="1">
      <alignment horizontal="left" vertical="center" wrapText="1"/>
    </xf>
    <xf numFmtId="165" fontId="5" fillId="2" borderId="1" xfId="0" applyNumberFormat="1" applyFont="1" applyFill="1" applyBorder="1" applyAlignment="1">
      <alignment horizontal="center" vertical="center" wrapText="1"/>
    </xf>
    <xf numFmtId="0" fontId="5" fillId="2" borderId="7" xfId="0" applyFont="1" applyFill="1" applyBorder="1" applyAlignment="1">
      <alignment horizontal="left" vertical="center" wrapText="1"/>
    </xf>
    <xf numFmtId="164" fontId="5" fillId="2" borderId="2" xfId="0" applyNumberFormat="1" applyFont="1" applyFill="1" applyBorder="1" applyAlignment="1">
      <alignment horizontal="center" vertical="center" wrapText="1"/>
    </xf>
    <xf numFmtId="0" fontId="17" fillId="2" borderId="1" xfId="0" applyFont="1" applyFill="1" applyBorder="1" applyAlignment="1">
      <alignment horizontal="center" vertical="center" textRotation="90" wrapText="1"/>
    </xf>
    <xf numFmtId="0" fontId="13" fillId="2" borderId="1" xfId="0" applyFont="1" applyFill="1" applyBorder="1"/>
    <xf numFmtId="14" fontId="5" fillId="2" borderId="1" xfId="0" applyNumberFormat="1" applyFont="1" applyFill="1" applyBorder="1" applyAlignment="1">
      <alignment horizontal="center" vertical="center" wrapText="1"/>
    </xf>
    <xf numFmtId="16" fontId="5" fillId="2"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166" fontId="5"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66" fontId="5" fillId="0" borderId="1" xfId="0" applyNumberFormat="1" applyFont="1" applyFill="1" applyBorder="1" applyAlignment="1">
      <alignment horizontal="center" vertical="center" wrapText="1"/>
    </xf>
    <xf numFmtId="166" fontId="5" fillId="0" borderId="13" xfId="0" applyNumberFormat="1" applyFont="1" applyFill="1" applyBorder="1" applyAlignment="1">
      <alignment horizontal="center" vertical="center" wrapText="1"/>
    </xf>
    <xf numFmtId="167"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64" fontId="5" fillId="0" borderId="13" xfId="0" applyNumberFormat="1" applyFont="1" applyFill="1" applyBorder="1" applyAlignment="1">
      <alignment horizontal="center" vertical="center" wrapText="1"/>
    </xf>
    <xf numFmtId="0" fontId="5" fillId="0" borderId="1" xfId="0" applyFont="1" applyFill="1" applyBorder="1" applyAlignment="1">
      <alignment vertical="center" wrapText="1"/>
    </xf>
    <xf numFmtId="166" fontId="5" fillId="0" borderId="1" xfId="0" applyNumberFormat="1" applyFont="1" applyFill="1" applyBorder="1" applyAlignment="1">
      <alignment horizontal="center" vertical="center" wrapText="1"/>
    </xf>
    <xf numFmtId="166" fontId="5" fillId="0" borderId="13"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vertical="center" wrapText="1"/>
    </xf>
    <xf numFmtId="0" fontId="4" fillId="2" borderId="1" xfId="0" applyFont="1" applyFill="1" applyBorder="1" applyAlignment="1"/>
    <xf numFmtId="0" fontId="5" fillId="2" borderId="1" xfId="0" applyFont="1" applyFill="1" applyBorder="1" applyAlignment="1">
      <alignment vertical="center"/>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4" fillId="2" borderId="3" xfId="0" applyFont="1" applyFill="1" applyBorder="1" applyAlignment="1"/>
    <xf numFmtId="0" fontId="4" fillId="2" borderId="4" xfId="0" applyFont="1" applyFill="1" applyBorder="1" applyAlignment="1"/>
    <xf numFmtId="0" fontId="5" fillId="2" borderId="0" xfId="0" applyFont="1" applyFill="1" applyBorder="1" applyAlignment="1">
      <alignment wrapText="1"/>
    </xf>
    <xf numFmtId="0" fontId="5" fillId="2" borderId="0" xfId="0" applyFont="1" applyFill="1" applyAlignment="1">
      <alignment wrapText="1"/>
    </xf>
    <xf numFmtId="0" fontId="8" fillId="2" borderId="3" xfId="0" applyFont="1" applyFill="1" applyBorder="1" applyAlignment="1">
      <alignment horizontal="center" vertical="center" wrapText="1"/>
    </xf>
    <xf numFmtId="166" fontId="5" fillId="0" borderId="1" xfId="0" applyNumberFormat="1" applyFont="1" applyFill="1" applyBorder="1" applyAlignment="1">
      <alignment horizontal="center" vertical="center" wrapText="1"/>
    </xf>
    <xf numFmtId="166" fontId="4" fillId="0" borderId="1" xfId="0" applyNumberFormat="1" applyFont="1" applyFill="1" applyBorder="1" applyAlignment="1"/>
    <xf numFmtId="166" fontId="5" fillId="0" borderId="13" xfId="0" applyNumberFormat="1" applyFont="1" applyFill="1" applyBorder="1" applyAlignment="1">
      <alignment horizontal="center" vertical="center" wrapText="1"/>
    </xf>
    <xf numFmtId="166" fontId="5" fillId="0" borderId="4" xfId="0" applyNumberFormat="1" applyFont="1" applyFill="1" applyBorder="1" applyAlignment="1">
      <alignment horizontal="center" vertical="center" wrapText="1"/>
    </xf>
    <xf numFmtId="166" fontId="5" fillId="0" borderId="13" xfId="0" applyNumberFormat="1" applyFont="1" applyFill="1" applyBorder="1" applyAlignment="1">
      <alignment horizontal="center" vertical="center"/>
    </xf>
    <xf numFmtId="166" fontId="5" fillId="0" borderId="4" xfId="0" applyNumberFormat="1" applyFont="1" applyFill="1" applyBorder="1" applyAlignment="1">
      <alignment horizontal="center" vertical="center"/>
    </xf>
    <xf numFmtId="166" fontId="5" fillId="0" borderId="2" xfId="0" applyNumberFormat="1" applyFont="1" applyFill="1" applyBorder="1" applyAlignment="1">
      <alignment horizontal="center" vertical="center" wrapText="1"/>
    </xf>
    <xf numFmtId="166" fontId="4" fillId="0" borderId="4" xfId="0" applyNumberFormat="1" applyFont="1" applyFill="1" applyBorder="1" applyAlignment="1"/>
    <xf numFmtId="166" fontId="5" fillId="2" borderId="1" xfId="0" applyNumberFormat="1" applyFont="1" applyFill="1" applyBorder="1" applyAlignment="1">
      <alignment horizontal="center" vertical="center" wrapText="1"/>
    </xf>
    <xf numFmtId="166" fontId="4" fillId="2" borderId="1" xfId="0" applyNumberFormat="1" applyFont="1" applyFill="1" applyBorder="1" applyAlignment="1"/>
    <xf numFmtId="166" fontId="5" fillId="2" borderId="13" xfId="0" applyNumberFormat="1" applyFont="1" applyFill="1" applyBorder="1" applyAlignment="1">
      <alignment horizontal="center" vertical="center" wrapText="1"/>
    </xf>
    <xf numFmtId="166" fontId="5" fillId="2" borderId="4" xfId="0" applyNumberFormat="1" applyFont="1" applyFill="1" applyBorder="1" applyAlignment="1">
      <alignment horizontal="center" vertical="center" wrapText="1"/>
    </xf>
    <xf numFmtId="166" fontId="5" fillId="2" borderId="13" xfId="0" applyNumberFormat="1" applyFont="1" applyFill="1" applyBorder="1" applyAlignment="1">
      <alignment horizontal="center" vertical="center"/>
    </xf>
    <xf numFmtId="166" fontId="5" fillId="2" borderId="4" xfId="0" applyNumberFormat="1" applyFont="1" applyFill="1" applyBorder="1" applyAlignment="1">
      <alignment horizontal="center" vertical="center"/>
    </xf>
    <xf numFmtId="166" fontId="5" fillId="2" borderId="2" xfId="0" applyNumberFormat="1" applyFont="1" applyFill="1" applyBorder="1" applyAlignment="1">
      <alignment horizontal="center" vertical="center" wrapText="1"/>
    </xf>
    <xf numFmtId="166" fontId="4" fillId="2" borderId="4" xfId="0" applyNumberFormat="1" applyFont="1" applyFill="1" applyBorder="1" applyAlignment="1"/>
    <xf numFmtId="0" fontId="5" fillId="2" borderId="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5" xfId="0" applyFont="1" applyFill="1" applyBorder="1" applyAlignment="1"/>
    <xf numFmtId="0" fontId="5" fillId="2" borderId="7"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2" borderId="1" xfId="0" applyFont="1" applyFill="1" applyBorder="1" applyAlignment="1">
      <alignment horizontal="center" wrapText="1"/>
    </xf>
    <xf numFmtId="0" fontId="4" fillId="2" borderId="4" xfId="0" applyFont="1" applyFill="1" applyBorder="1" applyAlignment="1">
      <alignment horizontal="center" wrapText="1"/>
    </xf>
    <xf numFmtId="0" fontId="16" fillId="2" borderId="3" xfId="0" applyFont="1" applyFill="1" applyBorder="1" applyAlignment="1"/>
    <xf numFmtId="0" fontId="16" fillId="2" borderId="4" xfId="0" applyFont="1" applyFill="1" applyBorder="1" applyAlignment="1"/>
    <xf numFmtId="0" fontId="5" fillId="0" borderId="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4" fillId="2" borderId="4" xfId="0" applyFont="1" applyFill="1" applyBorder="1" applyAlignment="1">
      <alignment vertical="center" wrapText="1"/>
    </xf>
    <xf numFmtId="0" fontId="4" fillId="2" borderId="1" xfId="0" applyFont="1" applyFill="1" applyBorder="1" applyAlignment="1">
      <alignment vertical="center" wrapText="1"/>
    </xf>
    <xf numFmtId="0" fontId="5" fillId="2" borderId="1" xfId="3" applyNumberFormat="1" applyFont="1" applyFill="1" applyBorder="1" applyAlignment="1" applyProtection="1">
      <alignment vertical="center" wrapText="1"/>
    </xf>
    <xf numFmtId="0" fontId="20" fillId="0" borderId="0" xfId="0" applyFont="1" applyFill="1" applyAlignment="1">
      <alignment horizontal="right" vertical="center"/>
    </xf>
    <xf numFmtId="0" fontId="3" fillId="2"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5" fillId="0" borderId="0" xfId="0" applyFont="1" applyFill="1" applyAlignment="1">
      <alignment horizontal="justify" vertical="center"/>
    </xf>
    <xf numFmtId="0" fontId="1" fillId="0" borderId="0" xfId="0" applyFont="1" applyFill="1" applyAlignment="1">
      <alignment vertical="center"/>
    </xf>
    <xf numFmtId="0" fontId="12" fillId="0" borderId="0" xfId="0" applyFont="1" applyFill="1" applyAlignment="1"/>
    <xf numFmtId="16"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5" fillId="2" borderId="0" xfId="0" applyFont="1" applyFill="1" applyAlignment="1">
      <alignment horizontal="justify" vertical="center"/>
    </xf>
    <xf numFmtId="0" fontId="1" fillId="2" borderId="0" xfId="0" applyFont="1" applyFill="1" applyAlignment="1">
      <alignment vertical="center"/>
    </xf>
    <xf numFmtId="0" fontId="12" fillId="2" borderId="0" xfId="0" applyFont="1" applyFill="1" applyAlignment="1"/>
    <xf numFmtId="0" fontId="3" fillId="0" borderId="11" xfId="0" applyFont="1" applyFill="1" applyBorder="1" applyAlignment="1">
      <alignment horizontal="center" vertical="center" wrapText="1"/>
    </xf>
    <xf numFmtId="0" fontId="5" fillId="0" borderId="1" xfId="0" applyFont="1" applyFill="1" applyBorder="1" applyAlignment="1">
      <alignment horizontal="center" vertical="center" textRotation="90" wrapText="1"/>
    </xf>
    <xf numFmtId="0" fontId="12" fillId="0" borderId="1" xfId="0" applyFont="1" applyFill="1" applyBorder="1" applyAlignment="1">
      <alignment horizontal="center" vertical="center" wrapText="1"/>
    </xf>
    <xf numFmtId="0" fontId="5" fillId="0" borderId="0" xfId="0" applyFont="1" applyFill="1" applyBorder="1" applyAlignment="1">
      <alignment horizontal="justify" vertical="center" wrapText="1"/>
    </xf>
    <xf numFmtId="0" fontId="4" fillId="0" borderId="0" xfId="0" applyFont="1" applyFill="1" applyAlignment="1">
      <alignment vertical="center" wrapText="1"/>
    </xf>
    <xf numFmtId="0" fontId="5" fillId="0" borderId="0" xfId="0" applyFont="1" applyFill="1" applyBorder="1" applyAlignment="1">
      <alignment horizontal="justify" vertical="center" shrinkToFit="1"/>
    </xf>
    <xf numFmtId="0" fontId="4" fillId="0" borderId="0" xfId="0" applyFont="1" applyFill="1" applyAlignment="1">
      <alignment vertical="center" shrinkToFit="1"/>
    </xf>
    <xf numFmtId="0" fontId="5" fillId="0" borderId="0" xfId="0" applyFont="1" applyFill="1" applyBorder="1" applyAlignment="1">
      <alignment horizontal="justify" vertical="center"/>
    </xf>
    <xf numFmtId="0" fontId="4" fillId="0" borderId="0" xfId="0" applyFont="1" applyFill="1" applyAlignment="1">
      <alignment vertical="center"/>
    </xf>
    <xf numFmtId="0" fontId="5" fillId="0" borderId="5" xfId="0" applyFont="1" applyFill="1" applyBorder="1" applyAlignment="1">
      <alignment vertical="center" wrapText="1"/>
    </xf>
    <xf numFmtId="0" fontId="4" fillId="0" borderId="5" xfId="0" applyFont="1" applyFill="1" applyBorder="1" applyAlignment="1">
      <alignment vertical="center" wrapText="1"/>
    </xf>
    <xf numFmtId="0" fontId="12" fillId="0" borderId="5" xfId="0" applyFont="1" applyFill="1" applyBorder="1" applyAlignment="1"/>
    <xf numFmtId="0" fontId="5" fillId="0" borderId="0" xfId="0" applyFont="1" applyFill="1" applyBorder="1" applyAlignment="1">
      <alignment vertical="center" wrapText="1"/>
    </xf>
    <xf numFmtId="0" fontId="5" fillId="0" borderId="0" xfId="0" applyFont="1" applyFill="1" applyBorder="1" applyAlignment="1">
      <alignment wrapText="1"/>
    </xf>
    <xf numFmtId="0" fontId="5"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12" fillId="0" borderId="0" xfId="0" applyFont="1" applyFill="1" applyAlignment="1">
      <alignment shrinkToFit="1"/>
    </xf>
    <xf numFmtId="0" fontId="5" fillId="0" borderId="0" xfId="0" applyFont="1" applyFill="1" applyAlignment="1">
      <alignment horizontal="left" vertical="center" wrapText="1"/>
    </xf>
    <xf numFmtId="0" fontId="1" fillId="0" borderId="0" xfId="0" applyFont="1" applyFill="1" applyAlignment="1">
      <alignment horizontal="left" vertical="center" wrapText="1"/>
    </xf>
    <xf numFmtId="0" fontId="12" fillId="0" borderId="0" xfId="0" applyFont="1" applyFill="1" applyAlignment="1">
      <alignment horizontal="left" wrapText="1"/>
    </xf>
    <xf numFmtId="0" fontId="11" fillId="0" borderId="0" xfId="0" applyFont="1" applyFill="1" applyBorder="1" applyAlignment="1">
      <alignment horizontal="justify" vertical="center"/>
    </xf>
    <xf numFmtId="0" fontId="7" fillId="0" borderId="0" xfId="0" applyFont="1" applyFill="1" applyAlignment="1">
      <alignment vertical="center"/>
    </xf>
    <xf numFmtId="0" fontId="15" fillId="0" borderId="0" xfId="0" applyFont="1" applyFill="1" applyAlignment="1"/>
    <xf numFmtId="0" fontId="11" fillId="0" borderId="0" xfId="0" applyFont="1" applyFill="1" applyAlignment="1">
      <alignment horizontal="justify" vertical="center"/>
    </xf>
    <xf numFmtId="0" fontId="18" fillId="0" borderId="0" xfId="0" applyFont="1" applyFill="1" applyAlignment="1">
      <alignment vertical="center"/>
    </xf>
    <xf numFmtId="0" fontId="19" fillId="0" borderId="0" xfId="0" applyFont="1" applyFill="1" applyAlignment="1"/>
    <xf numFmtId="0" fontId="5" fillId="2" borderId="5" xfId="0" applyFont="1" applyFill="1" applyBorder="1" applyAlignment="1">
      <alignment vertical="center" wrapText="1"/>
    </xf>
    <xf numFmtId="0" fontId="4" fillId="2" borderId="5" xfId="0" applyFont="1" applyFill="1" applyBorder="1" applyAlignment="1">
      <alignment vertical="center" wrapText="1"/>
    </xf>
    <xf numFmtId="0" fontId="12" fillId="2" borderId="5" xfId="0" applyFont="1" applyFill="1" applyBorder="1" applyAlignment="1"/>
    <xf numFmtId="0" fontId="5" fillId="2" borderId="0" xfId="0" applyFont="1" applyFill="1" applyBorder="1" applyAlignment="1">
      <alignment vertical="center" wrapText="1"/>
    </xf>
    <xf numFmtId="0" fontId="4" fillId="2" borderId="0" xfId="0" applyFont="1" applyFill="1" applyAlignment="1">
      <alignment vertical="center" wrapText="1"/>
    </xf>
    <xf numFmtId="0" fontId="5" fillId="2" borderId="0" xfId="0" applyFont="1" applyFill="1" applyBorder="1" applyAlignment="1">
      <alignment horizontal="left" vertical="center" wrapText="1"/>
    </xf>
    <xf numFmtId="0" fontId="4" fillId="2" borderId="0" xfId="0" applyFont="1" applyFill="1" applyAlignment="1">
      <alignment horizontal="left" vertical="center" wrapText="1"/>
    </xf>
    <xf numFmtId="0" fontId="11" fillId="0" borderId="0" xfId="0" applyFont="1" applyFill="1" applyAlignment="1">
      <alignment vertical="center" wrapText="1"/>
    </xf>
    <xf numFmtId="0" fontId="7" fillId="0" borderId="0" xfId="0" applyFont="1" applyFill="1" applyAlignment="1">
      <alignment vertical="center" wrapText="1"/>
    </xf>
    <xf numFmtId="0" fontId="5" fillId="2" borderId="0" xfId="0" applyFont="1" applyFill="1" applyBorder="1" applyAlignment="1">
      <alignment horizontal="justify" vertical="center"/>
    </xf>
    <xf numFmtId="0" fontId="4" fillId="2" borderId="0" xfId="0" applyFont="1" applyFill="1" applyAlignment="1">
      <alignment vertical="center"/>
    </xf>
    <xf numFmtId="0" fontId="5" fillId="2" borderId="0" xfId="0" applyFont="1" applyFill="1" applyBorder="1" applyAlignment="1">
      <alignment horizontal="justify" vertical="center" wrapText="1"/>
    </xf>
    <xf numFmtId="0" fontId="5" fillId="2" borderId="0" xfId="0" applyFont="1" applyFill="1" applyBorder="1" applyAlignment="1">
      <alignment horizontal="justify" vertical="center" shrinkToFit="1"/>
    </xf>
    <xf numFmtId="0" fontId="4" fillId="2" borderId="0" xfId="0" applyFont="1" applyFill="1" applyAlignment="1">
      <alignment vertical="center" shrinkToFit="1"/>
    </xf>
    <xf numFmtId="0" fontId="12" fillId="2" borderId="0" xfId="0" applyFont="1" applyFill="1" applyAlignment="1">
      <alignment shrinkToFit="1"/>
    </xf>
    <xf numFmtId="0" fontId="11" fillId="2" borderId="0" xfId="0" applyFont="1" applyFill="1" applyBorder="1" applyAlignment="1">
      <alignment horizontal="justify" vertical="center"/>
    </xf>
    <xf numFmtId="0" fontId="7" fillId="2" borderId="0" xfId="0" applyFont="1" applyFill="1" applyAlignment="1">
      <alignment vertical="center"/>
    </xf>
    <xf numFmtId="0" fontId="15" fillId="2" borderId="0" xfId="0" applyFont="1" applyFill="1" applyAlignment="1"/>
    <xf numFmtId="0" fontId="11" fillId="2" borderId="0" xfId="0" applyFont="1" applyFill="1" applyAlignment="1">
      <alignment horizontal="justify" vertical="center"/>
    </xf>
    <xf numFmtId="0" fontId="11" fillId="2" borderId="0" xfId="0" applyFont="1" applyFill="1" applyAlignment="1">
      <alignment vertical="center" wrapText="1"/>
    </xf>
    <xf numFmtId="0" fontId="7" fillId="2" borderId="0" xfId="0" applyFont="1" applyFill="1" applyAlignment="1">
      <alignment vertical="center" wrapText="1"/>
    </xf>
    <xf numFmtId="0" fontId="5" fillId="2" borderId="0" xfId="0" applyFont="1" applyFill="1" applyAlignment="1">
      <alignment horizontal="left" vertical="center" wrapText="1"/>
    </xf>
    <xf numFmtId="0" fontId="1" fillId="2" borderId="0" xfId="0" applyFont="1" applyFill="1" applyAlignment="1">
      <alignment horizontal="left" vertical="center" wrapText="1"/>
    </xf>
    <xf numFmtId="0" fontId="12" fillId="2" borderId="0" xfId="0" applyFont="1" applyFill="1" applyAlignment="1">
      <alignment horizontal="left" wrapText="1"/>
    </xf>
    <xf numFmtId="0" fontId="6" fillId="3" borderId="12"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18" fillId="2" borderId="0" xfId="0" applyFont="1" applyFill="1" applyAlignment="1">
      <alignment vertical="center"/>
    </xf>
    <xf numFmtId="0" fontId="19" fillId="2" borderId="0" xfId="0" applyFont="1" applyFill="1" applyAlignment="1"/>
    <xf numFmtId="0" fontId="5" fillId="2" borderId="1" xfId="0" applyFont="1" applyFill="1" applyBorder="1" applyAlignment="1">
      <alignment horizontal="center" vertical="center" textRotation="90" wrapText="1"/>
    </xf>
    <xf numFmtId="0" fontId="12" fillId="2" borderId="1" xfId="0" applyFont="1" applyFill="1" applyBorder="1" applyAlignment="1">
      <alignment horizontal="center" vertical="center" wrapText="1"/>
    </xf>
    <xf numFmtId="16" fontId="5" fillId="2" borderId="1" xfId="0" applyNumberFormat="1" applyFont="1" applyFill="1" applyBorder="1" applyAlignment="1">
      <alignment horizontal="center" vertical="center" wrapText="1"/>
    </xf>
  </cellXfs>
  <cellStyles count="4">
    <cellStyle name="Гиперссылка" xfId="3" builtinId="8"/>
    <cellStyle name="Обычный" xfId="0" builtinId="0"/>
    <cellStyle name="Обычный 2" xfId="2"/>
    <cellStyle name="Стиль 1"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46"/>
  <sheetViews>
    <sheetView tabSelected="1" view="pageBreakPreview" zoomScale="80" zoomScaleNormal="100" zoomScaleSheetLayoutView="80" workbookViewId="0">
      <selection sqref="A1:T1"/>
    </sheetView>
  </sheetViews>
  <sheetFormatPr defaultRowHeight="14.4" x14ac:dyDescent="0.3"/>
  <cols>
    <col min="1" max="1" width="20.44140625" style="1" customWidth="1"/>
    <col min="2" max="3" width="5.6640625" style="1" customWidth="1"/>
    <col min="4" max="4" width="5" style="1" customWidth="1"/>
    <col min="5" max="5" width="5.44140625" style="1" customWidth="1"/>
    <col min="6" max="7" width="6.88671875" style="1" customWidth="1"/>
    <col min="8" max="8" width="7" style="1" customWidth="1"/>
    <col min="9" max="9" width="5.5546875" style="1" customWidth="1"/>
    <col min="10" max="10" width="7.109375" style="1" customWidth="1"/>
    <col min="11" max="11" width="6.33203125" style="1" customWidth="1"/>
    <col min="12" max="12" width="7.109375" style="1" customWidth="1"/>
    <col min="13" max="13" width="15.88671875" style="1" bestFit="1" customWidth="1"/>
    <col min="14" max="14" width="8.5546875" style="1" customWidth="1"/>
    <col min="15" max="15" width="5.5546875" style="1" customWidth="1"/>
    <col min="16" max="16" width="10.88671875" style="1" bestFit="1" customWidth="1"/>
    <col min="17" max="17" width="11" style="1" customWidth="1"/>
    <col min="18" max="18" width="9.109375" style="1"/>
    <col min="19" max="19" width="10.33203125" style="1" customWidth="1"/>
    <col min="20" max="20" width="9.109375" style="1"/>
  </cols>
  <sheetData>
    <row r="1" spans="1:20" x14ac:dyDescent="0.3">
      <c r="A1" s="104" t="s">
        <v>149</v>
      </c>
      <c r="B1" s="104"/>
      <c r="C1" s="104"/>
      <c r="D1" s="104"/>
      <c r="E1" s="104"/>
      <c r="F1" s="104"/>
      <c r="G1" s="104"/>
      <c r="H1" s="104"/>
      <c r="I1" s="104"/>
      <c r="J1" s="104"/>
      <c r="K1" s="104"/>
      <c r="L1" s="104"/>
      <c r="M1" s="104"/>
      <c r="N1" s="104"/>
      <c r="O1" s="104"/>
      <c r="P1" s="104"/>
      <c r="Q1" s="104"/>
      <c r="R1" s="104"/>
      <c r="S1" s="104"/>
      <c r="T1" s="104"/>
    </row>
    <row r="3" spans="1:20" ht="33.75" customHeight="1" x14ac:dyDescent="0.3">
      <c r="A3" s="68" t="s">
        <v>38</v>
      </c>
      <c r="B3" s="68"/>
      <c r="C3" s="68"/>
      <c r="D3" s="68"/>
      <c r="E3" s="68"/>
      <c r="F3" s="68"/>
      <c r="G3" s="68"/>
      <c r="H3" s="68"/>
      <c r="I3" s="68"/>
      <c r="J3" s="68"/>
      <c r="K3" s="68"/>
      <c r="L3" s="68"/>
      <c r="M3" s="68"/>
      <c r="N3" s="68"/>
      <c r="O3" s="68"/>
      <c r="P3" s="68"/>
      <c r="Q3" s="68"/>
      <c r="R3" s="68"/>
      <c r="S3" s="68"/>
      <c r="T3" s="68"/>
    </row>
    <row r="4" spans="1:20" ht="62.25" customHeight="1" x14ac:dyDescent="0.3">
      <c r="A4" s="24" t="s">
        <v>0</v>
      </c>
      <c r="B4" s="103" t="s">
        <v>39</v>
      </c>
      <c r="C4" s="60"/>
      <c r="D4" s="60"/>
      <c r="E4" s="60"/>
      <c r="F4" s="60"/>
      <c r="G4" s="60"/>
      <c r="H4" s="60"/>
      <c r="I4" s="60"/>
      <c r="J4" s="60"/>
      <c r="K4" s="60"/>
      <c r="L4" s="60"/>
      <c r="M4" s="60"/>
      <c r="N4" s="60"/>
      <c r="O4" s="60"/>
      <c r="P4" s="60"/>
      <c r="Q4" s="60"/>
      <c r="R4" s="60"/>
      <c r="S4" s="60"/>
      <c r="T4" s="60"/>
    </row>
    <row r="5" spans="1:20" ht="27" customHeight="1" x14ac:dyDescent="0.3">
      <c r="A5" s="25" t="s">
        <v>1</v>
      </c>
      <c r="B5" s="59" t="s">
        <v>57</v>
      </c>
      <c r="C5" s="60"/>
      <c r="D5" s="60"/>
      <c r="E5" s="60"/>
      <c r="F5" s="60"/>
      <c r="G5" s="60"/>
      <c r="H5" s="60"/>
      <c r="I5" s="60"/>
      <c r="J5" s="60"/>
      <c r="K5" s="60"/>
      <c r="L5" s="60"/>
      <c r="M5" s="60"/>
      <c r="N5" s="60"/>
      <c r="O5" s="60"/>
      <c r="P5" s="60"/>
      <c r="Q5" s="60"/>
      <c r="R5" s="60"/>
      <c r="S5" s="60"/>
      <c r="T5" s="60"/>
    </row>
    <row r="6" spans="1:20" ht="27" customHeight="1" x14ac:dyDescent="0.3">
      <c r="A6" s="24" t="s">
        <v>2</v>
      </c>
      <c r="B6" s="59" t="s">
        <v>3</v>
      </c>
      <c r="C6" s="60"/>
      <c r="D6" s="60"/>
      <c r="E6" s="60"/>
      <c r="F6" s="60"/>
      <c r="G6" s="60"/>
      <c r="H6" s="60"/>
      <c r="I6" s="60"/>
      <c r="J6" s="60"/>
      <c r="K6" s="60"/>
      <c r="L6" s="60"/>
      <c r="M6" s="60"/>
      <c r="N6" s="60"/>
      <c r="O6" s="60"/>
      <c r="P6" s="60"/>
      <c r="Q6" s="60"/>
      <c r="R6" s="60"/>
      <c r="S6" s="60"/>
      <c r="T6" s="60"/>
    </row>
    <row r="7" spans="1:20" ht="72.75" customHeight="1" x14ac:dyDescent="0.3">
      <c r="A7" s="24" t="s">
        <v>4</v>
      </c>
      <c r="B7" s="59" t="s">
        <v>40</v>
      </c>
      <c r="C7" s="60"/>
      <c r="D7" s="60"/>
      <c r="E7" s="60"/>
      <c r="F7" s="60"/>
      <c r="G7" s="60"/>
      <c r="H7" s="60"/>
      <c r="I7" s="60"/>
      <c r="J7" s="60"/>
      <c r="K7" s="60"/>
      <c r="L7" s="60"/>
      <c r="M7" s="60"/>
      <c r="N7" s="60"/>
      <c r="O7" s="60"/>
      <c r="P7" s="60"/>
      <c r="Q7" s="60"/>
      <c r="R7" s="60"/>
      <c r="S7" s="60"/>
      <c r="T7" s="60"/>
    </row>
    <row r="8" spans="1:20" ht="15" customHeight="1" x14ac:dyDescent="0.3">
      <c r="A8" s="24" t="s">
        <v>5</v>
      </c>
      <c r="B8" s="59" t="s">
        <v>6</v>
      </c>
      <c r="C8" s="60"/>
      <c r="D8" s="60"/>
      <c r="E8" s="60"/>
      <c r="F8" s="60"/>
      <c r="G8" s="60"/>
      <c r="H8" s="60"/>
      <c r="I8" s="60"/>
      <c r="J8" s="60"/>
      <c r="K8" s="60"/>
      <c r="L8" s="60"/>
      <c r="M8" s="60"/>
      <c r="N8" s="60"/>
      <c r="O8" s="60"/>
      <c r="P8" s="60"/>
      <c r="Q8" s="60"/>
      <c r="R8" s="60"/>
      <c r="S8" s="60"/>
      <c r="T8" s="60"/>
    </row>
    <row r="9" spans="1:20" ht="47.25" customHeight="1" x14ac:dyDescent="0.3">
      <c r="A9" s="24" t="s">
        <v>7</v>
      </c>
      <c r="B9" s="59" t="s">
        <v>8</v>
      </c>
      <c r="C9" s="60"/>
      <c r="D9" s="60"/>
      <c r="E9" s="60"/>
      <c r="F9" s="60"/>
      <c r="G9" s="60"/>
      <c r="H9" s="60"/>
      <c r="I9" s="60"/>
      <c r="J9" s="60"/>
      <c r="K9" s="60"/>
      <c r="L9" s="60"/>
      <c r="M9" s="60"/>
      <c r="N9" s="60"/>
      <c r="O9" s="60"/>
      <c r="P9" s="60"/>
      <c r="Q9" s="60"/>
      <c r="R9" s="60"/>
      <c r="S9" s="60"/>
      <c r="T9" s="60"/>
    </row>
    <row r="10" spans="1:20" ht="24.75" customHeight="1" x14ac:dyDescent="0.3">
      <c r="A10" s="24" t="s">
        <v>9</v>
      </c>
      <c r="B10" s="59" t="s">
        <v>41</v>
      </c>
      <c r="C10" s="60"/>
      <c r="D10" s="60"/>
      <c r="E10" s="60"/>
      <c r="F10" s="60"/>
      <c r="G10" s="60"/>
      <c r="H10" s="60"/>
      <c r="I10" s="60"/>
      <c r="J10" s="60"/>
      <c r="K10" s="60"/>
      <c r="L10" s="60"/>
      <c r="M10" s="60"/>
      <c r="N10" s="60"/>
      <c r="O10" s="60"/>
      <c r="P10" s="60"/>
      <c r="Q10" s="60"/>
      <c r="R10" s="60"/>
      <c r="S10" s="60"/>
      <c r="T10" s="60"/>
    </row>
    <row r="11" spans="1:20" ht="45" customHeight="1" x14ac:dyDescent="0.3">
      <c r="A11" s="26" t="s">
        <v>10</v>
      </c>
      <c r="B11" s="59" t="s">
        <v>42</v>
      </c>
      <c r="C11" s="60"/>
      <c r="D11" s="60"/>
      <c r="E11" s="60"/>
      <c r="F11" s="60"/>
      <c r="G11" s="60"/>
      <c r="H11" s="60"/>
      <c r="I11" s="60"/>
      <c r="J11" s="60"/>
      <c r="K11" s="60"/>
      <c r="L11" s="60"/>
      <c r="M11" s="60"/>
      <c r="N11" s="60"/>
      <c r="O11" s="60"/>
      <c r="P11" s="60"/>
      <c r="Q11" s="60"/>
      <c r="R11" s="60"/>
      <c r="S11" s="60"/>
      <c r="T11" s="60"/>
    </row>
    <row r="12" spans="1:20" ht="15" customHeight="1" x14ac:dyDescent="0.3">
      <c r="A12" s="85" t="s">
        <v>13</v>
      </c>
      <c r="B12" s="85" t="s">
        <v>56</v>
      </c>
      <c r="C12" s="85">
        <v>2017</v>
      </c>
      <c r="D12" s="85"/>
      <c r="E12" s="85">
        <v>2018</v>
      </c>
      <c r="F12" s="102"/>
      <c r="G12" s="85">
        <v>2019</v>
      </c>
      <c r="H12" s="102"/>
      <c r="I12" s="85">
        <v>2020</v>
      </c>
      <c r="J12" s="102"/>
      <c r="K12" s="85">
        <v>2021</v>
      </c>
      <c r="L12" s="102"/>
      <c r="M12" s="85">
        <v>2022</v>
      </c>
      <c r="N12" s="60"/>
      <c r="O12" s="85">
        <v>2023</v>
      </c>
      <c r="P12" s="60"/>
      <c r="Q12" s="85">
        <v>2024</v>
      </c>
      <c r="R12" s="60"/>
      <c r="S12" s="85">
        <v>2025</v>
      </c>
      <c r="T12" s="60"/>
    </row>
    <row r="13" spans="1:20" ht="62.25" customHeight="1" x14ac:dyDescent="0.3">
      <c r="A13" s="85"/>
      <c r="B13" s="85"/>
      <c r="C13" s="27" t="s">
        <v>14</v>
      </c>
      <c r="D13" s="27" t="s">
        <v>15</v>
      </c>
      <c r="E13" s="27" t="s">
        <v>14</v>
      </c>
      <c r="F13" s="28" t="s">
        <v>15</v>
      </c>
      <c r="G13" s="27" t="s">
        <v>14</v>
      </c>
      <c r="H13" s="27" t="s">
        <v>15</v>
      </c>
      <c r="I13" s="27" t="s">
        <v>14</v>
      </c>
      <c r="J13" s="27" t="s">
        <v>15</v>
      </c>
      <c r="K13" s="27" t="s">
        <v>14</v>
      </c>
      <c r="L13" s="27" t="s">
        <v>15</v>
      </c>
      <c r="M13" s="27" t="s">
        <v>14</v>
      </c>
      <c r="N13" s="27" t="s">
        <v>15</v>
      </c>
      <c r="O13" s="27" t="s">
        <v>14</v>
      </c>
      <c r="P13" s="27" t="s">
        <v>15</v>
      </c>
      <c r="Q13" s="27" t="s">
        <v>14</v>
      </c>
      <c r="R13" s="27" t="s">
        <v>15</v>
      </c>
      <c r="S13" s="27" t="s">
        <v>14</v>
      </c>
      <c r="T13" s="27" t="s">
        <v>15</v>
      </c>
    </row>
    <row r="14" spans="1:20" ht="15" customHeight="1" x14ac:dyDescent="0.3">
      <c r="A14" s="93" t="s">
        <v>11</v>
      </c>
      <c r="B14" s="96"/>
      <c r="C14" s="96"/>
      <c r="D14" s="96"/>
      <c r="E14" s="96"/>
      <c r="F14" s="96"/>
      <c r="G14" s="96"/>
      <c r="H14" s="96"/>
      <c r="I14" s="96"/>
      <c r="J14" s="96"/>
      <c r="K14" s="96"/>
      <c r="L14" s="96"/>
      <c r="M14" s="96"/>
      <c r="N14" s="96"/>
      <c r="O14" s="96"/>
      <c r="P14" s="96"/>
      <c r="Q14" s="96"/>
      <c r="R14" s="96"/>
      <c r="S14" s="96"/>
      <c r="T14" s="97"/>
    </row>
    <row r="15" spans="1:20" ht="43.5" customHeight="1" x14ac:dyDescent="0.3">
      <c r="A15" s="29" t="s">
        <v>16</v>
      </c>
      <c r="B15" s="56">
        <v>22.35</v>
      </c>
      <c r="C15" s="56">
        <v>23.5</v>
      </c>
      <c r="D15" s="56">
        <v>23.5</v>
      </c>
      <c r="E15" s="56">
        <v>23.7</v>
      </c>
      <c r="F15" s="56">
        <v>23.7</v>
      </c>
      <c r="G15" s="56">
        <v>23.8</v>
      </c>
      <c r="H15" s="56">
        <v>23.8</v>
      </c>
      <c r="I15" s="56">
        <v>24.2</v>
      </c>
      <c r="J15" s="56">
        <f>23.9+0.3</f>
        <v>24.2</v>
      </c>
      <c r="K15" s="56">
        <v>24.6</v>
      </c>
      <c r="L15" s="4">
        <f>24.2+0.2</f>
        <v>24.4</v>
      </c>
      <c r="M15" s="56">
        <v>25.5</v>
      </c>
      <c r="N15" s="4">
        <v>25.1</v>
      </c>
      <c r="O15" s="57">
        <v>26.3</v>
      </c>
      <c r="P15" s="4">
        <v>26.3</v>
      </c>
      <c r="Q15" s="57">
        <v>26.7</v>
      </c>
      <c r="R15" s="58">
        <v>26.7</v>
      </c>
      <c r="S15" s="4">
        <v>27.1</v>
      </c>
      <c r="T15" s="4">
        <v>27.1</v>
      </c>
    </row>
    <row r="16" spans="1:20" ht="51.75" customHeight="1" x14ac:dyDescent="0.3">
      <c r="A16" s="29" t="s">
        <v>17</v>
      </c>
      <c r="B16" s="56">
        <v>1.2</v>
      </c>
      <c r="C16" s="56">
        <v>1.23</v>
      </c>
      <c r="D16" s="56">
        <v>1.28</v>
      </c>
      <c r="E16" s="56">
        <v>1.4</v>
      </c>
      <c r="F16" s="56">
        <v>1.4</v>
      </c>
      <c r="G16" s="5">
        <f>174.2*100/14227.3</f>
        <v>1.2244065985816002</v>
      </c>
      <c r="H16" s="5">
        <v>1.4</v>
      </c>
      <c r="I16" s="5">
        <v>1.1000000000000001</v>
      </c>
      <c r="J16" s="5">
        <v>1.5</v>
      </c>
      <c r="K16" s="6">
        <v>1.3</v>
      </c>
      <c r="L16" s="5">
        <v>1.5</v>
      </c>
      <c r="M16" s="6">
        <v>1.2</v>
      </c>
      <c r="N16" s="50">
        <v>1.62</v>
      </c>
      <c r="O16" s="6">
        <f>156*100/15597.3</f>
        <v>1.0001731068838837</v>
      </c>
      <c r="P16" s="5">
        <v>2</v>
      </c>
      <c r="Q16" s="6" t="s">
        <v>147</v>
      </c>
      <c r="R16" s="5">
        <v>2</v>
      </c>
      <c r="S16" s="6" t="s">
        <v>148</v>
      </c>
      <c r="T16" s="5">
        <v>2</v>
      </c>
    </row>
    <row r="17" spans="1:20" ht="51.75" customHeight="1" x14ac:dyDescent="0.3">
      <c r="A17" s="29" t="s">
        <v>49</v>
      </c>
      <c r="B17" s="98" t="s">
        <v>18</v>
      </c>
      <c r="C17" s="98"/>
      <c r="D17" s="98"/>
      <c r="E17" s="98"/>
      <c r="F17" s="98"/>
      <c r="G17" s="8">
        <v>9693</v>
      </c>
      <c r="H17" s="8">
        <v>12834</v>
      </c>
      <c r="I17" s="8">
        <v>9333</v>
      </c>
      <c r="J17" s="8">
        <v>12190</v>
      </c>
      <c r="K17" s="9">
        <f>9333-70</f>
        <v>9263</v>
      </c>
      <c r="L17" s="8">
        <v>10882</v>
      </c>
      <c r="M17" s="9">
        <f>9263-367</f>
        <v>8896</v>
      </c>
      <c r="N17" s="8">
        <v>11635</v>
      </c>
      <c r="O17" s="9">
        <v>8529</v>
      </c>
      <c r="P17" s="8">
        <v>21054</v>
      </c>
      <c r="Q17" s="9">
        <v>11522</v>
      </c>
      <c r="R17" s="8">
        <v>21700</v>
      </c>
      <c r="S17" s="9">
        <v>8513</v>
      </c>
      <c r="T17" s="8">
        <v>22400</v>
      </c>
    </row>
    <row r="18" spans="1:20" ht="93.75" customHeight="1" x14ac:dyDescent="0.3">
      <c r="A18" s="45" t="s">
        <v>19</v>
      </c>
      <c r="B18" s="56">
        <v>54.3</v>
      </c>
      <c r="C18" s="56">
        <v>100</v>
      </c>
      <c r="D18" s="56">
        <v>57.11</v>
      </c>
      <c r="E18" s="56">
        <v>100</v>
      </c>
      <c r="F18" s="55">
        <v>64.099999999999994</v>
      </c>
      <c r="G18" s="56">
        <v>100</v>
      </c>
      <c r="H18" s="54">
        <f>4318.5*100/6921.7</f>
        <v>62.390742158718233</v>
      </c>
      <c r="I18" s="56">
        <v>100</v>
      </c>
      <c r="J18" s="54">
        <f>4032*100/7461.8</f>
        <v>54.035219384062827</v>
      </c>
      <c r="K18" s="56">
        <v>100</v>
      </c>
      <c r="L18" s="54">
        <v>53.2</v>
      </c>
      <c r="M18" s="56">
        <v>100</v>
      </c>
      <c r="N18" s="54">
        <v>49</v>
      </c>
      <c r="O18" s="56">
        <v>100</v>
      </c>
      <c r="P18" s="54">
        <v>51.5</v>
      </c>
      <c r="Q18" s="56">
        <v>66</v>
      </c>
      <c r="R18" s="54">
        <v>48.4</v>
      </c>
      <c r="S18" s="56">
        <v>82</v>
      </c>
      <c r="T18" s="54">
        <v>48.4</v>
      </c>
    </row>
    <row r="19" spans="1:20" ht="15" customHeight="1" x14ac:dyDescent="0.3">
      <c r="A19" s="99" t="s">
        <v>20</v>
      </c>
      <c r="B19" s="85" t="s">
        <v>56</v>
      </c>
      <c r="C19" s="85">
        <v>2017</v>
      </c>
      <c r="D19" s="85"/>
      <c r="E19" s="93">
        <v>2018</v>
      </c>
      <c r="F19" s="101"/>
      <c r="G19" s="93">
        <v>2019</v>
      </c>
      <c r="H19" s="101"/>
      <c r="I19" s="93">
        <v>2020</v>
      </c>
      <c r="J19" s="101"/>
      <c r="K19" s="93">
        <v>2021</v>
      </c>
      <c r="L19" s="101"/>
      <c r="M19" s="93">
        <v>2022</v>
      </c>
      <c r="N19" s="65"/>
      <c r="O19" s="93">
        <v>2023</v>
      </c>
      <c r="P19" s="65"/>
      <c r="Q19" s="93">
        <v>2024</v>
      </c>
      <c r="R19" s="65"/>
      <c r="S19" s="93">
        <v>2025</v>
      </c>
      <c r="T19" s="65"/>
    </row>
    <row r="20" spans="1:20" ht="64.5" customHeight="1" x14ac:dyDescent="0.3">
      <c r="A20" s="100"/>
      <c r="B20" s="85"/>
      <c r="C20" s="27" t="s">
        <v>14</v>
      </c>
      <c r="D20" s="27" t="s">
        <v>15</v>
      </c>
      <c r="E20" s="27" t="s">
        <v>14</v>
      </c>
      <c r="F20" s="28" t="s">
        <v>15</v>
      </c>
      <c r="G20" s="27" t="s">
        <v>14</v>
      </c>
      <c r="H20" s="27" t="s">
        <v>15</v>
      </c>
      <c r="I20" s="27" t="s">
        <v>14</v>
      </c>
      <c r="J20" s="27" t="s">
        <v>15</v>
      </c>
      <c r="K20" s="27" t="s">
        <v>14</v>
      </c>
      <c r="L20" s="27" t="s">
        <v>15</v>
      </c>
      <c r="M20" s="27" t="s">
        <v>14</v>
      </c>
      <c r="N20" s="27" t="s">
        <v>15</v>
      </c>
      <c r="O20" s="27" t="s">
        <v>14</v>
      </c>
      <c r="P20" s="27" t="s">
        <v>15</v>
      </c>
      <c r="Q20" s="27" t="s">
        <v>14</v>
      </c>
      <c r="R20" s="27" t="s">
        <v>15</v>
      </c>
      <c r="S20" s="27" t="s">
        <v>14</v>
      </c>
      <c r="T20" s="27" t="s">
        <v>15</v>
      </c>
    </row>
    <row r="21" spans="1:20" ht="26.25" customHeight="1" x14ac:dyDescent="0.3">
      <c r="A21" s="85" t="s">
        <v>12</v>
      </c>
      <c r="B21" s="60"/>
      <c r="C21" s="60"/>
      <c r="D21" s="60"/>
      <c r="E21" s="60"/>
      <c r="F21" s="60"/>
      <c r="G21" s="60"/>
      <c r="H21" s="60"/>
      <c r="I21" s="60"/>
      <c r="J21" s="60"/>
      <c r="K21" s="60"/>
      <c r="L21" s="60"/>
      <c r="M21" s="60"/>
      <c r="N21" s="60"/>
      <c r="O21" s="60"/>
      <c r="P21" s="60"/>
      <c r="Q21" s="60"/>
      <c r="R21" s="60"/>
      <c r="S21" s="60"/>
      <c r="T21" s="60"/>
    </row>
    <row r="22" spans="1:20" ht="62.25" customHeight="1" x14ac:dyDescent="0.3">
      <c r="A22" s="37" t="s">
        <v>21</v>
      </c>
      <c r="B22" s="56">
        <v>3</v>
      </c>
      <c r="C22" s="56">
        <v>56</v>
      </c>
      <c r="D22" s="56">
        <v>2</v>
      </c>
      <c r="E22" s="56">
        <v>26</v>
      </c>
      <c r="F22" s="56">
        <v>7</v>
      </c>
      <c r="G22" s="56">
        <v>150</v>
      </c>
      <c r="H22" s="56">
        <v>51</v>
      </c>
      <c r="I22" s="56">
        <v>63</v>
      </c>
      <c r="J22" s="56">
        <v>36</v>
      </c>
      <c r="K22" s="56">
        <v>42</v>
      </c>
      <c r="L22" s="56">
        <v>10</v>
      </c>
      <c r="M22" s="56">
        <v>152</v>
      </c>
      <c r="N22" s="56">
        <v>67</v>
      </c>
      <c r="O22" s="56">
        <v>141</v>
      </c>
      <c r="P22" s="56">
        <v>15</v>
      </c>
      <c r="Q22" s="56">
        <v>300</v>
      </c>
      <c r="R22" s="56">
        <v>5</v>
      </c>
      <c r="S22" s="56">
        <v>200</v>
      </c>
      <c r="T22" s="56">
        <v>5</v>
      </c>
    </row>
    <row r="23" spans="1:20" ht="62.25" customHeight="1" x14ac:dyDescent="0.3">
      <c r="A23" s="29" t="s">
        <v>43</v>
      </c>
      <c r="B23" s="56">
        <v>3</v>
      </c>
      <c r="C23" s="56">
        <v>33</v>
      </c>
      <c r="D23" s="56">
        <v>1</v>
      </c>
      <c r="E23" s="56">
        <v>25</v>
      </c>
      <c r="F23" s="56">
        <v>2</v>
      </c>
      <c r="G23" s="56">
        <v>44</v>
      </c>
      <c r="H23" s="56">
        <v>3</v>
      </c>
      <c r="I23" s="56">
        <v>6</v>
      </c>
      <c r="J23" s="56">
        <v>1</v>
      </c>
      <c r="K23" s="56">
        <v>9</v>
      </c>
      <c r="L23" s="56">
        <v>0</v>
      </c>
      <c r="M23" s="56">
        <v>7</v>
      </c>
      <c r="N23" s="56">
        <v>0</v>
      </c>
      <c r="O23" s="56">
        <v>26</v>
      </c>
      <c r="P23" s="56">
        <v>0</v>
      </c>
      <c r="Q23" s="56">
        <v>24</v>
      </c>
      <c r="R23" s="56">
        <v>0</v>
      </c>
      <c r="S23" s="56">
        <v>29</v>
      </c>
      <c r="T23" s="56">
        <v>0</v>
      </c>
    </row>
    <row r="24" spans="1:20" ht="62.25" customHeight="1" x14ac:dyDescent="0.3">
      <c r="A24" s="29" t="s">
        <v>22</v>
      </c>
      <c r="B24" s="56">
        <v>0.64</v>
      </c>
      <c r="C24" s="56">
        <v>12.15</v>
      </c>
      <c r="D24" s="56">
        <v>0.43</v>
      </c>
      <c r="E24" s="56">
        <f>26*100/520</f>
        <v>5</v>
      </c>
      <c r="F24" s="54">
        <v>1.3</v>
      </c>
      <c r="G24" s="54">
        <f>150*100/527</f>
        <v>28.462998102466795</v>
      </c>
      <c r="H24" s="54">
        <v>8.9</v>
      </c>
      <c r="I24" s="54">
        <v>11.1</v>
      </c>
      <c r="J24" s="54">
        <v>6.6</v>
      </c>
      <c r="K24" s="54">
        <v>7.5</v>
      </c>
      <c r="L24" s="54">
        <v>1.6</v>
      </c>
      <c r="M24" s="54">
        <v>28.2</v>
      </c>
      <c r="N24" s="54">
        <v>10.7</v>
      </c>
      <c r="O24" s="54">
        <v>31.5</v>
      </c>
      <c r="P24" s="54">
        <v>1.7</v>
      </c>
      <c r="Q24" s="54">
        <v>31.2</v>
      </c>
      <c r="R24" s="54">
        <v>0.5</v>
      </c>
      <c r="S24" s="54">
        <v>26.3</v>
      </c>
      <c r="T24" s="56">
        <v>0.5</v>
      </c>
    </row>
    <row r="25" spans="1:20" ht="62.25" customHeight="1" x14ac:dyDescent="0.3">
      <c r="A25" s="29" t="s">
        <v>44</v>
      </c>
      <c r="B25" s="56">
        <v>0.64</v>
      </c>
      <c r="C25" s="56">
        <v>7.16</v>
      </c>
      <c r="D25" s="56">
        <v>0.22</v>
      </c>
      <c r="E25" s="54">
        <f>25*100/520</f>
        <v>4.8076923076923075</v>
      </c>
      <c r="F25" s="54">
        <v>0.4</v>
      </c>
      <c r="G25" s="54">
        <f>44*100/527</f>
        <v>8.3491461100569264</v>
      </c>
      <c r="H25" s="10">
        <f>3*100/574</f>
        <v>0.52264808362369342</v>
      </c>
      <c r="I25" s="54">
        <v>1.8</v>
      </c>
      <c r="J25" s="54">
        <v>0.2</v>
      </c>
      <c r="K25" s="54">
        <v>1.6</v>
      </c>
      <c r="L25" s="54">
        <v>0</v>
      </c>
      <c r="M25" s="54">
        <v>1.3</v>
      </c>
      <c r="N25" s="54">
        <v>0</v>
      </c>
      <c r="O25" s="54">
        <v>5.8</v>
      </c>
      <c r="P25" s="56">
        <v>0</v>
      </c>
      <c r="Q25" s="10">
        <v>2.5</v>
      </c>
      <c r="R25" s="56">
        <v>0</v>
      </c>
      <c r="S25" s="54">
        <v>3.8</v>
      </c>
      <c r="T25" s="56">
        <v>0</v>
      </c>
    </row>
    <row r="26" spans="1:20" ht="15" customHeight="1" x14ac:dyDescent="0.3">
      <c r="A26" s="86" t="s">
        <v>45</v>
      </c>
      <c r="B26" s="87"/>
      <c r="C26" s="87"/>
      <c r="D26" s="87"/>
      <c r="E26" s="87"/>
      <c r="F26" s="87"/>
      <c r="G26" s="87"/>
      <c r="H26" s="87"/>
      <c r="I26" s="87"/>
      <c r="J26" s="87"/>
      <c r="K26" s="87"/>
      <c r="L26" s="87"/>
      <c r="M26" s="88"/>
      <c r="N26" s="88"/>
      <c r="O26" s="88"/>
      <c r="P26" s="88"/>
      <c r="Q26" s="88"/>
      <c r="R26" s="88"/>
      <c r="S26" s="88"/>
      <c r="T26" s="88"/>
    </row>
    <row r="27" spans="1:20" ht="51.75" customHeight="1" x14ac:dyDescent="0.3">
      <c r="A27" s="39" t="s">
        <v>23</v>
      </c>
      <c r="B27" s="51">
        <v>3403.5</v>
      </c>
      <c r="C27" s="51">
        <v>1606.8</v>
      </c>
      <c r="D27" s="51">
        <v>2837.7</v>
      </c>
      <c r="E27" s="51">
        <v>371.8</v>
      </c>
      <c r="F27" s="52">
        <v>1675.6</v>
      </c>
      <c r="G27" s="5">
        <v>371.8</v>
      </c>
      <c r="H27" s="52">
        <v>2254.4</v>
      </c>
      <c r="I27" s="5">
        <v>371.8</v>
      </c>
      <c r="J27" s="52">
        <v>2439.1</v>
      </c>
      <c r="K27" s="5">
        <v>371.8</v>
      </c>
      <c r="L27" s="5">
        <v>2152.1</v>
      </c>
      <c r="M27" s="5">
        <v>371.8</v>
      </c>
      <c r="N27" s="5">
        <v>2595.6999999999998</v>
      </c>
      <c r="O27" s="5">
        <v>371.8</v>
      </c>
      <c r="P27" s="5">
        <v>2050</v>
      </c>
      <c r="Q27" s="5">
        <v>1369</v>
      </c>
      <c r="R27" s="5">
        <v>2020</v>
      </c>
      <c r="S27" s="5">
        <v>870</v>
      </c>
      <c r="T27" s="5">
        <v>2010</v>
      </c>
    </row>
    <row r="28" spans="1:20" ht="18" customHeight="1" x14ac:dyDescent="0.3">
      <c r="A28" s="89" t="s">
        <v>24</v>
      </c>
      <c r="B28" s="85" t="s">
        <v>25</v>
      </c>
      <c r="C28" s="85" t="s">
        <v>26</v>
      </c>
      <c r="D28" s="60"/>
      <c r="E28" s="60"/>
      <c r="F28" s="60"/>
      <c r="G28" s="85" t="s">
        <v>27</v>
      </c>
      <c r="H28" s="60"/>
      <c r="I28" s="60"/>
      <c r="J28" s="60"/>
      <c r="K28" s="93" t="s">
        <v>65</v>
      </c>
      <c r="L28" s="64"/>
      <c r="M28" s="65"/>
      <c r="N28" s="93" t="s">
        <v>28</v>
      </c>
      <c r="O28" s="64"/>
      <c r="P28" s="65"/>
      <c r="Q28" s="85" t="s">
        <v>29</v>
      </c>
      <c r="R28" s="85"/>
      <c r="S28" s="85"/>
      <c r="T28" s="85"/>
    </row>
    <row r="29" spans="1:20" ht="22.5" customHeight="1" x14ac:dyDescent="0.3">
      <c r="A29" s="90"/>
      <c r="B29" s="92"/>
      <c r="C29" s="85" t="s">
        <v>30</v>
      </c>
      <c r="D29" s="94"/>
      <c r="E29" s="85" t="s">
        <v>31</v>
      </c>
      <c r="F29" s="60"/>
      <c r="G29" s="93" t="s">
        <v>30</v>
      </c>
      <c r="H29" s="95"/>
      <c r="I29" s="85" t="s">
        <v>31</v>
      </c>
      <c r="J29" s="60"/>
      <c r="K29" s="85" t="s">
        <v>30</v>
      </c>
      <c r="L29" s="60"/>
      <c r="M29" s="30" t="s">
        <v>31</v>
      </c>
      <c r="N29" s="85" t="s">
        <v>30</v>
      </c>
      <c r="O29" s="60"/>
      <c r="P29" s="30" t="s">
        <v>31</v>
      </c>
      <c r="Q29" s="85" t="s">
        <v>30</v>
      </c>
      <c r="R29" s="85"/>
      <c r="S29" s="85" t="s">
        <v>32</v>
      </c>
      <c r="T29" s="85"/>
    </row>
    <row r="30" spans="1:20" ht="15" customHeight="1" x14ac:dyDescent="0.3">
      <c r="A30" s="91"/>
      <c r="B30" s="30">
        <v>2017</v>
      </c>
      <c r="C30" s="77">
        <v>661432.6</v>
      </c>
      <c r="D30" s="78"/>
      <c r="E30" s="77">
        <v>96845.7</v>
      </c>
      <c r="F30" s="78"/>
      <c r="G30" s="79">
        <v>461432.6</v>
      </c>
      <c r="H30" s="80"/>
      <c r="I30" s="81">
        <v>96845.7</v>
      </c>
      <c r="J30" s="82"/>
      <c r="K30" s="83">
        <v>0</v>
      </c>
      <c r="L30" s="84"/>
      <c r="M30" s="36">
        <v>0</v>
      </c>
      <c r="N30" s="83">
        <v>0</v>
      </c>
      <c r="O30" s="84"/>
      <c r="P30" s="36">
        <v>0</v>
      </c>
      <c r="Q30" s="77">
        <v>200000</v>
      </c>
      <c r="R30" s="77"/>
      <c r="S30" s="77">
        <v>0</v>
      </c>
      <c r="T30" s="77"/>
    </row>
    <row r="31" spans="1:20" x14ac:dyDescent="0.3">
      <c r="A31" s="91"/>
      <c r="B31" s="30">
        <v>2018</v>
      </c>
      <c r="C31" s="77">
        <v>721099</v>
      </c>
      <c r="D31" s="78"/>
      <c r="E31" s="77">
        <v>395792.19999999995</v>
      </c>
      <c r="F31" s="78"/>
      <c r="G31" s="79">
        <v>521099</v>
      </c>
      <c r="H31" s="80"/>
      <c r="I31" s="81">
        <v>195792.19999999998</v>
      </c>
      <c r="J31" s="82"/>
      <c r="K31" s="83">
        <v>0</v>
      </c>
      <c r="L31" s="84"/>
      <c r="M31" s="46">
        <v>0</v>
      </c>
      <c r="N31" s="83">
        <v>0</v>
      </c>
      <c r="O31" s="84"/>
      <c r="P31" s="46">
        <v>0</v>
      </c>
      <c r="Q31" s="77">
        <v>200000</v>
      </c>
      <c r="R31" s="77"/>
      <c r="S31" s="77">
        <v>200000</v>
      </c>
      <c r="T31" s="77"/>
    </row>
    <row r="32" spans="1:20" x14ac:dyDescent="0.3">
      <c r="A32" s="91"/>
      <c r="B32" s="30">
        <v>2019</v>
      </c>
      <c r="C32" s="77">
        <v>3586521.1</v>
      </c>
      <c r="D32" s="78"/>
      <c r="E32" s="77">
        <v>1113859.1000000001</v>
      </c>
      <c r="F32" s="78"/>
      <c r="G32" s="79">
        <v>1323031.8</v>
      </c>
      <c r="H32" s="80"/>
      <c r="I32" s="81">
        <v>458831.80000000005</v>
      </c>
      <c r="J32" s="82"/>
      <c r="K32" s="83">
        <v>690337.7</v>
      </c>
      <c r="L32" s="84"/>
      <c r="M32" s="46">
        <v>484649.7</v>
      </c>
      <c r="N32" s="83">
        <v>21350.6</v>
      </c>
      <c r="O32" s="84"/>
      <c r="P32" s="46">
        <v>14989.099999999999</v>
      </c>
      <c r="Q32" s="77">
        <v>1551801</v>
      </c>
      <c r="R32" s="77"/>
      <c r="S32" s="77">
        <v>155388.5</v>
      </c>
      <c r="T32" s="77"/>
    </row>
    <row r="33" spans="1:20" x14ac:dyDescent="0.3">
      <c r="A33" s="91"/>
      <c r="B33" s="30">
        <v>2020</v>
      </c>
      <c r="C33" s="77">
        <v>1722103.71</v>
      </c>
      <c r="D33" s="78"/>
      <c r="E33" s="77">
        <v>747691.79999999993</v>
      </c>
      <c r="F33" s="78"/>
      <c r="G33" s="79">
        <v>714623</v>
      </c>
      <c r="H33" s="80"/>
      <c r="I33" s="81">
        <v>252178</v>
      </c>
      <c r="J33" s="82"/>
      <c r="K33" s="83">
        <v>353679.1</v>
      </c>
      <c r="L33" s="84"/>
      <c r="M33" s="46">
        <v>353679.1</v>
      </c>
      <c r="N33" s="83">
        <v>225303.2</v>
      </c>
      <c r="O33" s="84"/>
      <c r="P33" s="46">
        <v>134245.5</v>
      </c>
      <c r="Q33" s="77">
        <v>428498.41</v>
      </c>
      <c r="R33" s="77"/>
      <c r="S33" s="77">
        <v>7589.2</v>
      </c>
      <c r="T33" s="77"/>
    </row>
    <row r="34" spans="1:20" x14ac:dyDescent="0.3">
      <c r="A34" s="91"/>
      <c r="B34" s="30">
        <v>2021</v>
      </c>
      <c r="C34" s="69">
        <v>2066703.2</v>
      </c>
      <c r="D34" s="70"/>
      <c r="E34" s="69">
        <v>997012.70000000007</v>
      </c>
      <c r="F34" s="70"/>
      <c r="G34" s="71">
        <v>965839.5</v>
      </c>
      <c r="H34" s="72"/>
      <c r="I34" s="73">
        <v>493235.5</v>
      </c>
      <c r="J34" s="74"/>
      <c r="K34" s="75">
        <v>898883.60000000009</v>
      </c>
      <c r="L34" s="76"/>
      <c r="M34" s="48">
        <v>482491.80000000005</v>
      </c>
      <c r="N34" s="75">
        <v>27800.400000000001</v>
      </c>
      <c r="O34" s="76"/>
      <c r="P34" s="48">
        <v>14889.6</v>
      </c>
      <c r="Q34" s="69">
        <v>174179.7</v>
      </c>
      <c r="R34" s="69"/>
      <c r="S34" s="69">
        <v>6395.8</v>
      </c>
      <c r="T34" s="69"/>
    </row>
    <row r="35" spans="1:20" x14ac:dyDescent="0.3">
      <c r="A35" s="91"/>
      <c r="B35" s="30">
        <v>2022</v>
      </c>
      <c r="C35" s="69">
        <v>5306952.3866799995</v>
      </c>
      <c r="D35" s="70"/>
      <c r="E35" s="69">
        <v>3390868.5781199997</v>
      </c>
      <c r="F35" s="70"/>
      <c r="G35" s="71">
        <v>1507006.4866800001</v>
      </c>
      <c r="H35" s="72"/>
      <c r="I35" s="73">
        <v>859823.87812000001</v>
      </c>
      <c r="J35" s="74"/>
      <c r="K35" s="75">
        <v>3574369.3</v>
      </c>
      <c r="L35" s="76"/>
      <c r="M35" s="48">
        <v>2350874.7999999998</v>
      </c>
      <c r="N35" s="75">
        <v>162526.79999999999</v>
      </c>
      <c r="O35" s="76"/>
      <c r="P35" s="48">
        <v>124686.8</v>
      </c>
      <c r="Q35" s="69">
        <v>63049.8</v>
      </c>
      <c r="R35" s="69"/>
      <c r="S35" s="69">
        <v>55483.1</v>
      </c>
      <c r="T35" s="69"/>
    </row>
    <row r="36" spans="1:20" x14ac:dyDescent="0.3">
      <c r="A36" s="91"/>
      <c r="B36" s="30">
        <v>2023</v>
      </c>
      <c r="C36" s="69">
        <v>10923736.1</v>
      </c>
      <c r="D36" s="70"/>
      <c r="E36" s="69">
        <v>4538124.7</v>
      </c>
      <c r="F36" s="70"/>
      <c r="G36" s="71">
        <v>6769535.7000000002</v>
      </c>
      <c r="H36" s="72"/>
      <c r="I36" s="73">
        <v>1035731.8999999999</v>
      </c>
      <c r="J36" s="74"/>
      <c r="K36" s="75">
        <v>3612008.9</v>
      </c>
      <c r="L36" s="76"/>
      <c r="M36" s="48">
        <v>2960201.3</v>
      </c>
      <c r="N36" s="75">
        <v>498512.10000000003</v>
      </c>
      <c r="O36" s="76"/>
      <c r="P36" s="48">
        <v>498512.10000000003</v>
      </c>
      <c r="Q36" s="69">
        <v>43679.4</v>
      </c>
      <c r="R36" s="69"/>
      <c r="S36" s="69">
        <v>43679.4</v>
      </c>
      <c r="T36" s="69"/>
    </row>
    <row r="37" spans="1:20" x14ac:dyDescent="0.3">
      <c r="A37" s="91"/>
      <c r="B37" s="30">
        <v>2024</v>
      </c>
      <c r="C37" s="69">
        <v>10632615.5</v>
      </c>
      <c r="D37" s="70"/>
      <c r="E37" s="69">
        <v>163948.9</v>
      </c>
      <c r="F37" s="70"/>
      <c r="G37" s="71">
        <v>7815374.6000000015</v>
      </c>
      <c r="H37" s="72"/>
      <c r="I37" s="73">
        <v>163948.9</v>
      </c>
      <c r="J37" s="74"/>
      <c r="K37" s="75">
        <v>2732723.7</v>
      </c>
      <c r="L37" s="76"/>
      <c r="M37" s="48">
        <v>0</v>
      </c>
      <c r="N37" s="75">
        <v>84517.2</v>
      </c>
      <c r="O37" s="76"/>
      <c r="P37" s="48">
        <v>0</v>
      </c>
      <c r="Q37" s="69">
        <v>0</v>
      </c>
      <c r="R37" s="69"/>
      <c r="S37" s="69">
        <v>0</v>
      </c>
      <c r="T37" s="69"/>
    </row>
    <row r="38" spans="1:20" x14ac:dyDescent="0.3">
      <c r="A38" s="91"/>
      <c r="B38" s="30">
        <v>2025</v>
      </c>
      <c r="C38" s="69">
        <v>1311963.9000000001</v>
      </c>
      <c r="D38" s="70"/>
      <c r="E38" s="69">
        <v>163948.9</v>
      </c>
      <c r="F38" s="70"/>
      <c r="G38" s="71">
        <v>1311963.9000000001</v>
      </c>
      <c r="H38" s="72"/>
      <c r="I38" s="73">
        <v>163948.9</v>
      </c>
      <c r="J38" s="74"/>
      <c r="K38" s="75">
        <v>0</v>
      </c>
      <c r="L38" s="76"/>
      <c r="M38" s="48">
        <v>0</v>
      </c>
      <c r="N38" s="75">
        <v>0</v>
      </c>
      <c r="O38" s="76"/>
      <c r="P38" s="48">
        <v>0</v>
      </c>
      <c r="Q38" s="69">
        <v>0</v>
      </c>
      <c r="R38" s="69"/>
      <c r="S38" s="69">
        <v>0</v>
      </c>
      <c r="T38" s="69"/>
    </row>
    <row r="39" spans="1:20" ht="22.5" customHeight="1" x14ac:dyDescent="0.3">
      <c r="A39" s="91"/>
      <c r="B39" s="30" t="s">
        <v>33</v>
      </c>
      <c r="C39" s="69">
        <v>36933127.496679999</v>
      </c>
      <c r="D39" s="69"/>
      <c r="E39" s="69">
        <v>11608092.578120001</v>
      </c>
      <c r="F39" s="69"/>
      <c r="G39" s="71">
        <v>21389906.586679999</v>
      </c>
      <c r="H39" s="72"/>
      <c r="I39" s="71">
        <v>3720336.7781199994</v>
      </c>
      <c r="J39" s="72"/>
      <c r="K39" s="69">
        <v>11862002.300000001</v>
      </c>
      <c r="L39" s="69"/>
      <c r="M39" s="49">
        <v>6631896.6999999993</v>
      </c>
      <c r="N39" s="69">
        <v>1020010.3</v>
      </c>
      <c r="O39" s="69"/>
      <c r="P39" s="49">
        <v>787323.10000000009</v>
      </c>
      <c r="Q39" s="69">
        <v>2661208.31</v>
      </c>
      <c r="R39" s="69"/>
      <c r="S39" s="69">
        <v>468536</v>
      </c>
      <c r="T39" s="69"/>
    </row>
    <row r="40" spans="1:20" ht="34.5" customHeight="1" x14ac:dyDescent="0.3">
      <c r="A40" s="25" t="s">
        <v>34</v>
      </c>
      <c r="B40" s="59" t="s">
        <v>35</v>
      </c>
      <c r="C40" s="59"/>
      <c r="D40" s="59"/>
      <c r="E40" s="59"/>
      <c r="F40" s="59"/>
      <c r="G40" s="59"/>
      <c r="H40" s="59"/>
      <c r="I40" s="59"/>
      <c r="J40" s="59"/>
      <c r="K40" s="59"/>
      <c r="L40" s="59"/>
      <c r="M40" s="60"/>
      <c r="N40" s="60"/>
      <c r="O40" s="60"/>
      <c r="P40" s="60"/>
      <c r="Q40" s="60"/>
      <c r="R40" s="60"/>
      <c r="S40" s="60"/>
      <c r="T40" s="60"/>
    </row>
    <row r="41" spans="1:20" ht="98.25" customHeight="1" x14ac:dyDescent="0.3">
      <c r="A41" s="53" t="s">
        <v>146</v>
      </c>
      <c r="B41" s="59" t="s">
        <v>46</v>
      </c>
      <c r="C41" s="61"/>
      <c r="D41" s="61"/>
      <c r="E41" s="61"/>
      <c r="F41" s="61"/>
      <c r="G41" s="61"/>
      <c r="H41" s="61"/>
      <c r="I41" s="61"/>
      <c r="J41" s="61"/>
      <c r="K41" s="61"/>
      <c r="L41" s="61"/>
      <c r="M41" s="60"/>
      <c r="N41" s="60"/>
      <c r="O41" s="60"/>
      <c r="P41" s="60"/>
      <c r="Q41" s="60"/>
      <c r="R41" s="60"/>
      <c r="S41" s="60"/>
      <c r="T41" s="60"/>
    </row>
    <row r="42" spans="1:20" ht="78.75" customHeight="1" x14ac:dyDescent="0.3">
      <c r="A42" s="25" t="s">
        <v>36</v>
      </c>
      <c r="B42" s="59"/>
      <c r="C42" s="59"/>
      <c r="D42" s="59"/>
      <c r="E42" s="59"/>
      <c r="F42" s="59"/>
      <c r="G42" s="59"/>
      <c r="H42" s="59"/>
      <c r="I42" s="59"/>
      <c r="J42" s="59"/>
      <c r="K42" s="59"/>
      <c r="L42" s="59"/>
      <c r="M42" s="60"/>
      <c r="N42" s="60"/>
      <c r="O42" s="60"/>
      <c r="P42" s="60"/>
      <c r="Q42" s="60"/>
      <c r="R42" s="60"/>
      <c r="S42" s="60"/>
      <c r="T42" s="60"/>
    </row>
    <row r="43" spans="1:20" ht="21" customHeight="1" x14ac:dyDescent="0.3">
      <c r="A43" s="25" t="s">
        <v>47</v>
      </c>
      <c r="B43" s="59" t="s">
        <v>3</v>
      </c>
      <c r="C43" s="59"/>
      <c r="D43" s="59"/>
      <c r="E43" s="59"/>
      <c r="F43" s="59"/>
      <c r="G43" s="59"/>
      <c r="H43" s="59"/>
      <c r="I43" s="59"/>
      <c r="J43" s="59"/>
      <c r="K43" s="59"/>
      <c r="L43" s="59"/>
      <c r="M43" s="60"/>
      <c r="N43" s="60"/>
      <c r="O43" s="60"/>
      <c r="P43" s="60"/>
      <c r="Q43" s="60"/>
      <c r="R43" s="60"/>
      <c r="S43" s="60"/>
      <c r="T43" s="60"/>
    </row>
    <row r="44" spans="1:20" ht="81" customHeight="1" x14ac:dyDescent="0.3">
      <c r="A44" s="25" t="s">
        <v>48</v>
      </c>
      <c r="B44" s="62" t="s">
        <v>121</v>
      </c>
      <c r="C44" s="63"/>
      <c r="D44" s="63"/>
      <c r="E44" s="63"/>
      <c r="F44" s="63"/>
      <c r="G44" s="63"/>
      <c r="H44" s="63"/>
      <c r="I44" s="63"/>
      <c r="J44" s="63"/>
      <c r="K44" s="63"/>
      <c r="L44" s="63"/>
      <c r="M44" s="64"/>
      <c r="N44" s="64"/>
      <c r="O44" s="64"/>
      <c r="P44" s="64"/>
      <c r="Q44" s="64"/>
      <c r="R44" s="64"/>
      <c r="S44" s="64"/>
      <c r="T44" s="65"/>
    </row>
    <row r="45" spans="1:20" ht="30" customHeight="1" x14ac:dyDescent="0.3">
      <c r="A45" s="66" t="s">
        <v>66</v>
      </c>
      <c r="B45" s="67"/>
      <c r="C45" s="67"/>
      <c r="D45" s="67"/>
      <c r="E45" s="67"/>
      <c r="F45" s="67"/>
      <c r="G45" s="67"/>
      <c r="H45" s="67"/>
      <c r="I45" s="67"/>
      <c r="J45" s="67"/>
      <c r="K45" s="67"/>
      <c r="L45" s="67"/>
      <c r="M45" s="67"/>
      <c r="N45" s="67"/>
      <c r="O45" s="67"/>
      <c r="P45" s="67"/>
      <c r="Q45" s="67"/>
      <c r="R45" s="67"/>
      <c r="S45" s="67"/>
      <c r="T45" s="67"/>
    </row>
    <row r="46" spans="1:20" ht="15" customHeight="1" x14ac:dyDescent="0.3"/>
  </sheetData>
  <mergeCells count="137">
    <mergeCell ref="B4:T4"/>
    <mergeCell ref="B5:T5"/>
    <mergeCell ref="B6:T6"/>
    <mergeCell ref="B7:T7"/>
    <mergeCell ref="B8:T8"/>
    <mergeCell ref="B9:T9"/>
    <mergeCell ref="B10:T10"/>
    <mergeCell ref="B11:T11"/>
    <mergeCell ref="A1:T1"/>
    <mergeCell ref="Q12:R12"/>
    <mergeCell ref="S12:T12"/>
    <mergeCell ref="A14:T14"/>
    <mergeCell ref="B17:F17"/>
    <mergeCell ref="A19:A20"/>
    <mergeCell ref="B19:B20"/>
    <mergeCell ref="C19:D19"/>
    <mergeCell ref="E19:F19"/>
    <mergeCell ref="G19:H19"/>
    <mergeCell ref="I19:J19"/>
    <mergeCell ref="K19:L19"/>
    <mergeCell ref="M19:N19"/>
    <mergeCell ref="O19:P19"/>
    <mergeCell ref="Q19:R19"/>
    <mergeCell ref="S19:T19"/>
    <mergeCell ref="A12:A13"/>
    <mergeCell ref="B12:B13"/>
    <mergeCell ref="C12:D12"/>
    <mergeCell ref="E12:F12"/>
    <mergeCell ref="G12:H12"/>
    <mergeCell ref="I12:J12"/>
    <mergeCell ref="K12:L12"/>
    <mergeCell ref="M12:N12"/>
    <mergeCell ref="O12:P12"/>
    <mergeCell ref="A21:T21"/>
    <mergeCell ref="A26:T26"/>
    <mergeCell ref="A28:A39"/>
    <mergeCell ref="B28:B29"/>
    <mergeCell ref="C28:F28"/>
    <mergeCell ref="G28:J28"/>
    <mergeCell ref="K28:M28"/>
    <mergeCell ref="N28:P28"/>
    <mergeCell ref="Q28:T28"/>
    <mergeCell ref="C29:D29"/>
    <mergeCell ref="E29:F29"/>
    <mergeCell ref="G29:H29"/>
    <mergeCell ref="I29:J29"/>
    <mergeCell ref="K29:L29"/>
    <mergeCell ref="N29:O29"/>
    <mergeCell ref="Q29:R29"/>
    <mergeCell ref="S29:T29"/>
    <mergeCell ref="C30:D30"/>
    <mergeCell ref="E30:F30"/>
    <mergeCell ref="G30:H30"/>
    <mergeCell ref="I30:J30"/>
    <mergeCell ref="K30:L30"/>
    <mergeCell ref="N30:O30"/>
    <mergeCell ref="Q30:R30"/>
    <mergeCell ref="S30:T30"/>
    <mergeCell ref="C31:D31"/>
    <mergeCell ref="E31:F31"/>
    <mergeCell ref="G31:H31"/>
    <mergeCell ref="I31:J31"/>
    <mergeCell ref="K31:L31"/>
    <mergeCell ref="N31:O31"/>
    <mergeCell ref="Q31:R31"/>
    <mergeCell ref="S31:T31"/>
    <mergeCell ref="C32:D32"/>
    <mergeCell ref="E32:F32"/>
    <mergeCell ref="G32:H32"/>
    <mergeCell ref="I32:J32"/>
    <mergeCell ref="K32:L32"/>
    <mergeCell ref="N32:O32"/>
    <mergeCell ref="Q32:R32"/>
    <mergeCell ref="S32:T32"/>
    <mergeCell ref="C33:D33"/>
    <mergeCell ref="E33:F33"/>
    <mergeCell ref="G33:H33"/>
    <mergeCell ref="I33:J33"/>
    <mergeCell ref="K33:L33"/>
    <mergeCell ref="N33:O33"/>
    <mergeCell ref="Q33:R33"/>
    <mergeCell ref="S33:T33"/>
    <mergeCell ref="C34:D34"/>
    <mergeCell ref="E34:F34"/>
    <mergeCell ref="G34:H34"/>
    <mergeCell ref="I34:J34"/>
    <mergeCell ref="K34:L34"/>
    <mergeCell ref="N34:O34"/>
    <mergeCell ref="Q34:R34"/>
    <mergeCell ref="S34:T34"/>
    <mergeCell ref="C35:D35"/>
    <mergeCell ref="E35:F35"/>
    <mergeCell ref="G35:H35"/>
    <mergeCell ref="I35:J35"/>
    <mergeCell ref="K35:L35"/>
    <mergeCell ref="N35:O35"/>
    <mergeCell ref="Q35:R35"/>
    <mergeCell ref="S35:T35"/>
    <mergeCell ref="E36:F36"/>
    <mergeCell ref="G36:H36"/>
    <mergeCell ref="I36:J36"/>
    <mergeCell ref="K36:L36"/>
    <mergeCell ref="N36:O36"/>
    <mergeCell ref="Q36:R36"/>
    <mergeCell ref="S36:T36"/>
    <mergeCell ref="C37:D37"/>
    <mergeCell ref="E37:F37"/>
    <mergeCell ref="G37:H37"/>
    <mergeCell ref="I37:J37"/>
    <mergeCell ref="K37:L37"/>
    <mergeCell ref="N37:O37"/>
    <mergeCell ref="Q37:R37"/>
    <mergeCell ref="S37:T37"/>
    <mergeCell ref="B40:T40"/>
    <mergeCell ref="B41:T41"/>
    <mergeCell ref="B42:T42"/>
    <mergeCell ref="B43:T43"/>
    <mergeCell ref="B44:T44"/>
    <mergeCell ref="A45:T45"/>
    <mergeCell ref="A3:T3"/>
    <mergeCell ref="C38:D38"/>
    <mergeCell ref="E38:F38"/>
    <mergeCell ref="G38:H38"/>
    <mergeCell ref="I38:J38"/>
    <mergeCell ref="K38:L38"/>
    <mergeCell ref="N38:O38"/>
    <mergeCell ref="Q38:R38"/>
    <mergeCell ref="S38:T38"/>
    <mergeCell ref="C39:D39"/>
    <mergeCell ref="E39:F39"/>
    <mergeCell ref="G39:H39"/>
    <mergeCell ref="I39:J39"/>
    <mergeCell ref="K39:L39"/>
    <mergeCell ref="N39:O39"/>
    <mergeCell ref="Q39:R39"/>
    <mergeCell ref="S39:T39"/>
    <mergeCell ref="C36:D36"/>
  </mergeCells>
  <pageMargins left="0.70866141732283472" right="0.70866141732283472" top="0.74803149606299213" bottom="0.74803149606299213" header="0.31496062992125984" footer="0.31496062992125984"/>
  <pageSetup paperSize="9" scale="7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X86"/>
  <sheetViews>
    <sheetView view="pageBreakPreview" topLeftCell="A4" zoomScale="80" zoomScaleNormal="70" zoomScaleSheetLayoutView="80" workbookViewId="0">
      <selection activeCell="C12" sqref="C12"/>
    </sheetView>
  </sheetViews>
  <sheetFormatPr defaultRowHeight="14.4" x14ac:dyDescent="0.3"/>
  <cols>
    <col min="3" max="3" width="24" customWidth="1"/>
    <col min="6" max="14" width="0" hidden="1" customWidth="1"/>
    <col min="25" max="26" width="9.109375" style="1"/>
    <col min="27" max="27" width="24" style="1" customWidth="1"/>
    <col min="28" max="29" width="9.109375" style="1"/>
    <col min="30" max="38" width="0" style="1" hidden="1" customWidth="1"/>
    <col min="39" max="48" width="9.109375" style="1"/>
  </cols>
  <sheetData>
    <row r="1" spans="1:50" s="13" customFormat="1" ht="27.75" customHeight="1" x14ac:dyDescent="0.3">
      <c r="A1" s="166" t="s">
        <v>37</v>
      </c>
      <c r="B1" s="167"/>
      <c r="C1" s="167"/>
      <c r="D1" s="167"/>
      <c r="E1" s="167"/>
      <c r="F1" s="167"/>
      <c r="G1" s="167"/>
      <c r="H1" s="167"/>
      <c r="I1" s="167"/>
      <c r="J1" s="167"/>
      <c r="K1" s="167"/>
      <c r="L1" s="167"/>
      <c r="M1" s="167"/>
      <c r="N1" s="167"/>
      <c r="O1" s="167"/>
      <c r="P1" s="167"/>
      <c r="Q1" s="167"/>
      <c r="R1" s="167"/>
      <c r="S1" s="167"/>
      <c r="T1" s="167"/>
      <c r="U1" s="167"/>
      <c r="V1" s="167"/>
      <c r="W1" s="167"/>
      <c r="X1" s="167"/>
      <c r="Y1" s="106" t="s">
        <v>37</v>
      </c>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6"/>
      <c r="AX1" s="16"/>
    </row>
    <row r="2" spans="1:50" s="12" customFormat="1" x14ac:dyDescent="0.3">
      <c r="Y2" s="1"/>
      <c r="Z2" s="1"/>
      <c r="AA2" s="1"/>
      <c r="AB2" s="1"/>
      <c r="AC2" s="1"/>
      <c r="AD2" s="1"/>
      <c r="AE2" s="1"/>
      <c r="AF2" s="1"/>
      <c r="AG2" s="1"/>
      <c r="AH2" s="1"/>
      <c r="AI2" s="1"/>
      <c r="AJ2" s="1"/>
      <c r="AK2" s="1"/>
      <c r="AL2" s="1"/>
      <c r="AM2" s="1"/>
      <c r="AN2" s="1"/>
      <c r="AO2" s="1"/>
      <c r="AP2" s="1"/>
      <c r="AQ2" s="1"/>
      <c r="AR2" s="1"/>
      <c r="AS2" s="1"/>
      <c r="AT2" s="1"/>
      <c r="AU2" s="1"/>
      <c r="AV2" s="1"/>
    </row>
    <row r="3" spans="1:50" s="12" customFormat="1" ht="78.75" customHeight="1" x14ac:dyDescent="0.3">
      <c r="A3" s="116" t="s">
        <v>67</v>
      </c>
      <c r="B3" s="116"/>
      <c r="C3" s="116"/>
      <c r="D3" s="116"/>
      <c r="E3" s="116"/>
      <c r="F3" s="116"/>
      <c r="G3" s="116"/>
      <c r="H3" s="116"/>
      <c r="I3" s="116"/>
      <c r="J3" s="116"/>
      <c r="K3" s="116"/>
      <c r="L3" s="116"/>
      <c r="M3" s="116"/>
      <c r="N3" s="116"/>
      <c r="O3" s="116"/>
      <c r="P3" s="116"/>
      <c r="Q3" s="116"/>
      <c r="R3" s="116"/>
      <c r="S3" s="116"/>
      <c r="T3" s="116"/>
      <c r="U3" s="116"/>
      <c r="V3" s="116"/>
      <c r="W3" s="116"/>
      <c r="X3" s="116"/>
      <c r="Y3" s="105" t="s">
        <v>67</v>
      </c>
      <c r="Z3" s="105"/>
      <c r="AA3" s="105"/>
      <c r="AB3" s="105"/>
      <c r="AC3" s="105"/>
      <c r="AD3" s="105"/>
      <c r="AE3" s="105"/>
      <c r="AF3" s="105"/>
      <c r="AG3" s="105"/>
      <c r="AH3" s="105"/>
      <c r="AI3" s="105"/>
      <c r="AJ3" s="105"/>
      <c r="AK3" s="105"/>
      <c r="AL3" s="105"/>
      <c r="AM3" s="105"/>
      <c r="AN3" s="105"/>
      <c r="AO3" s="105"/>
      <c r="AP3" s="105"/>
      <c r="AQ3" s="105"/>
      <c r="AR3" s="105"/>
      <c r="AS3" s="105"/>
      <c r="AT3" s="105"/>
      <c r="AU3" s="105"/>
      <c r="AV3" s="105"/>
    </row>
    <row r="4" spans="1:50" ht="15" customHeight="1" x14ac:dyDescent="0.3">
      <c r="A4" s="98" t="s">
        <v>58</v>
      </c>
      <c r="B4" s="98" t="s">
        <v>68</v>
      </c>
      <c r="C4" s="98" t="s">
        <v>69</v>
      </c>
      <c r="D4" s="98" t="s">
        <v>59</v>
      </c>
      <c r="E4" s="98" t="s">
        <v>60</v>
      </c>
      <c r="F4" s="117" t="s">
        <v>63</v>
      </c>
      <c r="G4" s="98" t="s">
        <v>70</v>
      </c>
      <c r="H4" s="98"/>
      <c r="I4" s="98"/>
      <c r="J4" s="98"/>
      <c r="K4" s="98"/>
      <c r="L4" s="98"/>
      <c r="M4" s="98"/>
      <c r="N4" s="98"/>
      <c r="O4" s="98"/>
      <c r="P4" s="98"/>
      <c r="Q4" s="98"/>
      <c r="R4" s="98"/>
      <c r="S4" s="98"/>
      <c r="T4" s="98"/>
      <c r="U4" s="98"/>
      <c r="V4" s="98"/>
      <c r="W4" s="98"/>
      <c r="X4" s="98"/>
      <c r="Y4" s="85" t="s">
        <v>58</v>
      </c>
      <c r="Z4" s="85" t="s">
        <v>68</v>
      </c>
      <c r="AA4" s="85" t="s">
        <v>69</v>
      </c>
      <c r="AB4" s="85" t="s">
        <v>59</v>
      </c>
      <c r="AC4" s="85" t="s">
        <v>60</v>
      </c>
      <c r="AD4" s="170" t="s">
        <v>63</v>
      </c>
      <c r="AE4" s="85" t="s">
        <v>70</v>
      </c>
      <c r="AF4" s="85"/>
      <c r="AG4" s="85"/>
      <c r="AH4" s="85"/>
      <c r="AI4" s="85"/>
      <c r="AJ4" s="85"/>
      <c r="AK4" s="85"/>
      <c r="AL4" s="85"/>
      <c r="AM4" s="85"/>
      <c r="AN4" s="85"/>
      <c r="AO4" s="85"/>
      <c r="AP4" s="85"/>
      <c r="AQ4" s="85"/>
      <c r="AR4" s="85"/>
      <c r="AS4" s="85"/>
      <c r="AT4" s="85"/>
      <c r="AU4" s="85"/>
      <c r="AV4" s="85"/>
    </row>
    <row r="5" spans="1:50" ht="15" customHeight="1" x14ac:dyDescent="0.3">
      <c r="A5" s="98"/>
      <c r="B5" s="98"/>
      <c r="C5" s="98"/>
      <c r="D5" s="98"/>
      <c r="E5" s="98"/>
      <c r="F5" s="117"/>
      <c r="G5" s="98">
        <v>2017</v>
      </c>
      <c r="H5" s="98"/>
      <c r="I5" s="98">
        <v>2018</v>
      </c>
      <c r="J5" s="98"/>
      <c r="K5" s="98">
        <v>2019</v>
      </c>
      <c r="L5" s="98"/>
      <c r="M5" s="98">
        <v>2020</v>
      </c>
      <c r="N5" s="98"/>
      <c r="O5" s="98">
        <v>2021</v>
      </c>
      <c r="P5" s="98"/>
      <c r="Q5" s="98">
        <v>2022</v>
      </c>
      <c r="R5" s="98"/>
      <c r="S5" s="98">
        <v>2023</v>
      </c>
      <c r="T5" s="98"/>
      <c r="U5" s="98">
        <v>2024</v>
      </c>
      <c r="V5" s="98"/>
      <c r="W5" s="98">
        <v>2025</v>
      </c>
      <c r="X5" s="98"/>
      <c r="Y5" s="85"/>
      <c r="Z5" s="85"/>
      <c r="AA5" s="85"/>
      <c r="AB5" s="85"/>
      <c r="AC5" s="85"/>
      <c r="AD5" s="170"/>
      <c r="AE5" s="85">
        <v>2017</v>
      </c>
      <c r="AF5" s="85"/>
      <c r="AG5" s="85">
        <v>2018</v>
      </c>
      <c r="AH5" s="85"/>
      <c r="AI5" s="85">
        <v>2019</v>
      </c>
      <c r="AJ5" s="85"/>
      <c r="AK5" s="85">
        <v>2020</v>
      </c>
      <c r="AL5" s="85"/>
      <c r="AM5" s="85">
        <v>2021</v>
      </c>
      <c r="AN5" s="85"/>
      <c r="AO5" s="85">
        <v>2022</v>
      </c>
      <c r="AP5" s="85"/>
      <c r="AQ5" s="85">
        <v>2023</v>
      </c>
      <c r="AR5" s="85"/>
      <c r="AS5" s="85">
        <v>2024</v>
      </c>
      <c r="AT5" s="85"/>
      <c r="AU5" s="85">
        <v>2025</v>
      </c>
      <c r="AV5" s="85"/>
    </row>
    <row r="6" spans="1:50" ht="54" customHeight="1" x14ac:dyDescent="0.3">
      <c r="A6" s="98"/>
      <c r="B6" s="98"/>
      <c r="C6" s="98"/>
      <c r="D6" s="98"/>
      <c r="E6" s="98"/>
      <c r="F6" s="117"/>
      <c r="G6" s="14" t="s">
        <v>14</v>
      </c>
      <c r="H6" s="14" t="s">
        <v>15</v>
      </c>
      <c r="I6" s="14" t="s">
        <v>14</v>
      </c>
      <c r="J6" s="14" t="s">
        <v>15</v>
      </c>
      <c r="K6" s="14" t="s">
        <v>14</v>
      </c>
      <c r="L6" s="14" t="s">
        <v>15</v>
      </c>
      <c r="M6" s="14" t="s">
        <v>14</v>
      </c>
      <c r="N6" s="14" t="s">
        <v>15</v>
      </c>
      <c r="O6" s="14" t="s">
        <v>14</v>
      </c>
      <c r="P6" s="14" t="s">
        <v>15</v>
      </c>
      <c r="Q6" s="14" t="s">
        <v>14</v>
      </c>
      <c r="R6" s="14" t="s">
        <v>15</v>
      </c>
      <c r="S6" s="14" t="s">
        <v>14</v>
      </c>
      <c r="T6" s="14" t="s">
        <v>15</v>
      </c>
      <c r="U6" s="14" t="s">
        <v>14</v>
      </c>
      <c r="V6" s="14" t="s">
        <v>15</v>
      </c>
      <c r="W6" s="14" t="s">
        <v>14</v>
      </c>
      <c r="X6" s="14" t="s">
        <v>15</v>
      </c>
      <c r="Y6" s="85"/>
      <c r="Z6" s="85"/>
      <c r="AA6" s="85"/>
      <c r="AB6" s="85"/>
      <c r="AC6" s="85"/>
      <c r="AD6" s="170"/>
      <c r="AE6" s="41" t="s">
        <v>14</v>
      </c>
      <c r="AF6" s="41" t="s">
        <v>15</v>
      </c>
      <c r="AG6" s="41" t="s">
        <v>14</v>
      </c>
      <c r="AH6" s="41" t="s">
        <v>15</v>
      </c>
      <c r="AI6" s="41" t="s">
        <v>14</v>
      </c>
      <c r="AJ6" s="41" t="s">
        <v>15</v>
      </c>
      <c r="AK6" s="41" t="s">
        <v>14</v>
      </c>
      <c r="AL6" s="41" t="s">
        <v>15</v>
      </c>
      <c r="AM6" s="41" t="s">
        <v>14</v>
      </c>
      <c r="AN6" s="41" t="s">
        <v>15</v>
      </c>
      <c r="AO6" s="41" t="s">
        <v>14</v>
      </c>
      <c r="AP6" s="41" t="s">
        <v>15</v>
      </c>
      <c r="AQ6" s="41" t="s">
        <v>14</v>
      </c>
      <c r="AR6" s="41" t="s">
        <v>15</v>
      </c>
      <c r="AS6" s="41" t="s">
        <v>14</v>
      </c>
      <c r="AT6" s="41" t="s">
        <v>15</v>
      </c>
      <c r="AU6" s="41" t="s">
        <v>14</v>
      </c>
      <c r="AV6" s="41" t="s">
        <v>15</v>
      </c>
    </row>
    <row r="7" spans="1:50" ht="15" customHeight="1" x14ac:dyDescent="0.3">
      <c r="A7" s="18">
        <v>1</v>
      </c>
      <c r="B7" s="18">
        <v>2</v>
      </c>
      <c r="C7" s="18">
        <v>3</v>
      </c>
      <c r="D7" s="15"/>
      <c r="E7" s="18">
        <v>4</v>
      </c>
      <c r="F7" s="18">
        <v>5</v>
      </c>
      <c r="G7" s="18">
        <v>6</v>
      </c>
      <c r="H7" s="18">
        <v>7</v>
      </c>
      <c r="I7" s="18">
        <v>8</v>
      </c>
      <c r="J7" s="18">
        <v>9</v>
      </c>
      <c r="K7" s="18">
        <v>10</v>
      </c>
      <c r="L7" s="18">
        <v>11</v>
      </c>
      <c r="M7" s="18">
        <v>12</v>
      </c>
      <c r="N7" s="18">
        <v>13</v>
      </c>
      <c r="O7" s="18">
        <v>14</v>
      </c>
      <c r="P7" s="18">
        <v>15</v>
      </c>
      <c r="Q7" s="18">
        <v>16</v>
      </c>
      <c r="R7" s="18">
        <v>17</v>
      </c>
      <c r="S7" s="18">
        <v>18</v>
      </c>
      <c r="T7" s="18">
        <v>19</v>
      </c>
      <c r="U7" s="18">
        <v>20</v>
      </c>
      <c r="V7" s="18">
        <v>21</v>
      </c>
      <c r="W7" s="18">
        <v>22</v>
      </c>
      <c r="X7" s="18">
        <v>23</v>
      </c>
      <c r="Y7" s="30">
        <v>1</v>
      </c>
      <c r="Z7" s="30">
        <v>2</v>
      </c>
      <c r="AA7" s="30">
        <v>3</v>
      </c>
      <c r="AB7" s="42"/>
      <c r="AC7" s="30">
        <v>4</v>
      </c>
      <c r="AD7" s="30">
        <v>5</v>
      </c>
      <c r="AE7" s="30">
        <v>6</v>
      </c>
      <c r="AF7" s="30">
        <v>7</v>
      </c>
      <c r="AG7" s="30">
        <v>8</v>
      </c>
      <c r="AH7" s="30">
        <v>9</v>
      </c>
      <c r="AI7" s="30">
        <v>10</v>
      </c>
      <c r="AJ7" s="30">
        <v>11</v>
      </c>
      <c r="AK7" s="30">
        <v>12</v>
      </c>
      <c r="AL7" s="30">
        <v>13</v>
      </c>
      <c r="AM7" s="30">
        <v>14</v>
      </c>
      <c r="AN7" s="30">
        <v>15</v>
      </c>
      <c r="AO7" s="30">
        <v>16</v>
      </c>
      <c r="AP7" s="30">
        <v>17</v>
      </c>
      <c r="AQ7" s="30">
        <v>18</v>
      </c>
      <c r="AR7" s="30">
        <v>19</v>
      </c>
      <c r="AS7" s="30">
        <v>20</v>
      </c>
      <c r="AT7" s="30">
        <v>21</v>
      </c>
      <c r="AU7" s="30">
        <v>22</v>
      </c>
      <c r="AV7" s="30">
        <v>23</v>
      </c>
    </row>
    <row r="8" spans="1:50" ht="78.75" customHeight="1" x14ac:dyDescent="0.3">
      <c r="A8" s="98">
        <v>1</v>
      </c>
      <c r="B8" s="98" t="s">
        <v>71</v>
      </c>
      <c r="C8" s="17" t="s">
        <v>16</v>
      </c>
      <c r="D8" s="18" t="s">
        <v>72</v>
      </c>
      <c r="E8" s="18" t="s">
        <v>55</v>
      </c>
      <c r="F8" s="18">
        <v>22.35</v>
      </c>
      <c r="G8" s="18">
        <v>23.5</v>
      </c>
      <c r="H8" s="18">
        <v>23.5</v>
      </c>
      <c r="I8" s="18">
        <v>23.7</v>
      </c>
      <c r="J8" s="18">
        <v>23.7</v>
      </c>
      <c r="K8" s="18">
        <v>23.8</v>
      </c>
      <c r="L8" s="18">
        <v>23.8</v>
      </c>
      <c r="M8" s="18">
        <v>24.2</v>
      </c>
      <c r="N8" s="18">
        <f>23.9+0.3</f>
        <v>24.2</v>
      </c>
      <c r="O8" s="18">
        <v>24.6</v>
      </c>
      <c r="P8" s="4">
        <f>24.2+0.2</f>
        <v>24.4</v>
      </c>
      <c r="Q8" s="18">
        <v>25.5</v>
      </c>
      <c r="R8" s="4">
        <f>24.4+0.3</f>
        <v>24.7</v>
      </c>
      <c r="S8" s="18">
        <v>25.9</v>
      </c>
      <c r="T8" s="4">
        <f>24.7+0.2</f>
        <v>24.9</v>
      </c>
      <c r="U8" s="18">
        <v>26.2</v>
      </c>
      <c r="V8" s="4">
        <f>24.9+0.3</f>
        <v>25.2</v>
      </c>
      <c r="W8" s="4">
        <v>26.6</v>
      </c>
      <c r="X8" s="4">
        <f>25.2+0.2</f>
        <v>25.4</v>
      </c>
      <c r="Y8" s="85">
        <v>1</v>
      </c>
      <c r="Z8" s="85" t="s">
        <v>71</v>
      </c>
      <c r="AA8" s="25" t="s">
        <v>16</v>
      </c>
      <c r="AB8" s="30" t="s">
        <v>72</v>
      </c>
      <c r="AC8" s="30" t="s">
        <v>55</v>
      </c>
      <c r="AD8" s="30">
        <v>22.35</v>
      </c>
      <c r="AE8" s="30">
        <v>23.5</v>
      </c>
      <c r="AF8" s="30">
        <v>23.5</v>
      </c>
      <c r="AG8" s="30">
        <v>23.7</v>
      </c>
      <c r="AH8" s="30">
        <v>23.7</v>
      </c>
      <c r="AI8" s="30">
        <v>23.8</v>
      </c>
      <c r="AJ8" s="30">
        <v>23.8</v>
      </c>
      <c r="AK8" s="30">
        <v>24.2</v>
      </c>
      <c r="AL8" s="30">
        <f>23.9+0.3</f>
        <v>24.2</v>
      </c>
      <c r="AM8" s="30">
        <v>24.6</v>
      </c>
      <c r="AN8" s="31">
        <f>24.2+0.2</f>
        <v>24.4</v>
      </c>
      <c r="AO8" s="30">
        <v>25.5</v>
      </c>
      <c r="AP8" s="31">
        <f>24.4+0.3</f>
        <v>24.7</v>
      </c>
      <c r="AQ8" s="30">
        <v>25.9</v>
      </c>
      <c r="AR8" s="31">
        <f>24.7+0.2</f>
        <v>24.9</v>
      </c>
      <c r="AS8" s="30">
        <v>26.2</v>
      </c>
      <c r="AT8" s="31">
        <f>24.9+0.3</f>
        <v>25.2</v>
      </c>
      <c r="AU8" s="31">
        <v>26.6</v>
      </c>
      <c r="AV8" s="31">
        <f>25.2+0.2</f>
        <v>25.4</v>
      </c>
    </row>
    <row r="9" spans="1:50" ht="61.2" x14ac:dyDescent="0.3">
      <c r="A9" s="98"/>
      <c r="B9" s="98"/>
      <c r="C9" s="17" t="s">
        <v>17</v>
      </c>
      <c r="D9" s="18" t="s">
        <v>72</v>
      </c>
      <c r="E9" s="18" t="s">
        <v>55</v>
      </c>
      <c r="F9" s="18">
        <v>1.2</v>
      </c>
      <c r="G9" s="18">
        <v>1.23</v>
      </c>
      <c r="H9" s="18">
        <v>1.28</v>
      </c>
      <c r="I9" s="18">
        <v>1.4</v>
      </c>
      <c r="J9" s="18">
        <v>1.4</v>
      </c>
      <c r="K9" s="5">
        <f>174.2*100/14227.3</f>
        <v>1.2244065985816002</v>
      </c>
      <c r="L9" s="5">
        <v>1.4</v>
      </c>
      <c r="M9" s="5">
        <v>1.1000000000000001</v>
      </c>
      <c r="N9" s="5">
        <v>1.5</v>
      </c>
      <c r="O9" s="6">
        <v>1.3</v>
      </c>
      <c r="P9" s="5">
        <v>1.5</v>
      </c>
      <c r="Q9" s="6">
        <v>1.2</v>
      </c>
      <c r="R9" s="5">
        <v>1.6</v>
      </c>
      <c r="S9" s="6">
        <f>156*100/15597.3</f>
        <v>1.0001731068838837</v>
      </c>
      <c r="T9" s="5">
        <v>1.3</v>
      </c>
      <c r="U9" s="6">
        <v>0.8</v>
      </c>
      <c r="V9" s="5">
        <v>1.3</v>
      </c>
      <c r="W9" s="7">
        <v>0.9</v>
      </c>
      <c r="X9" s="5">
        <v>1.4</v>
      </c>
      <c r="Y9" s="85"/>
      <c r="Z9" s="85"/>
      <c r="AA9" s="25" t="s">
        <v>17</v>
      </c>
      <c r="AB9" s="30" t="s">
        <v>72</v>
      </c>
      <c r="AC9" s="30" t="s">
        <v>55</v>
      </c>
      <c r="AD9" s="30">
        <v>1.2</v>
      </c>
      <c r="AE9" s="30">
        <v>1.23</v>
      </c>
      <c r="AF9" s="30">
        <v>1.28</v>
      </c>
      <c r="AG9" s="30">
        <v>1.4</v>
      </c>
      <c r="AH9" s="30">
        <v>1.4</v>
      </c>
      <c r="AI9" s="32">
        <f>174.2*100/14227.3</f>
        <v>1.2244065985816002</v>
      </c>
      <c r="AJ9" s="32">
        <v>1.4</v>
      </c>
      <c r="AK9" s="32">
        <v>1.1000000000000001</v>
      </c>
      <c r="AL9" s="32">
        <v>1.5</v>
      </c>
      <c r="AM9" s="33">
        <v>1.3</v>
      </c>
      <c r="AN9" s="32">
        <v>1.5</v>
      </c>
      <c r="AO9" s="33">
        <v>1.2</v>
      </c>
      <c r="AP9" s="32">
        <v>1.6</v>
      </c>
      <c r="AQ9" s="33">
        <f>156*100/15597.3</f>
        <v>1.0001731068838837</v>
      </c>
      <c r="AR9" s="32">
        <v>1.3</v>
      </c>
      <c r="AS9" s="33">
        <v>0.8</v>
      </c>
      <c r="AT9" s="32">
        <v>1.3</v>
      </c>
      <c r="AU9" s="34">
        <v>0.9</v>
      </c>
      <c r="AV9" s="32">
        <v>1.4</v>
      </c>
    </row>
    <row r="10" spans="1:50" ht="61.2" x14ac:dyDescent="0.3">
      <c r="A10" s="98"/>
      <c r="B10" s="98"/>
      <c r="C10" s="22" t="s">
        <v>49</v>
      </c>
      <c r="D10" s="18" t="s">
        <v>61</v>
      </c>
      <c r="E10" s="18" t="s">
        <v>55</v>
      </c>
      <c r="F10" s="98" t="s">
        <v>18</v>
      </c>
      <c r="G10" s="118"/>
      <c r="H10" s="118"/>
      <c r="I10" s="118"/>
      <c r="J10" s="118"/>
      <c r="K10" s="8">
        <v>9693</v>
      </c>
      <c r="L10" s="8">
        <v>12834</v>
      </c>
      <c r="M10" s="8">
        <v>9333</v>
      </c>
      <c r="N10" s="8">
        <v>12190</v>
      </c>
      <c r="O10" s="9">
        <f>9333-70</f>
        <v>9263</v>
      </c>
      <c r="P10" s="8">
        <v>10882</v>
      </c>
      <c r="Q10" s="9">
        <f>9263-367</f>
        <v>8896</v>
      </c>
      <c r="R10" s="8">
        <v>11464</v>
      </c>
      <c r="S10" s="9">
        <v>8529</v>
      </c>
      <c r="T10" s="8">
        <v>8649</v>
      </c>
      <c r="U10" s="9">
        <v>8622</v>
      </c>
      <c r="V10" s="8">
        <v>9349</v>
      </c>
      <c r="W10" s="9">
        <v>8513</v>
      </c>
      <c r="X10" s="8">
        <v>10049</v>
      </c>
      <c r="Y10" s="85"/>
      <c r="Z10" s="85"/>
      <c r="AA10" s="29" t="s">
        <v>49</v>
      </c>
      <c r="AB10" s="30" t="s">
        <v>61</v>
      </c>
      <c r="AC10" s="30" t="s">
        <v>55</v>
      </c>
      <c r="AD10" s="85" t="s">
        <v>18</v>
      </c>
      <c r="AE10" s="171"/>
      <c r="AF10" s="171"/>
      <c r="AG10" s="171"/>
      <c r="AH10" s="171"/>
      <c r="AI10" s="2">
        <v>9693</v>
      </c>
      <c r="AJ10" s="2">
        <v>12834</v>
      </c>
      <c r="AK10" s="2">
        <v>9333</v>
      </c>
      <c r="AL10" s="2">
        <v>12190</v>
      </c>
      <c r="AM10" s="3">
        <f>9333-70</f>
        <v>9263</v>
      </c>
      <c r="AN10" s="2">
        <v>10882</v>
      </c>
      <c r="AO10" s="3">
        <f>9263-367</f>
        <v>8896</v>
      </c>
      <c r="AP10" s="2">
        <v>11464</v>
      </c>
      <c r="AQ10" s="3">
        <v>8529</v>
      </c>
      <c r="AR10" s="2">
        <v>8649</v>
      </c>
      <c r="AS10" s="3">
        <v>8622</v>
      </c>
      <c r="AT10" s="2">
        <v>9349</v>
      </c>
      <c r="AU10" s="3">
        <v>8513</v>
      </c>
      <c r="AV10" s="2">
        <v>10049</v>
      </c>
    </row>
    <row r="11" spans="1:50" ht="61.2" x14ac:dyDescent="0.3">
      <c r="A11" s="98"/>
      <c r="B11" s="98"/>
      <c r="C11" s="17" t="s">
        <v>19</v>
      </c>
      <c r="D11" s="18" t="s">
        <v>61</v>
      </c>
      <c r="E11" s="18" t="s">
        <v>55</v>
      </c>
      <c r="F11" s="18">
        <v>54.3</v>
      </c>
      <c r="G11" s="18">
        <v>100</v>
      </c>
      <c r="H11" s="18">
        <v>57.11</v>
      </c>
      <c r="I11" s="18">
        <v>100</v>
      </c>
      <c r="J11" s="20">
        <v>64.099999999999994</v>
      </c>
      <c r="K11" s="18">
        <v>100</v>
      </c>
      <c r="L11" s="19">
        <f>4318.5*100/6921.7</f>
        <v>62.390742158718233</v>
      </c>
      <c r="M11" s="18">
        <v>100</v>
      </c>
      <c r="N11" s="19">
        <f>4032*100/7461.8</f>
        <v>54.035219384062827</v>
      </c>
      <c r="O11" s="18">
        <v>100</v>
      </c>
      <c r="P11" s="19">
        <v>53.2</v>
      </c>
      <c r="Q11" s="18">
        <v>100</v>
      </c>
      <c r="R11" s="19">
        <v>49</v>
      </c>
      <c r="S11" s="18">
        <v>100</v>
      </c>
      <c r="T11" s="19">
        <v>51.5</v>
      </c>
      <c r="U11" s="18">
        <v>100</v>
      </c>
      <c r="V11" s="19">
        <v>53.1</v>
      </c>
      <c r="W11" s="18">
        <v>100</v>
      </c>
      <c r="X11" s="19">
        <v>53.1</v>
      </c>
      <c r="Y11" s="85"/>
      <c r="Z11" s="85"/>
      <c r="AA11" s="25" t="s">
        <v>19</v>
      </c>
      <c r="AB11" s="30" t="s">
        <v>61</v>
      </c>
      <c r="AC11" s="30" t="s">
        <v>55</v>
      </c>
      <c r="AD11" s="30">
        <v>54.3</v>
      </c>
      <c r="AE11" s="30">
        <v>100</v>
      </c>
      <c r="AF11" s="30">
        <v>57.11</v>
      </c>
      <c r="AG11" s="30">
        <v>100</v>
      </c>
      <c r="AH11" s="35">
        <v>64.099999999999994</v>
      </c>
      <c r="AI11" s="30">
        <v>100</v>
      </c>
      <c r="AJ11" s="36">
        <f>4318.5*100/6921.7</f>
        <v>62.390742158718233</v>
      </c>
      <c r="AK11" s="30">
        <v>100</v>
      </c>
      <c r="AL11" s="36">
        <f>4032*100/7461.8</f>
        <v>54.035219384062827</v>
      </c>
      <c r="AM11" s="30">
        <v>100</v>
      </c>
      <c r="AN11" s="36">
        <v>53.2</v>
      </c>
      <c r="AO11" s="30">
        <v>100</v>
      </c>
      <c r="AP11" s="36">
        <v>49</v>
      </c>
      <c r="AQ11" s="30">
        <v>100</v>
      </c>
      <c r="AR11" s="36">
        <v>51.5</v>
      </c>
      <c r="AS11" s="30">
        <v>100</v>
      </c>
      <c r="AT11" s="36">
        <v>53.1</v>
      </c>
      <c r="AU11" s="30">
        <v>100</v>
      </c>
      <c r="AV11" s="36">
        <v>53.1</v>
      </c>
    </row>
    <row r="12" spans="1:50" ht="45" customHeight="1" x14ac:dyDescent="0.3">
      <c r="A12" s="111" t="s">
        <v>50</v>
      </c>
      <c r="B12" s="98" t="s">
        <v>12</v>
      </c>
      <c r="C12" s="17" t="s">
        <v>108</v>
      </c>
      <c r="D12" s="18" t="s">
        <v>61</v>
      </c>
      <c r="E12" s="98" t="s">
        <v>55</v>
      </c>
      <c r="F12" s="18">
        <v>3</v>
      </c>
      <c r="G12" s="18">
        <v>56</v>
      </c>
      <c r="H12" s="18">
        <v>2</v>
      </c>
      <c r="I12" s="18">
        <f>25+1</f>
        <v>26</v>
      </c>
      <c r="J12" s="18">
        <v>7</v>
      </c>
      <c r="K12" s="18">
        <v>150</v>
      </c>
      <c r="L12" s="18">
        <v>51</v>
      </c>
      <c r="M12" s="18">
        <v>63</v>
      </c>
      <c r="N12" s="18">
        <v>36</v>
      </c>
      <c r="O12" s="18">
        <v>42</v>
      </c>
      <c r="P12" s="18">
        <v>10</v>
      </c>
      <c r="Q12" s="18">
        <v>152</v>
      </c>
      <c r="R12" s="18">
        <v>67</v>
      </c>
      <c r="S12" s="18">
        <v>141</v>
      </c>
      <c r="T12" s="18">
        <v>115</v>
      </c>
      <c r="U12" s="47">
        <v>101</v>
      </c>
      <c r="V12" s="47">
        <v>78</v>
      </c>
      <c r="W12" s="47">
        <v>29</v>
      </c>
      <c r="X12" s="47">
        <v>0</v>
      </c>
      <c r="Y12" s="172" t="s">
        <v>50</v>
      </c>
      <c r="Z12" s="85" t="s">
        <v>12</v>
      </c>
      <c r="AA12" s="25" t="s">
        <v>108</v>
      </c>
      <c r="AB12" s="30" t="s">
        <v>61</v>
      </c>
      <c r="AC12" s="85" t="s">
        <v>55</v>
      </c>
      <c r="AD12" s="30">
        <v>3</v>
      </c>
      <c r="AE12" s="30">
        <v>56</v>
      </c>
      <c r="AF12" s="30">
        <v>2</v>
      </c>
      <c r="AG12" s="30">
        <f>25+1</f>
        <v>26</v>
      </c>
      <c r="AH12" s="30">
        <v>7</v>
      </c>
      <c r="AI12" s="30">
        <v>150</v>
      </c>
      <c r="AJ12" s="30">
        <v>51</v>
      </c>
      <c r="AK12" s="30">
        <v>63</v>
      </c>
      <c r="AL12" s="30">
        <v>36</v>
      </c>
      <c r="AM12" s="30">
        <v>42</v>
      </c>
      <c r="AN12" s="30">
        <v>10</v>
      </c>
      <c r="AO12" s="30">
        <v>152</v>
      </c>
      <c r="AP12" s="30">
        <v>67</v>
      </c>
      <c r="AQ12" s="30">
        <v>141</v>
      </c>
      <c r="AR12" s="30">
        <v>115</v>
      </c>
      <c r="AS12" s="30">
        <v>101</v>
      </c>
      <c r="AT12" s="30">
        <v>78</v>
      </c>
      <c r="AU12" s="30">
        <v>29</v>
      </c>
      <c r="AV12" s="30">
        <v>0</v>
      </c>
    </row>
    <row r="13" spans="1:50" ht="40.799999999999997" x14ac:dyDescent="0.3">
      <c r="A13" s="111"/>
      <c r="B13" s="98"/>
      <c r="C13" s="17" t="s">
        <v>43</v>
      </c>
      <c r="D13" s="18" t="s">
        <v>61</v>
      </c>
      <c r="E13" s="98"/>
      <c r="F13" s="18">
        <v>3</v>
      </c>
      <c r="G13" s="18">
        <v>33</v>
      </c>
      <c r="H13" s="18" t="s">
        <v>110</v>
      </c>
      <c r="I13" s="18">
        <v>25</v>
      </c>
      <c r="J13" s="18" t="s">
        <v>107</v>
      </c>
      <c r="K13" s="18">
        <v>44</v>
      </c>
      <c r="L13" s="18" t="s">
        <v>111</v>
      </c>
      <c r="M13" s="18">
        <v>6</v>
      </c>
      <c r="N13" s="18" t="s">
        <v>114</v>
      </c>
      <c r="O13" s="18">
        <v>9</v>
      </c>
      <c r="P13" s="18" t="s">
        <v>115</v>
      </c>
      <c r="Q13" s="18">
        <v>7</v>
      </c>
      <c r="R13" s="18" t="s">
        <v>115</v>
      </c>
      <c r="S13" s="18">
        <v>26</v>
      </c>
      <c r="T13" s="18" t="s">
        <v>115</v>
      </c>
      <c r="U13" s="47">
        <v>24</v>
      </c>
      <c r="V13" s="47" t="s">
        <v>115</v>
      </c>
      <c r="W13" s="47">
        <v>29</v>
      </c>
      <c r="X13" s="47" t="s">
        <v>115</v>
      </c>
      <c r="Y13" s="172"/>
      <c r="Z13" s="85"/>
      <c r="AA13" s="25" t="s">
        <v>43</v>
      </c>
      <c r="AB13" s="30" t="s">
        <v>61</v>
      </c>
      <c r="AC13" s="85"/>
      <c r="AD13" s="30">
        <v>3</v>
      </c>
      <c r="AE13" s="30">
        <v>33</v>
      </c>
      <c r="AF13" s="30" t="s">
        <v>110</v>
      </c>
      <c r="AG13" s="30">
        <v>25</v>
      </c>
      <c r="AH13" s="30" t="s">
        <v>107</v>
      </c>
      <c r="AI13" s="30">
        <v>44</v>
      </c>
      <c r="AJ13" s="30" t="s">
        <v>111</v>
      </c>
      <c r="AK13" s="30">
        <v>6</v>
      </c>
      <c r="AL13" s="30" t="s">
        <v>114</v>
      </c>
      <c r="AM13" s="30">
        <v>9</v>
      </c>
      <c r="AN13" s="30" t="s">
        <v>115</v>
      </c>
      <c r="AO13" s="30">
        <v>7</v>
      </c>
      <c r="AP13" s="30" t="s">
        <v>115</v>
      </c>
      <c r="AQ13" s="30">
        <v>26</v>
      </c>
      <c r="AR13" s="30" t="s">
        <v>115</v>
      </c>
      <c r="AS13" s="30">
        <v>24</v>
      </c>
      <c r="AT13" s="30" t="s">
        <v>115</v>
      </c>
      <c r="AU13" s="30">
        <v>29</v>
      </c>
      <c r="AV13" s="30" t="s">
        <v>115</v>
      </c>
    </row>
    <row r="14" spans="1:50" ht="45" customHeight="1" x14ac:dyDescent="0.3">
      <c r="A14" s="111"/>
      <c r="B14" s="98"/>
      <c r="C14" s="17" t="s">
        <v>62</v>
      </c>
      <c r="D14" s="18" t="s">
        <v>73</v>
      </c>
      <c r="E14" s="98" t="s">
        <v>55</v>
      </c>
      <c r="F14" s="18">
        <v>0.64</v>
      </c>
      <c r="G14" s="18">
        <v>12.15</v>
      </c>
      <c r="H14" s="18">
        <v>0.43</v>
      </c>
      <c r="I14" s="18">
        <f>26*100/520</f>
        <v>5</v>
      </c>
      <c r="J14" s="19">
        <v>1.3</v>
      </c>
      <c r="K14" s="19">
        <f>150*100/527</f>
        <v>28.462998102466795</v>
      </c>
      <c r="L14" s="19">
        <v>8.9</v>
      </c>
      <c r="M14" s="19">
        <v>11.1</v>
      </c>
      <c r="N14" s="19">
        <v>6.6</v>
      </c>
      <c r="O14" s="19">
        <v>7.5</v>
      </c>
      <c r="P14" s="19">
        <v>1.6</v>
      </c>
      <c r="Q14" s="19">
        <v>28.200371057513916</v>
      </c>
      <c r="R14" s="19">
        <v>10.7</v>
      </c>
      <c r="S14" s="19">
        <v>31.5</v>
      </c>
      <c r="T14" s="19">
        <v>20.6</v>
      </c>
      <c r="U14" s="48">
        <v>25.4</v>
      </c>
      <c r="V14" s="48">
        <v>14.7</v>
      </c>
      <c r="W14" s="48">
        <v>6.9</v>
      </c>
      <c r="X14" s="47">
        <v>0</v>
      </c>
      <c r="Y14" s="172"/>
      <c r="Z14" s="85"/>
      <c r="AA14" s="25" t="s">
        <v>62</v>
      </c>
      <c r="AB14" s="30" t="s">
        <v>73</v>
      </c>
      <c r="AC14" s="85" t="s">
        <v>55</v>
      </c>
      <c r="AD14" s="30">
        <v>0.64</v>
      </c>
      <c r="AE14" s="30">
        <v>12.15</v>
      </c>
      <c r="AF14" s="30">
        <v>0.43</v>
      </c>
      <c r="AG14" s="30">
        <f>26*100/520</f>
        <v>5</v>
      </c>
      <c r="AH14" s="36">
        <v>1.3</v>
      </c>
      <c r="AI14" s="36">
        <f>150*100/527</f>
        <v>28.462998102466795</v>
      </c>
      <c r="AJ14" s="36">
        <v>8.9</v>
      </c>
      <c r="AK14" s="36">
        <v>11.1</v>
      </c>
      <c r="AL14" s="36">
        <v>6.6</v>
      </c>
      <c r="AM14" s="36">
        <v>7.5</v>
      </c>
      <c r="AN14" s="36">
        <v>1.6</v>
      </c>
      <c r="AO14" s="36">
        <v>28.200371057513916</v>
      </c>
      <c r="AP14" s="36">
        <v>10.7</v>
      </c>
      <c r="AQ14" s="36">
        <v>31.5</v>
      </c>
      <c r="AR14" s="36">
        <v>20.6</v>
      </c>
      <c r="AS14" s="36">
        <v>25.4</v>
      </c>
      <c r="AT14" s="36">
        <v>14.7</v>
      </c>
      <c r="AU14" s="36">
        <v>6.9</v>
      </c>
      <c r="AV14" s="30">
        <v>0</v>
      </c>
    </row>
    <row r="15" spans="1:50" ht="30.6" x14ac:dyDescent="0.3">
      <c r="A15" s="111"/>
      <c r="B15" s="98"/>
      <c r="C15" s="17" t="s">
        <v>44</v>
      </c>
      <c r="D15" s="18" t="s">
        <v>73</v>
      </c>
      <c r="E15" s="98"/>
      <c r="F15" s="18">
        <v>0.64</v>
      </c>
      <c r="G15" s="18">
        <v>7.16</v>
      </c>
      <c r="H15" s="18">
        <v>0.22</v>
      </c>
      <c r="I15" s="19">
        <f>25*100/520</f>
        <v>4.8076923076923075</v>
      </c>
      <c r="J15" s="19">
        <v>0.4</v>
      </c>
      <c r="K15" s="19">
        <f>44*100/527</f>
        <v>8.3491461100569264</v>
      </c>
      <c r="L15" s="10">
        <f>3*100/574</f>
        <v>0.52264808362369342</v>
      </c>
      <c r="M15" s="19">
        <v>1.8</v>
      </c>
      <c r="N15" s="19">
        <v>0.2</v>
      </c>
      <c r="O15" s="19">
        <v>1.6</v>
      </c>
      <c r="P15" s="19">
        <v>0</v>
      </c>
      <c r="Q15" s="19">
        <v>1.3</v>
      </c>
      <c r="R15" s="19">
        <v>0</v>
      </c>
      <c r="S15" s="19">
        <v>5.8</v>
      </c>
      <c r="T15" s="18">
        <v>0</v>
      </c>
      <c r="U15" s="10">
        <v>6</v>
      </c>
      <c r="V15" s="47">
        <v>0</v>
      </c>
      <c r="W15" s="48">
        <v>6.9</v>
      </c>
      <c r="X15" s="47">
        <v>0</v>
      </c>
      <c r="Y15" s="172"/>
      <c r="Z15" s="85"/>
      <c r="AA15" s="25" t="s">
        <v>44</v>
      </c>
      <c r="AB15" s="30" t="s">
        <v>73</v>
      </c>
      <c r="AC15" s="85"/>
      <c r="AD15" s="30">
        <v>0.64</v>
      </c>
      <c r="AE15" s="30">
        <v>7.16</v>
      </c>
      <c r="AF15" s="30">
        <v>0.22</v>
      </c>
      <c r="AG15" s="36">
        <f>25*100/520</f>
        <v>4.8076923076923075</v>
      </c>
      <c r="AH15" s="36">
        <v>0.4</v>
      </c>
      <c r="AI15" s="36">
        <f>44*100/527</f>
        <v>8.3491461100569264</v>
      </c>
      <c r="AJ15" s="38">
        <f>3*100/574</f>
        <v>0.52264808362369342</v>
      </c>
      <c r="AK15" s="36">
        <v>1.8</v>
      </c>
      <c r="AL15" s="36">
        <v>0.2</v>
      </c>
      <c r="AM15" s="36">
        <v>1.6</v>
      </c>
      <c r="AN15" s="36">
        <v>0</v>
      </c>
      <c r="AO15" s="36">
        <v>1.3</v>
      </c>
      <c r="AP15" s="36">
        <v>0</v>
      </c>
      <c r="AQ15" s="36">
        <v>5.8</v>
      </c>
      <c r="AR15" s="30">
        <v>0</v>
      </c>
      <c r="AS15" s="38">
        <v>6</v>
      </c>
      <c r="AT15" s="30">
        <v>0</v>
      </c>
      <c r="AU15" s="36">
        <v>6.9</v>
      </c>
      <c r="AV15" s="30">
        <v>0</v>
      </c>
    </row>
    <row r="16" spans="1:50" ht="15" customHeight="1" x14ac:dyDescent="0.3">
      <c r="A16" s="23" t="s">
        <v>51</v>
      </c>
      <c r="B16" s="112" t="s">
        <v>74</v>
      </c>
      <c r="C16" s="112"/>
      <c r="D16" s="112"/>
      <c r="E16" s="112"/>
      <c r="F16" s="112"/>
      <c r="G16" s="112"/>
      <c r="H16" s="112"/>
      <c r="I16" s="112"/>
      <c r="J16" s="112"/>
      <c r="K16" s="112"/>
      <c r="L16" s="112"/>
      <c r="M16" s="112"/>
      <c r="N16" s="112"/>
      <c r="O16" s="112"/>
      <c r="P16" s="112"/>
      <c r="Q16" s="112"/>
      <c r="R16" s="112"/>
      <c r="S16" s="112"/>
      <c r="T16" s="112"/>
      <c r="U16" s="112"/>
      <c r="V16" s="112"/>
      <c r="W16" s="112"/>
      <c r="X16" s="112"/>
      <c r="Y16" s="43" t="s">
        <v>51</v>
      </c>
      <c r="Z16" s="59" t="s">
        <v>74</v>
      </c>
      <c r="AA16" s="59"/>
      <c r="AB16" s="59"/>
      <c r="AC16" s="59"/>
      <c r="AD16" s="59"/>
      <c r="AE16" s="59"/>
      <c r="AF16" s="59"/>
      <c r="AG16" s="59"/>
      <c r="AH16" s="59"/>
      <c r="AI16" s="59"/>
      <c r="AJ16" s="59"/>
      <c r="AK16" s="59"/>
      <c r="AL16" s="59"/>
      <c r="AM16" s="59"/>
      <c r="AN16" s="59"/>
      <c r="AO16" s="59"/>
      <c r="AP16" s="59"/>
      <c r="AQ16" s="59"/>
      <c r="AR16" s="59"/>
      <c r="AS16" s="59"/>
      <c r="AT16" s="59"/>
      <c r="AU16" s="59"/>
      <c r="AV16" s="59"/>
    </row>
    <row r="17" spans="1:48" ht="132.6" x14ac:dyDescent="0.3">
      <c r="A17" s="21" t="s">
        <v>52</v>
      </c>
      <c r="B17" s="17" t="s">
        <v>45</v>
      </c>
      <c r="C17" s="17" t="s">
        <v>64</v>
      </c>
      <c r="D17" s="18" t="s">
        <v>61</v>
      </c>
      <c r="E17" s="18" t="s">
        <v>55</v>
      </c>
      <c r="F17" s="18">
        <v>3403.5</v>
      </c>
      <c r="G17" s="18">
        <v>1606.8</v>
      </c>
      <c r="H17" s="18">
        <v>2837.7</v>
      </c>
      <c r="I17" s="18">
        <v>371.8</v>
      </c>
      <c r="J17" s="11">
        <v>1675.6</v>
      </c>
      <c r="K17" s="5">
        <v>371.8</v>
      </c>
      <c r="L17" s="11">
        <v>2254.4</v>
      </c>
      <c r="M17" s="5">
        <v>371.8</v>
      </c>
      <c r="N17" s="11">
        <v>2439.1</v>
      </c>
      <c r="O17" s="5">
        <v>371.8</v>
      </c>
      <c r="P17" s="5">
        <v>2152.1</v>
      </c>
      <c r="Q17" s="5">
        <v>371.8</v>
      </c>
      <c r="R17" s="5">
        <v>2595.6999999999998</v>
      </c>
      <c r="S17" s="5">
        <v>371.8</v>
      </c>
      <c r="T17" s="5">
        <v>2356.9</v>
      </c>
      <c r="U17" s="5">
        <v>371.8</v>
      </c>
      <c r="V17" s="5">
        <v>2208.9</v>
      </c>
      <c r="W17" s="5">
        <v>371.8</v>
      </c>
      <c r="X17" s="5">
        <f>V17</f>
        <v>2208.9</v>
      </c>
      <c r="Y17" s="44" t="s">
        <v>52</v>
      </c>
      <c r="Z17" s="25" t="s">
        <v>45</v>
      </c>
      <c r="AA17" s="25" t="s">
        <v>64</v>
      </c>
      <c r="AB17" s="30" t="s">
        <v>61</v>
      </c>
      <c r="AC17" s="30" t="s">
        <v>55</v>
      </c>
      <c r="AD17" s="30">
        <v>3403.5</v>
      </c>
      <c r="AE17" s="30">
        <v>1606.8</v>
      </c>
      <c r="AF17" s="30">
        <v>2837.7</v>
      </c>
      <c r="AG17" s="30">
        <v>371.8</v>
      </c>
      <c r="AH17" s="40">
        <v>1675.6</v>
      </c>
      <c r="AI17" s="32">
        <v>371.8</v>
      </c>
      <c r="AJ17" s="40">
        <v>2254.4</v>
      </c>
      <c r="AK17" s="32">
        <v>371.8</v>
      </c>
      <c r="AL17" s="40">
        <v>2439.1</v>
      </c>
      <c r="AM17" s="32">
        <v>371.8</v>
      </c>
      <c r="AN17" s="32">
        <v>2152.1</v>
      </c>
      <c r="AO17" s="32">
        <v>371.8</v>
      </c>
      <c r="AP17" s="32">
        <v>2595.6999999999998</v>
      </c>
      <c r="AQ17" s="32">
        <v>371.8</v>
      </c>
      <c r="AR17" s="32">
        <v>2356.9</v>
      </c>
      <c r="AS17" s="32">
        <v>371.8</v>
      </c>
      <c r="AT17" s="32">
        <v>2208.9</v>
      </c>
      <c r="AU17" s="32">
        <v>371.8</v>
      </c>
      <c r="AV17" s="32">
        <f>AT17</f>
        <v>2208.9</v>
      </c>
    </row>
    <row r="18" spans="1:48" ht="15" customHeight="1" x14ac:dyDescent="0.3">
      <c r="A18" s="23" t="s">
        <v>53</v>
      </c>
      <c r="B18" s="112" t="s">
        <v>54</v>
      </c>
      <c r="C18" s="112"/>
      <c r="D18" s="112"/>
      <c r="E18" s="112"/>
      <c r="F18" s="112"/>
      <c r="G18" s="112"/>
      <c r="H18" s="112"/>
      <c r="I18" s="112"/>
      <c r="J18" s="112"/>
      <c r="K18" s="112"/>
      <c r="L18" s="112"/>
      <c r="M18" s="112"/>
      <c r="N18" s="112"/>
      <c r="O18" s="112"/>
      <c r="P18" s="112"/>
      <c r="Q18" s="112"/>
      <c r="R18" s="112"/>
      <c r="S18" s="112"/>
      <c r="T18" s="112"/>
      <c r="U18" s="112"/>
      <c r="V18" s="112"/>
      <c r="W18" s="112"/>
      <c r="X18" s="112"/>
      <c r="Y18" s="43" t="s">
        <v>53</v>
      </c>
      <c r="Z18" s="59" t="s">
        <v>54</v>
      </c>
      <c r="AA18" s="59"/>
      <c r="AB18" s="59"/>
      <c r="AC18" s="59"/>
      <c r="AD18" s="59"/>
      <c r="AE18" s="59"/>
      <c r="AF18" s="59"/>
      <c r="AG18" s="59"/>
      <c r="AH18" s="59"/>
      <c r="AI18" s="59"/>
      <c r="AJ18" s="59"/>
      <c r="AK18" s="59"/>
      <c r="AL18" s="59"/>
      <c r="AM18" s="59"/>
      <c r="AN18" s="59"/>
      <c r="AO18" s="59"/>
      <c r="AP18" s="59"/>
      <c r="AQ18" s="59"/>
      <c r="AR18" s="59"/>
      <c r="AS18" s="59"/>
      <c r="AT18" s="59"/>
      <c r="AU18" s="59"/>
      <c r="AV18" s="59"/>
    </row>
    <row r="19" spans="1:48" ht="27.75" customHeight="1" x14ac:dyDescent="0.3">
      <c r="A19" s="125" t="s">
        <v>116</v>
      </c>
      <c r="B19" s="126"/>
      <c r="C19" s="126"/>
      <c r="D19" s="126"/>
      <c r="E19" s="126"/>
      <c r="F19" s="126"/>
      <c r="G19" s="126"/>
      <c r="H19" s="126"/>
      <c r="I19" s="126"/>
      <c r="J19" s="126"/>
      <c r="K19" s="126"/>
      <c r="L19" s="126"/>
      <c r="M19" s="126"/>
      <c r="N19" s="126"/>
      <c r="O19" s="127"/>
      <c r="P19" s="127"/>
      <c r="Q19" s="127"/>
      <c r="R19" s="127"/>
      <c r="S19" s="127"/>
      <c r="T19" s="127"/>
      <c r="U19" s="127"/>
      <c r="V19" s="127"/>
      <c r="W19" s="127"/>
      <c r="X19" s="127"/>
      <c r="Y19" s="142" t="s">
        <v>116</v>
      </c>
      <c r="Z19" s="143"/>
      <c r="AA19" s="143"/>
      <c r="AB19" s="143"/>
      <c r="AC19" s="143"/>
      <c r="AD19" s="143"/>
      <c r="AE19" s="143"/>
      <c r="AF19" s="143"/>
      <c r="AG19" s="143"/>
      <c r="AH19" s="143"/>
      <c r="AI19" s="143"/>
      <c r="AJ19" s="143"/>
      <c r="AK19" s="143"/>
      <c r="AL19" s="143"/>
      <c r="AM19" s="144"/>
      <c r="AN19" s="144"/>
      <c r="AO19" s="144"/>
      <c r="AP19" s="144"/>
      <c r="AQ19" s="144"/>
      <c r="AR19" s="144"/>
      <c r="AS19" s="144"/>
      <c r="AT19" s="144"/>
      <c r="AU19" s="144"/>
      <c r="AV19" s="144"/>
    </row>
    <row r="20" spans="1:48" ht="30.75" customHeight="1" x14ac:dyDescent="0.3">
      <c r="A20" s="128" t="s">
        <v>113</v>
      </c>
      <c r="B20" s="120"/>
      <c r="C20" s="120"/>
      <c r="D20" s="120"/>
      <c r="E20" s="120"/>
      <c r="F20" s="120"/>
      <c r="G20" s="120"/>
      <c r="H20" s="120"/>
      <c r="I20" s="120"/>
      <c r="J20" s="120"/>
      <c r="K20" s="120"/>
      <c r="L20" s="120"/>
      <c r="M20" s="120"/>
      <c r="N20" s="120"/>
      <c r="O20" s="110"/>
      <c r="P20" s="110"/>
      <c r="Q20" s="110"/>
      <c r="R20" s="110"/>
      <c r="S20" s="110"/>
      <c r="T20" s="110"/>
      <c r="U20" s="110"/>
      <c r="V20" s="110"/>
      <c r="W20" s="110"/>
      <c r="X20" s="110"/>
      <c r="Y20" s="145" t="s">
        <v>113</v>
      </c>
      <c r="Z20" s="146"/>
      <c r="AA20" s="146"/>
      <c r="AB20" s="146"/>
      <c r="AC20" s="146"/>
      <c r="AD20" s="146"/>
      <c r="AE20" s="146"/>
      <c r="AF20" s="146"/>
      <c r="AG20" s="146"/>
      <c r="AH20" s="146"/>
      <c r="AI20" s="146"/>
      <c r="AJ20" s="146"/>
      <c r="AK20" s="146"/>
      <c r="AL20" s="146"/>
      <c r="AM20" s="115"/>
      <c r="AN20" s="115"/>
      <c r="AO20" s="115"/>
      <c r="AP20" s="115"/>
      <c r="AQ20" s="115"/>
      <c r="AR20" s="115"/>
      <c r="AS20" s="115"/>
      <c r="AT20" s="115"/>
      <c r="AU20" s="115"/>
      <c r="AV20" s="115"/>
    </row>
    <row r="21" spans="1:48" ht="132" customHeight="1" x14ac:dyDescent="0.3">
      <c r="A21" s="128" t="s">
        <v>122</v>
      </c>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45" t="s">
        <v>122</v>
      </c>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row>
    <row r="22" spans="1:48" ht="21.75" customHeight="1" x14ac:dyDescent="0.3">
      <c r="A22" s="129" t="s">
        <v>109</v>
      </c>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66" t="s">
        <v>109</v>
      </c>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row>
    <row r="23" spans="1:48" ht="15" customHeight="1" x14ac:dyDescent="0.3">
      <c r="A23" s="130" t="s">
        <v>75</v>
      </c>
      <c r="B23" s="131"/>
      <c r="C23" s="131"/>
      <c r="D23" s="131"/>
      <c r="E23" s="131"/>
      <c r="F23" s="131"/>
      <c r="G23" s="131"/>
      <c r="H23" s="131"/>
      <c r="I23" s="131"/>
      <c r="J23" s="131"/>
      <c r="K23" s="131"/>
      <c r="L23" s="131"/>
      <c r="M23" s="131"/>
      <c r="N23" s="131"/>
      <c r="O23" s="110"/>
      <c r="P23" s="110"/>
      <c r="Q23" s="110"/>
      <c r="R23" s="110"/>
      <c r="S23" s="110"/>
      <c r="T23" s="110"/>
      <c r="U23" s="110"/>
      <c r="V23" s="110"/>
      <c r="W23" s="110"/>
      <c r="X23" s="110"/>
      <c r="Y23" s="147" t="s">
        <v>75</v>
      </c>
      <c r="Z23" s="148"/>
      <c r="AA23" s="148"/>
      <c r="AB23" s="148"/>
      <c r="AC23" s="148"/>
      <c r="AD23" s="148"/>
      <c r="AE23" s="148"/>
      <c r="AF23" s="148"/>
      <c r="AG23" s="148"/>
      <c r="AH23" s="148"/>
      <c r="AI23" s="148"/>
      <c r="AJ23" s="148"/>
      <c r="AK23" s="148"/>
      <c r="AL23" s="148"/>
      <c r="AM23" s="115"/>
      <c r="AN23" s="115"/>
      <c r="AO23" s="115"/>
      <c r="AP23" s="115"/>
      <c r="AQ23" s="115"/>
      <c r="AR23" s="115"/>
      <c r="AS23" s="115"/>
      <c r="AT23" s="115"/>
      <c r="AU23" s="115"/>
      <c r="AV23" s="115"/>
    </row>
    <row r="24" spans="1:48" ht="44.25" customHeight="1" x14ac:dyDescent="0.3">
      <c r="A24" s="128" t="s">
        <v>112</v>
      </c>
      <c r="B24" s="120"/>
      <c r="C24" s="120"/>
      <c r="D24" s="120"/>
      <c r="E24" s="120"/>
      <c r="F24" s="120"/>
      <c r="G24" s="120"/>
      <c r="H24" s="120"/>
      <c r="I24" s="120"/>
      <c r="J24" s="120"/>
      <c r="K24" s="120"/>
      <c r="L24" s="120"/>
      <c r="M24" s="120"/>
      <c r="N24" s="120"/>
      <c r="O24" s="110"/>
      <c r="P24" s="110"/>
      <c r="Q24" s="110"/>
      <c r="R24" s="110"/>
      <c r="S24" s="110"/>
      <c r="T24" s="110"/>
      <c r="U24" s="110"/>
      <c r="V24" s="110"/>
      <c r="W24" s="110"/>
      <c r="X24" s="110"/>
      <c r="Y24" s="145" t="s">
        <v>112</v>
      </c>
      <c r="Z24" s="146"/>
      <c r="AA24" s="146"/>
      <c r="AB24" s="146"/>
      <c r="AC24" s="146"/>
      <c r="AD24" s="146"/>
      <c r="AE24" s="146"/>
      <c r="AF24" s="146"/>
      <c r="AG24" s="146"/>
      <c r="AH24" s="146"/>
      <c r="AI24" s="146"/>
      <c r="AJ24" s="146"/>
      <c r="AK24" s="146"/>
      <c r="AL24" s="146"/>
      <c r="AM24" s="115"/>
      <c r="AN24" s="115"/>
      <c r="AO24" s="115"/>
      <c r="AP24" s="115"/>
      <c r="AQ24" s="115"/>
      <c r="AR24" s="115"/>
      <c r="AS24" s="115"/>
      <c r="AT24" s="115"/>
      <c r="AU24" s="115"/>
      <c r="AV24" s="115"/>
    </row>
    <row r="25" spans="1:48" ht="15" customHeight="1" x14ac:dyDescent="0.3">
      <c r="A25" s="119" t="s">
        <v>76</v>
      </c>
      <c r="B25" s="120"/>
      <c r="C25" s="120"/>
      <c r="D25" s="120"/>
      <c r="E25" s="120"/>
      <c r="F25" s="120"/>
      <c r="G25" s="120"/>
      <c r="H25" s="120"/>
      <c r="I25" s="120"/>
      <c r="J25" s="120"/>
      <c r="K25" s="120"/>
      <c r="L25" s="120"/>
      <c r="M25" s="120"/>
      <c r="N25" s="120"/>
      <c r="O25" s="110"/>
      <c r="P25" s="110"/>
      <c r="Q25" s="110"/>
      <c r="R25" s="110"/>
      <c r="S25" s="110"/>
      <c r="T25" s="110"/>
      <c r="U25" s="110"/>
      <c r="V25" s="110"/>
      <c r="W25" s="110"/>
      <c r="X25" s="110"/>
      <c r="Y25" s="153" t="s">
        <v>76</v>
      </c>
      <c r="Z25" s="146"/>
      <c r="AA25" s="146"/>
      <c r="AB25" s="146"/>
      <c r="AC25" s="146"/>
      <c r="AD25" s="146"/>
      <c r="AE25" s="146"/>
      <c r="AF25" s="146"/>
      <c r="AG25" s="146"/>
      <c r="AH25" s="146"/>
      <c r="AI25" s="146"/>
      <c r="AJ25" s="146"/>
      <c r="AK25" s="146"/>
      <c r="AL25" s="146"/>
      <c r="AM25" s="115"/>
      <c r="AN25" s="115"/>
      <c r="AO25" s="115"/>
      <c r="AP25" s="115"/>
      <c r="AQ25" s="115"/>
      <c r="AR25" s="115"/>
      <c r="AS25" s="115"/>
      <c r="AT25" s="115"/>
      <c r="AU25" s="115"/>
      <c r="AV25" s="115"/>
    </row>
    <row r="26" spans="1:48" ht="29.25" customHeight="1" x14ac:dyDescent="0.3">
      <c r="A26" s="119" t="s">
        <v>77</v>
      </c>
      <c r="B26" s="120"/>
      <c r="C26" s="120"/>
      <c r="D26" s="120"/>
      <c r="E26" s="120"/>
      <c r="F26" s="120"/>
      <c r="G26" s="120"/>
      <c r="H26" s="120"/>
      <c r="I26" s="120"/>
      <c r="J26" s="120"/>
      <c r="K26" s="120"/>
      <c r="L26" s="120"/>
      <c r="M26" s="120"/>
      <c r="N26" s="120"/>
      <c r="O26" s="110"/>
      <c r="P26" s="110"/>
      <c r="Q26" s="110"/>
      <c r="R26" s="110"/>
      <c r="S26" s="110"/>
      <c r="T26" s="110"/>
      <c r="U26" s="110"/>
      <c r="V26" s="110"/>
      <c r="W26" s="110"/>
      <c r="X26" s="110"/>
      <c r="Y26" s="153" t="s">
        <v>77</v>
      </c>
      <c r="Z26" s="146"/>
      <c r="AA26" s="146"/>
      <c r="AB26" s="146"/>
      <c r="AC26" s="146"/>
      <c r="AD26" s="146"/>
      <c r="AE26" s="146"/>
      <c r="AF26" s="146"/>
      <c r="AG26" s="146"/>
      <c r="AH26" s="146"/>
      <c r="AI26" s="146"/>
      <c r="AJ26" s="146"/>
      <c r="AK26" s="146"/>
      <c r="AL26" s="146"/>
      <c r="AM26" s="115"/>
      <c r="AN26" s="115"/>
      <c r="AO26" s="115"/>
      <c r="AP26" s="115"/>
      <c r="AQ26" s="115"/>
      <c r="AR26" s="115"/>
      <c r="AS26" s="115"/>
      <c r="AT26" s="115"/>
      <c r="AU26" s="115"/>
      <c r="AV26" s="115"/>
    </row>
    <row r="27" spans="1:48" ht="21.75" customHeight="1" x14ac:dyDescent="0.3">
      <c r="A27" s="121" t="s">
        <v>78</v>
      </c>
      <c r="B27" s="122"/>
      <c r="C27" s="122"/>
      <c r="D27" s="122"/>
      <c r="E27" s="122"/>
      <c r="F27" s="122"/>
      <c r="G27" s="122"/>
      <c r="H27" s="122"/>
      <c r="I27" s="122"/>
      <c r="J27" s="122"/>
      <c r="K27" s="122"/>
      <c r="L27" s="122"/>
      <c r="M27" s="122"/>
      <c r="N27" s="122"/>
      <c r="O27" s="110"/>
      <c r="P27" s="110"/>
      <c r="Q27" s="110"/>
      <c r="R27" s="110"/>
      <c r="S27" s="110"/>
      <c r="T27" s="110"/>
      <c r="U27" s="110"/>
      <c r="V27" s="110"/>
      <c r="W27" s="110"/>
      <c r="X27" s="110"/>
      <c r="Y27" s="154" t="s">
        <v>78</v>
      </c>
      <c r="Z27" s="155"/>
      <c r="AA27" s="155"/>
      <c r="AB27" s="155"/>
      <c r="AC27" s="155"/>
      <c r="AD27" s="155"/>
      <c r="AE27" s="155"/>
      <c r="AF27" s="155"/>
      <c r="AG27" s="155"/>
      <c r="AH27" s="155"/>
      <c r="AI27" s="155"/>
      <c r="AJ27" s="155"/>
      <c r="AK27" s="155"/>
      <c r="AL27" s="155"/>
      <c r="AM27" s="115"/>
      <c r="AN27" s="115"/>
      <c r="AO27" s="115"/>
      <c r="AP27" s="115"/>
      <c r="AQ27" s="115"/>
      <c r="AR27" s="115"/>
      <c r="AS27" s="115"/>
      <c r="AT27" s="115"/>
      <c r="AU27" s="115"/>
      <c r="AV27" s="115"/>
    </row>
    <row r="28" spans="1:48" ht="15" customHeight="1" x14ac:dyDescent="0.3">
      <c r="A28" s="123" t="s">
        <v>79</v>
      </c>
      <c r="B28" s="124"/>
      <c r="C28" s="124"/>
      <c r="D28" s="124"/>
      <c r="E28" s="124"/>
      <c r="F28" s="124"/>
      <c r="G28" s="124"/>
      <c r="H28" s="124"/>
      <c r="I28" s="124"/>
      <c r="J28" s="124"/>
      <c r="K28" s="124"/>
      <c r="L28" s="124"/>
      <c r="M28" s="124"/>
      <c r="N28" s="124"/>
      <c r="O28" s="110"/>
      <c r="P28" s="110"/>
      <c r="Q28" s="110"/>
      <c r="R28" s="110"/>
      <c r="S28" s="110"/>
      <c r="T28" s="110"/>
      <c r="U28" s="110"/>
      <c r="V28" s="110"/>
      <c r="W28" s="110"/>
      <c r="X28" s="110"/>
      <c r="Y28" s="151" t="s">
        <v>79</v>
      </c>
      <c r="Z28" s="152"/>
      <c r="AA28" s="152"/>
      <c r="AB28" s="152"/>
      <c r="AC28" s="152"/>
      <c r="AD28" s="152"/>
      <c r="AE28" s="152"/>
      <c r="AF28" s="152"/>
      <c r="AG28" s="152"/>
      <c r="AH28" s="152"/>
      <c r="AI28" s="152"/>
      <c r="AJ28" s="152"/>
      <c r="AK28" s="152"/>
      <c r="AL28" s="152"/>
      <c r="AM28" s="115"/>
      <c r="AN28" s="115"/>
      <c r="AO28" s="115"/>
      <c r="AP28" s="115"/>
      <c r="AQ28" s="115"/>
      <c r="AR28" s="115"/>
      <c r="AS28" s="115"/>
      <c r="AT28" s="115"/>
      <c r="AU28" s="115"/>
      <c r="AV28" s="115"/>
    </row>
    <row r="29" spans="1:48" ht="15" customHeight="1" x14ac:dyDescent="0.3">
      <c r="A29" s="123" t="s">
        <v>80</v>
      </c>
      <c r="B29" s="124"/>
      <c r="C29" s="124"/>
      <c r="D29" s="124"/>
      <c r="E29" s="124"/>
      <c r="F29" s="124"/>
      <c r="G29" s="124"/>
      <c r="H29" s="124"/>
      <c r="I29" s="124"/>
      <c r="J29" s="124"/>
      <c r="K29" s="124"/>
      <c r="L29" s="124"/>
      <c r="M29" s="124"/>
      <c r="N29" s="124"/>
      <c r="O29" s="110"/>
      <c r="P29" s="110"/>
      <c r="Q29" s="110"/>
      <c r="R29" s="110"/>
      <c r="S29" s="110"/>
      <c r="T29" s="110"/>
      <c r="U29" s="110"/>
      <c r="V29" s="110"/>
      <c r="W29" s="110"/>
      <c r="X29" s="110"/>
      <c r="Y29" s="151" t="s">
        <v>80</v>
      </c>
      <c r="Z29" s="152"/>
      <c r="AA29" s="152"/>
      <c r="AB29" s="152"/>
      <c r="AC29" s="152"/>
      <c r="AD29" s="152"/>
      <c r="AE29" s="152"/>
      <c r="AF29" s="152"/>
      <c r="AG29" s="152"/>
      <c r="AH29" s="152"/>
      <c r="AI29" s="152"/>
      <c r="AJ29" s="152"/>
      <c r="AK29" s="152"/>
      <c r="AL29" s="152"/>
      <c r="AM29" s="115"/>
      <c r="AN29" s="115"/>
      <c r="AO29" s="115"/>
      <c r="AP29" s="115"/>
      <c r="AQ29" s="115"/>
      <c r="AR29" s="115"/>
      <c r="AS29" s="115"/>
      <c r="AT29" s="115"/>
      <c r="AU29" s="115"/>
      <c r="AV29" s="115"/>
    </row>
    <row r="30" spans="1:48" ht="15" customHeight="1" x14ac:dyDescent="0.3">
      <c r="A30" s="123" t="s">
        <v>141</v>
      </c>
      <c r="B30" s="124"/>
      <c r="C30" s="124"/>
      <c r="D30" s="124"/>
      <c r="E30" s="124"/>
      <c r="F30" s="124"/>
      <c r="G30" s="124"/>
      <c r="H30" s="124"/>
      <c r="I30" s="124"/>
      <c r="J30" s="124"/>
      <c r="K30" s="124"/>
      <c r="L30" s="124"/>
      <c r="M30" s="124"/>
      <c r="N30" s="124"/>
      <c r="O30" s="110"/>
      <c r="P30" s="110"/>
      <c r="Q30" s="110"/>
      <c r="R30" s="110"/>
      <c r="S30" s="110"/>
      <c r="T30" s="110"/>
      <c r="U30" s="110"/>
      <c r="V30" s="110"/>
      <c r="W30" s="110"/>
      <c r="X30" s="110"/>
      <c r="Y30" s="151" t="s">
        <v>141</v>
      </c>
      <c r="Z30" s="152"/>
      <c r="AA30" s="152"/>
      <c r="AB30" s="152"/>
      <c r="AC30" s="152"/>
      <c r="AD30" s="152"/>
      <c r="AE30" s="152"/>
      <c r="AF30" s="152"/>
      <c r="AG30" s="152"/>
      <c r="AH30" s="152"/>
      <c r="AI30" s="152"/>
      <c r="AJ30" s="152"/>
      <c r="AK30" s="152"/>
      <c r="AL30" s="152"/>
      <c r="AM30" s="115"/>
      <c r="AN30" s="115"/>
      <c r="AO30" s="115"/>
      <c r="AP30" s="115"/>
      <c r="AQ30" s="115"/>
      <c r="AR30" s="115"/>
      <c r="AS30" s="115"/>
      <c r="AT30" s="115"/>
      <c r="AU30" s="115"/>
      <c r="AV30" s="115"/>
    </row>
    <row r="31" spans="1:48" ht="15" customHeight="1" x14ac:dyDescent="0.3">
      <c r="A31" s="123" t="s">
        <v>142</v>
      </c>
      <c r="B31" s="124"/>
      <c r="C31" s="124"/>
      <c r="D31" s="124"/>
      <c r="E31" s="124"/>
      <c r="F31" s="124"/>
      <c r="G31" s="124"/>
      <c r="H31" s="124"/>
      <c r="I31" s="124"/>
      <c r="J31" s="124"/>
      <c r="K31" s="124"/>
      <c r="L31" s="124"/>
      <c r="M31" s="124"/>
      <c r="N31" s="124"/>
      <c r="O31" s="110"/>
      <c r="P31" s="110"/>
      <c r="Q31" s="110"/>
      <c r="R31" s="110"/>
      <c r="S31" s="110"/>
      <c r="T31" s="110"/>
      <c r="U31" s="110"/>
      <c r="V31" s="110"/>
      <c r="W31" s="110"/>
      <c r="X31" s="110"/>
      <c r="Y31" s="151" t="s">
        <v>142</v>
      </c>
      <c r="Z31" s="152"/>
      <c r="AA31" s="152"/>
      <c r="AB31" s="152"/>
      <c r="AC31" s="152"/>
      <c r="AD31" s="152"/>
      <c r="AE31" s="152"/>
      <c r="AF31" s="152"/>
      <c r="AG31" s="152"/>
      <c r="AH31" s="152"/>
      <c r="AI31" s="152"/>
      <c r="AJ31" s="152"/>
      <c r="AK31" s="152"/>
      <c r="AL31" s="152"/>
      <c r="AM31" s="115"/>
      <c r="AN31" s="115"/>
      <c r="AO31" s="115"/>
      <c r="AP31" s="115"/>
      <c r="AQ31" s="115"/>
      <c r="AR31" s="115"/>
      <c r="AS31" s="115"/>
      <c r="AT31" s="115"/>
      <c r="AU31" s="115"/>
      <c r="AV31" s="115"/>
    </row>
    <row r="32" spans="1:48" ht="15" customHeight="1" x14ac:dyDescent="0.3">
      <c r="A32" s="123" t="s">
        <v>143</v>
      </c>
      <c r="B32" s="124"/>
      <c r="C32" s="124"/>
      <c r="D32" s="124"/>
      <c r="E32" s="124"/>
      <c r="F32" s="124"/>
      <c r="G32" s="124"/>
      <c r="H32" s="124"/>
      <c r="I32" s="124"/>
      <c r="J32" s="124"/>
      <c r="K32" s="124"/>
      <c r="L32" s="124"/>
      <c r="M32" s="124"/>
      <c r="N32" s="124"/>
      <c r="O32" s="110"/>
      <c r="P32" s="110"/>
      <c r="Q32" s="110"/>
      <c r="R32" s="110"/>
      <c r="S32" s="110"/>
      <c r="T32" s="110"/>
      <c r="U32" s="110"/>
      <c r="V32" s="110"/>
      <c r="W32" s="110"/>
      <c r="X32" s="110"/>
      <c r="Y32" s="151" t="s">
        <v>143</v>
      </c>
      <c r="Z32" s="152"/>
      <c r="AA32" s="152"/>
      <c r="AB32" s="152"/>
      <c r="AC32" s="152"/>
      <c r="AD32" s="152"/>
      <c r="AE32" s="152"/>
      <c r="AF32" s="152"/>
      <c r="AG32" s="152"/>
      <c r="AH32" s="152"/>
      <c r="AI32" s="152"/>
      <c r="AJ32" s="152"/>
      <c r="AK32" s="152"/>
      <c r="AL32" s="152"/>
      <c r="AM32" s="115"/>
      <c r="AN32" s="115"/>
      <c r="AO32" s="115"/>
      <c r="AP32" s="115"/>
      <c r="AQ32" s="115"/>
      <c r="AR32" s="115"/>
      <c r="AS32" s="115"/>
      <c r="AT32" s="115"/>
      <c r="AU32" s="115"/>
      <c r="AV32" s="115"/>
    </row>
    <row r="33" spans="1:48" ht="15" customHeight="1" x14ac:dyDescent="0.3">
      <c r="A33" s="123" t="s">
        <v>144</v>
      </c>
      <c r="B33" s="124"/>
      <c r="C33" s="124"/>
      <c r="D33" s="124"/>
      <c r="E33" s="124"/>
      <c r="F33" s="124"/>
      <c r="G33" s="124"/>
      <c r="H33" s="124"/>
      <c r="I33" s="124"/>
      <c r="J33" s="124"/>
      <c r="K33" s="124"/>
      <c r="L33" s="124"/>
      <c r="M33" s="124"/>
      <c r="N33" s="124"/>
      <c r="O33" s="110"/>
      <c r="P33" s="110"/>
      <c r="Q33" s="110"/>
      <c r="R33" s="110"/>
      <c r="S33" s="110"/>
      <c r="T33" s="110"/>
      <c r="U33" s="110"/>
      <c r="V33" s="110"/>
      <c r="W33" s="110"/>
      <c r="X33" s="110"/>
      <c r="Y33" s="151" t="s">
        <v>144</v>
      </c>
      <c r="Z33" s="152"/>
      <c r="AA33" s="152"/>
      <c r="AB33" s="152"/>
      <c r="AC33" s="152"/>
      <c r="AD33" s="152"/>
      <c r="AE33" s="152"/>
      <c r="AF33" s="152"/>
      <c r="AG33" s="152"/>
      <c r="AH33" s="152"/>
      <c r="AI33" s="152"/>
      <c r="AJ33" s="152"/>
      <c r="AK33" s="152"/>
      <c r="AL33" s="152"/>
      <c r="AM33" s="115"/>
      <c r="AN33" s="115"/>
      <c r="AO33" s="115"/>
      <c r="AP33" s="115"/>
      <c r="AQ33" s="115"/>
      <c r="AR33" s="115"/>
      <c r="AS33" s="115"/>
      <c r="AT33" s="115"/>
      <c r="AU33" s="115"/>
      <c r="AV33" s="115"/>
    </row>
    <row r="34" spans="1:48" ht="15" customHeight="1" x14ac:dyDescent="0.3">
      <c r="A34" s="123" t="s">
        <v>145</v>
      </c>
      <c r="B34" s="124"/>
      <c r="C34" s="124"/>
      <c r="D34" s="124"/>
      <c r="E34" s="124"/>
      <c r="F34" s="124"/>
      <c r="G34" s="124"/>
      <c r="H34" s="124"/>
      <c r="I34" s="124"/>
      <c r="J34" s="124"/>
      <c r="K34" s="124"/>
      <c r="L34" s="124"/>
      <c r="M34" s="124"/>
      <c r="N34" s="124"/>
      <c r="O34" s="110"/>
      <c r="P34" s="110"/>
      <c r="Q34" s="110"/>
      <c r="R34" s="110"/>
      <c r="S34" s="110"/>
      <c r="T34" s="110"/>
      <c r="U34" s="110"/>
      <c r="V34" s="110"/>
      <c r="W34" s="110"/>
      <c r="X34" s="110"/>
      <c r="Y34" s="151" t="s">
        <v>145</v>
      </c>
      <c r="Z34" s="152"/>
      <c r="AA34" s="152"/>
      <c r="AB34" s="152"/>
      <c r="AC34" s="152"/>
      <c r="AD34" s="152"/>
      <c r="AE34" s="152"/>
      <c r="AF34" s="152"/>
      <c r="AG34" s="152"/>
      <c r="AH34" s="152"/>
      <c r="AI34" s="152"/>
      <c r="AJ34" s="152"/>
      <c r="AK34" s="152"/>
      <c r="AL34" s="152"/>
      <c r="AM34" s="115"/>
      <c r="AN34" s="115"/>
      <c r="AO34" s="115"/>
      <c r="AP34" s="115"/>
      <c r="AQ34" s="115"/>
      <c r="AR34" s="115"/>
      <c r="AS34" s="115"/>
      <c r="AT34" s="115"/>
      <c r="AU34" s="115"/>
      <c r="AV34" s="115"/>
    </row>
    <row r="35" spans="1:48" ht="36.75" customHeight="1" x14ac:dyDescent="0.3">
      <c r="A35" s="123" t="s">
        <v>81</v>
      </c>
      <c r="B35" s="124"/>
      <c r="C35" s="124"/>
      <c r="D35" s="124"/>
      <c r="E35" s="124"/>
      <c r="F35" s="124"/>
      <c r="G35" s="124"/>
      <c r="H35" s="124"/>
      <c r="I35" s="124"/>
      <c r="J35" s="124"/>
      <c r="K35" s="124"/>
      <c r="L35" s="124"/>
      <c r="M35" s="124"/>
      <c r="N35" s="124"/>
      <c r="O35" s="110"/>
      <c r="P35" s="110"/>
      <c r="Q35" s="110"/>
      <c r="R35" s="110"/>
      <c r="S35" s="110"/>
      <c r="T35" s="110"/>
      <c r="U35" s="110"/>
      <c r="V35" s="110"/>
      <c r="W35" s="110"/>
      <c r="X35" s="110"/>
      <c r="Y35" s="151" t="s">
        <v>81</v>
      </c>
      <c r="Z35" s="152"/>
      <c r="AA35" s="152"/>
      <c r="AB35" s="152"/>
      <c r="AC35" s="152"/>
      <c r="AD35" s="152"/>
      <c r="AE35" s="152"/>
      <c r="AF35" s="152"/>
      <c r="AG35" s="152"/>
      <c r="AH35" s="152"/>
      <c r="AI35" s="152"/>
      <c r="AJ35" s="152"/>
      <c r="AK35" s="152"/>
      <c r="AL35" s="152"/>
      <c r="AM35" s="115"/>
      <c r="AN35" s="115"/>
      <c r="AO35" s="115"/>
      <c r="AP35" s="115"/>
      <c r="AQ35" s="115"/>
      <c r="AR35" s="115"/>
      <c r="AS35" s="115"/>
      <c r="AT35" s="115"/>
      <c r="AU35" s="115"/>
      <c r="AV35" s="115"/>
    </row>
    <row r="36" spans="1:48" ht="30" customHeight="1" x14ac:dyDescent="0.3">
      <c r="A36" s="123" t="s">
        <v>82</v>
      </c>
      <c r="B36" s="124"/>
      <c r="C36" s="124"/>
      <c r="D36" s="124"/>
      <c r="E36" s="124"/>
      <c r="F36" s="124"/>
      <c r="G36" s="124"/>
      <c r="H36" s="124"/>
      <c r="I36" s="124"/>
      <c r="J36" s="124"/>
      <c r="K36" s="124"/>
      <c r="L36" s="124"/>
      <c r="M36" s="124"/>
      <c r="N36" s="124"/>
      <c r="O36" s="110"/>
      <c r="P36" s="110"/>
      <c r="Q36" s="110"/>
      <c r="R36" s="110"/>
      <c r="S36" s="110"/>
      <c r="T36" s="110"/>
      <c r="U36" s="110"/>
      <c r="V36" s="110"/>
      <c r="W36" s="110"/>
      <c r="X36" s="110"/>
      <c r="Y36" s="151" t="s">
        <v>82</v>
      </c>
      <c r="Z36" s="152"/>
      <c r="AA36" s="152"/>
      <c r="AB36" s="152"/>
      <c r="AC36" s="152"/>
      <c r="AD36" s="152"/>
      <c r="AE36" s="152"/>
      <c r="AF36" s="152"/>
      <c r="AG36" s="152"/>
      <c r="AH36" s="152"/>
      <c r="AI36" s="152"/>
      <c r="AJ36" s="152"/>
      <c r="AK36" s="152"/>
      <c r="AL36" s="152"/>
      <c r="AM36" s="115"/>
      <c r="AN36" s="115"/>
      <c r="AO36" s="115"/>
      <c r="AP36" s="115"/>
      <c r="AQ36" s="115"/>
      <c r="AR36" s="115"/>
      <c r="AS36" s="115"/>
      <c r="AT36" s="115"/>
      <c r="AU36" s="115"/>
      <c r="AV36" s="115"/>
    </row>
    <row r="37" spans="1:48" ht="51" customHeight="1" x14ac:dyDescent="0.3">
      <c r="A37" s="119" t="s">
        <v>83</v>
      </c>
      <c r="B37" s="120"/>
      <c r="C37" s="120"/>
      <c r="D37" s="120"/>
      <c r="E37" s="120"/>
      <c r="F37" s="120"/>
      <c r="G37" s="120"/>
      <c r="H37" s="120"/>
      <c r="I37" s="120"/>
      <c r="J37" s="120"/>
      <c r="K37" s="120"/>
      <c r="L37" s="120"/>
      <c r="M37" s="120"/>
      <c r="N37" s="120"/>
      <c r="O37" s="110"/>
      <c r="P37" s="110"/>
      <c r="Q37" s="110"/>
      <c r="R37" s="110"/>
      <c r="S37" s="110"/>
      <c r="T37" s="110"/>
      <c r="U37" s="110"/>
      <c r="V37" s="110"/>
      <c r="W37" s="110"/>
      <c r="X37" s="110"/>
      <c r="Y37" s="153" t="s">
        <v>83</v>
      </c>
      <c r="Z37" s="146"/>
      <c r="AA37" s="146"/>
      <c r="AB37" s="146"/>
      <c r="AC37" s="146"/>
      <c r="AD37" s="146"/>
      <c r="AE37" s="146"/>
      <c r="AF37" s="146"/>
      <c r="AG37" s="146"/>
      <c r="AH37" s="146"/>
      <c r="AI37" s="146"/>
      <c r="AJ37" s="146"/>
      <c r="AK37" s="146"/>
      <c r="AL37" s="146"/>
      <c r="AM37" s="115"/>
      <c r="AN37" s="115"/>
      <c r="AO37" s="115"/>
      <c r="AP37" s="115"/>
      <c r="AQ37" s="115"/>
      <c r="AR37" s="115"/>
      <c r="AS37" s="115"/>
      <c r="AT37" s="115"/>
      <c r="AU37" s="115"/>
      <c r="AV37" s="115"/>
    </row>
    <row r="38" spans="1:48" ht="42" customHeight="1" x14ac:dyDescent="0.3">
      <c r="A38" s="123" t="s">
        <v>84</v>
      </c>
      <c r="B38" s="124"/>
      <c r="C38" s="124"/>
      <c r="D38" s="124"/>
      <c r="E38" s="124"/>
      <c r="F38" s="124"/>
      <c r="G38" s="124"/>
      <c r="H38" s="124"/>
      <c r="I38" s="124"/>
      <c r="J38" s="124"/>
      <c r="K38" s="124"/>
      <c r="L38" s="124"/>
      <c r="M38" s="124"/>
      <c r="N38" s="124"/>
      <c r="O38" s="110"/>
      <c r="P38" s="110"/>
      <c r="Q38" s="110"/>
      <c r="R38" s="110"/>
      <c r="S38" s="110"/>
      <c r="T38" s="110"/>
      <c r="U38" s="110"/>
      <c r="V38" s="110"/>
      <c r="W38" s="110"/>
      <c r="X38" s="110"/>
      <c r="Y38" s="151" t="s">
        <v>84</v>
      </c>
      <c r="Z38" s="152"/>
      <c r="AA38" s="152"/>
      <c r="AB38" s="152"/>
      <c r="AC38" s="152"/>
      <c r="AD38" s="152"/>
      <c r="AE38" s="152"/>
      <c r="AF38" s="152"/>
      <c r="AG38" s="152"/>
      <c r="AH38" s="152"/>
      <c r="AI38" s="152"/>
      <c r="AJ38" s="152"/>
      <c r="AK38" s="152"/>
      <c r="AL38" s="152"/>
      <c r="AM38" s="115"/>
      <c r="AN38" s="115"/>
      <c r="AO38" s="115"/>
      <c r="AP38" s="115"/>
      <c r="AQ38" s="115"/>
      <c r="AR38" s="115"/>
      <c r="AS38" s="115"/>
      <c r="AT38" s="115"/>
      <c r="AU38" s="115"/>
      <c r="AV38" s="115"/>
    </row>
    <row r="39" spans="1:48" ht="15" customHeight="1" x14ac:dyDescent="0.3">
      <c r="A39" s="121" t="s">
        <v>85</v>
      </c>
      <c r="B39" s="122"/>
      <c r="C39" s="122"/>
      <c r="D39" s="122"/>
      <c r="E39" s="122"/>
      <c r="F39" s="122"/>
      <c r="G39" s="122"/>
      <c r="H39" s="122"/>
      <c r="I39" s="122"/>
      <c r="J39" s="122"/>
      <c r="K39" s="122"/>
      <c r="L39" s="122"/>
      <c r="M39" s="122"/>
      <c r="N39" s="122"/>
      <c r="O39" s="132"/>
      <c r="P39" s="132"/>
      <c r="Q39" s="132"/>
      <c r="R39" s="132"/>
      <c r="S39" s="132"/>
      <c r="T39" s="132"/>
      <c r="U39" s="132"/>
      <c r="V39" s="132"/>
      <c r="W39" s="132"/>
      <c r="X39" s="132"/>
      <c r="Y39" s="154" t="s">
        <v>85</v>
      </c>
      <c r="Z39" s="155"/>
      <c r="AA39" s="155"/>
      <c r="AB39" s="155"/>
      <c r="AC39" s="155"/>
      <c r="AD39" s="155"/>
      <c r="AE39" s="155"/>
      <c r="AF39" s="155"/>
      <c r="AG39" s="155"/>
      <c r="AH39" s="155"/>
      <c r="AI39" s="155"/>
      <c r="AJ39" s="155"/>
      <c r="AK39" s="155"/>
      <c r="AL39" s="155"/>
      <c r="AM39" s="156"/>
      <c r="AN39" s="156"/>
      <c r="AO39" s="156"/>
      <c r="AP39" s="156"/>
      <c r="AQ39" s="156"/>
      <c r="AR39" s="156"/>
      <c r="AS39" s="156"/>
      <c r="AT39" s="156"/>
      <c r="AU39" s="156"/>
      <c r="AV39" s="156"/>
    </row>
    <row r="40" spans="1:48" ht="15" customHeight="1" x14ac:dyDescent="0.3">
      <c r="A40" s="121" t="s">
        <v>86</v>
      </c>
      <c r="B40" s="122"/>
      <c r="C40" s="122"/>
      <c r="D40" s="122"/>
      <c r="E40" s="122"/>
      <c r="F40" s="122"/>
      <c r="G40" s="122"/>
      <c r="H40" s="122"/>
      <c r="I40" s="122"/>
      <c r="J40" s="122"/>
      <c r="K40" s="122"/>
      <c r="L40" s="122"/>
      <c r="M40" s="122"/>
      <c r="N40" s="122"/>
      <c r="O40" s="132"/>
      <c r="P40" s="132"/>
      <c r="Q40" s="132"/>
      <c r="R40" s="132"/>
      <c r="S40" s="132"/>
      <c r="T40" s="132"/>
      <c r="U40" s="132"/>
      <c r="V40" s="132"/>
      <c r="W40" s="132"/>
      <c r="X40" s="132"/>
      <c r="Y40" s="154" t="s">
        <v>86</v>
      </c>
      <c r="Z40" s="155"/>
      <c r="AA40" s="155"/>
      <c r="AB40" s="155"/>
      <c r="AC40" s="155"/>
      <c r="AD40" s="155"/>
      <c r="AE40" s="155"/>
      <c r="AF40" s="155"/>
      <c r="AG40" s="155"/>
      <c r="AH40" s="155"/>
      <c r="AI40" s="155"/>
      <c r="AJ40" s="155"/>
      <c r="AK40" s="155"/>
      <c r="AL40" s="155"/>
      <c r="AM40" s="156"/>
      <c r="AN40" s="156"/>
      <c r="AO40" s="156"/>
      <c r="AP40" s="156"/>
      <c r="AQ40" s="156"/>
      <c r="AR40" s="156"/>
      <c r="AS40" s="156"/>
      <c r="AT40" s="156"/>
      <c r="AU40" s="156"/>
      <c r="AV40" s="156"/>
    </row>
    <row r="41" spans="1:48" ht="15" customHeight="1" x14ac:dyDescent="0.3">
      <c r="A41" s="121" t="s">
        <v>123</v>
      </c>
      <c r="B41" s="122"/>
      <c r="C41" s="122"/>
      <c r="D41" s="122"/>
      <c r="E41" s="122"/>
      <c r="F41" s="122"/>
      <c r="G41" s="122"/>
      <c r="H41" s="122"/>
      <c r="I41" s="122"/>
      <c r="J41" s="122"/>
      <c r="K41" s="122"/>
      <c r="L41" s="122"/>
      <c r="M41" s="122"/>
      <c r="N41" s="122"/>
      <c r="O41" s="132"/>
      <c r="P41" s="132"/>
      <c r="Q41" s="132"/>
      <c r="R41" s="132"/>
      <c r="S41" s="132"/>
      <c r="T41" s="132"/>
      <c r="U41" s="132"/>
      <c r="V41" s="132"/>
      <c r="W41" s="132"/>
      <c r="X41" s="132"/>
      <c r="Y41" s="154" t="s">
        <v>123</v>
      </c>
      <c r="Z41" s="155"/>
      <c r="AA41" s="155"/>
      <c r="AB41" s="155"/>
      <c r="AC41" s="155"/>
      <c r="AD41" s="155"/>
      <c r="AE41" s="155"/>
      <c r="AF41" s="155"/>
      <c r="AG41" s="155"/>
      <c r="AH41" s="155"/>
      <c r="AI41" s="155"/>
      <c r="AJ41" s="155"/>
      <c r="AK41" s="155"/>
      <c r="AL41" s="155"/>
      <c r="AM41" s="156"/>
      <c r="AN41" s="156"/>
      <c r="AO41" s="156"/>
      <c r="AP41" s="156"/>
      <c r="AQ41" s="156"/>
      <c r="AR41" s="156"/>
      <c r="AS41" s="156"/>
      <c r="AT41" s="156"/>
      <c r="AU41" s="156"/>
      <c r="AV41" s="156"/>
    </row>
    <row r="42" spans="1:48" ht="15" customHeight="1" x14ac:dyDescent="0.3">
      <c r="A42" s="121" t="s">
        <v>124</v>
      </c>
      <c r="B42" s="122"/>
      <c r="C42" s="122"/>
      <c r="D42" s="122"/>
      <c r="E42" s="122"/>
      <c r="F42" s="122"/>
      <c r="G42" s="122"/>
      <c r="H42" s="122"/>
      <c r="I42" s="122"/>
      <c r="J42" s="122"/>
      <c r="K42" s="122"/>
      <c r="L42" s="122"/>
      <c r="M42" s="122"/>
      <c r="N42" s="122"/>
      <c r="O42" s="132"/>
      <c r="P42" s="132"/>
      <c r="Q42" s="132"/>
      <c r="R42" s="132"/>
      <c r="S42" s="132"/>
      <c r="T42" s="132"/>
      <c r="U42" s="132"/>
      <c r="V42" s="132"/>
      <c r="W42" s="132"/>
      <c r="X42" s="132"/>
      <c r="Y42" s="154" t="s">
        <v>124</v>
      </c>
      <c r="Z42" s="155"/>
      <c r="AA42" s="155"/>
      <c r="AB42" s="155"/>
      <c r="AC42" s="155"/>
      <c r="AD42" s="155"/>
      <c r="AE42" s="155"/>
      <c r="AF42" s="155"/>
      <c r="AG42" s="155"/>
      <c r="AH42" s="155"/>
      <c r="AI42" s="155"/>
      <c r="AJ42" s="155"/>
      <c r="AK42" s="155"/>
      <c r="AL42" s="155"/>
      <c r="AM42" s="156"/>
      <c r="AN42" s="156"/>
      <c r="AO42" s="156"/>
      <c r="AP42" s="156"/>
      <c r="AQ42" s="156"/>
      <c r="AR42" s="156"/>
      <c r="AS42" s="156"/>
      <c r="AT42" s="156"/>
      <c r="AU42" s="156"/>
      <c r="AV42" s="156"/>
    </row>
    <row r="43" spans="1:48" ht="30" customHeight="1" x14ac:dyDescent="0.3">
      <c r="A43" s="121" t="s">
        <v>125</v>
      </c>
      <c r="B43" s="122"/>
      <c r="C43" s="122"/>
      <c r="D43" s="122"/>
      <c r="E43" s="122"/>
      <c r="F43" s="122"/>
      <c r="G43" s="122"/>
      <c r="H43" s="122"/>
      <c r="I43" s="122"/>
      <c r="J43" s="122"/>
      <c r="K43" s="122"/>
      <c r="L43" s="122"/>
      <c r="M43" s="122"/>
      <c r="N43" s="122"/>
      <c r="O43" s="132"/>
      <c r="P43" s="132"/>
      <c r="Q43" s="132"/>
      <c r="R43" s="132"/>
      <c r="S43" s="132"/>
      <c r="T43" s="132"/>
      <c r="U43" s="132"/>
      <c r="V43" s="132"/>
      <c r="W43" s="132"/>
      <c r="X43" s="132"/>
      <c r="Y43" s="154" t="s">
        <v>125</v>
      </c>
      <c r="Z43" s="155"/>
      <c r="AA43" s="155"/>
      <c r="AB43" s="155"/>
      <c r="AC43" s="155"/>
      <c r="AD43" s="155"/>
      <c r="AE43" s="155"/>
      <c r="AF43" s="155"/>
      <c r="AG43" s="155"/>
      <c r="AH43" s="155"/>
      <c r="AI43" s="155"/>
      <c r="AJ43" s="155"/>
      <c r="AK43" s="155"/>
      <c r="AL43" s="155"/>
      <c r="AM43" s="156"/>
      <c r="AN43" s="156"/>
      <c r="AO43" s="156"/>
      <c r="AP43" s="156"/>
      <c r="AQ43" s="156"/>
      <c r="AR43" s="156"/>
      <c r="AS43" s="156"/>
      <c r="AT43" s="156"/>
      <c r="AU43" s="156"/>
      <c r="AV43" s="156"/>
    </row>
    <row r="44" spans="1:48" ht="50.25" customHeight="1" x14ac:dyDescent="0.3">
      <c r="A44" s="108" t="s">
        <v>126</v>
      </c>
      <c r="B44" s="124"/>
      <c r="C44" s="124"/>
      <c r="D44" s="124"/>
      <c r="E44" s="124"/>
      <c r="F44" s="124"/>
      <c r="G44" s="124"/>
      <c r="H44" s="124"/>
      <c r="I44" s="124"/>
      <c r="J44" s="124"/>
      <c r="K44" s="124"/>
      <c r="L44" s="124"/>
      <c r="M44" s="124"/>
      <c r="N44" s="124"/>
      <c r="O44" s="110"/>
      <c r="P44" s="110"/>
      <c r="Q44" s="110"/>
      <c r="R44" s="110"/>
      <c r="S44" s="110"/>
      <c r="T44" s="110"/>
      <c r="U44" s="110"/>
      <c r="V44" s="110"/>
      <c r="W44" s="110"/>
      <c r="X44" s="110"/>
      <c r="Y44" s="113" t="s">
        <v>126</v>
      </c>
      <c r="Z44" s="152"/>
      <c r="AA44" s="152"/>
      <c r="AB44" s="152"/>
      <c r="AC44" s="152"/>
      <c r="AD44" s="152"/>
      <c r="AE44" s="152"/>
      <c r="AF44" s="152"/>
      <c r="AG44" s="152"/>
      <c r="AH44" s="152"/>
      <c r="AI44" s="152"/>
      <c r="AJ44" s="152"/>
      <c r="AK44" s="152"/>
      <c r="AL44" s="152"/>
      <c r="AM44" s="115"/>
      <c r="AN44" s="115"/>
      <c r="AO44" s="115"/>
      <c r="AP44" s="115"/>
      <c r="AQ44" s="115"/>
      <c r="AR44" s="115"/>
      <c r="AS44" s="115"/>
      <c r="AT44" s="115"/>
      <c r="AU44" s="115"/>
      <c r="AV44" s="115"/>
    </row>
    <row r="45" spans="1:48" ht="15" customHeight="1" x14ac:dyDescent="0.3">
      <c r="A45" s="136" t="s">
        <v>87</v>
      </c>
      <c r="B45" s="137"/>
      <c r="C45" s="137"/>
      <c r="D45" s="137"/>
      <c r="E45" s="137"/>
      <c r="F45" s="137"/>
      <c r="G45" s="137"/>
      <c r="H45" s="137"/>
      <c r="I45" s="137"/>
      <c r="J45" s="137"/>
      <c r="K45" s="137"/>
      <c r="L45" s="137"/>
      <c r="M45" s="137"/>
      <c r="N45" s="137"/>
      <c r="O45" s="138"/>
      <c r="P45" s="138"/>
      <c r="Q45" s="138"/>
      <c r="R45" s="138"/>
      <c r="S45" s="138"/>
      <c r="T45" s="138"/>
      <c r="U45" s="138"/>
      <c r="V45" s="138"/>
      <c r="W45" s="138"/>
      <c r="X45" s="138"/>
      <c r="Y45" s="157" t="s">
        <v>87</v>
      </c>
      <c r="Z45" s="158"/>
      <c r="AA45" s="158"/>
      <c r="AB45" s="158"/>
      <c r="AC45" s="158"/>
      <c r="AD45" s="158"/>
      <c r="AE45" s="158"/>
      <c r="AF45" s="158"/>
      <c r="AG45" s="158"/>
      <c r="AH45" s="158"/>
      <c r="AI45" s="158"/>
      <c r="AJ45" s="158"/>
      <c r="AK45" s="158"/>
      <c r="AL45" s="158"/>
      <c r="AM45" s="159"/>
      <c r="AN45" s="159"/>
      <c r="AO45" s="159"/>
      <c r="AP45" s="159"/>
      <c r="AQ45" s="159"/>
      <c r="AR45" s="159"/>
      <c r="AS45" s="159"/>
      <c r="AT45" s="159"/>
      <c r="AU45" s="159"/>
      <c r="AV45" s="159"/>
    </row>
    <row r="46" spans="1:48" ht="29.25" customHeight="1" x14ac:dyDescent="0.3">
      <c r="A46" s="139" t="s">
        <v>88</v>
      </c>
      <c r="B46" s="137"/>
      <c r="C46" s="137"/>
      <c r="D46" s="137"/>
      <c r="E46" s="137"/>
      <c r="F46" s="137"/>
      <c r="G46" s="137"/>
      <c r="H46" s="137"/>
      <c r="I46" s="137"/>
      <c r="J46" s="137"/>
      <c r="K46" s="137"/>
      <c r="L46" s="137"/>
      <c r="M46" s="137"/>
      <c r="N46" s="137"/>
      <c r="O46" s="138"/>
      <c r="P46" s="138"/>
      <c r="Q46" s="138"/>
      <c r="R46" s="138"/>
      <c r="S46" s="138"/>
      <c r="T46" s="138"/>
      <c r="U46" s="138"/>
      <c r="V46" s="138"/>
      <c r="W46" s="138"/>
      <c r="X46" s="138"/>
      <c r="Y46" s="160" t="s">
        <v>88</v>
      </c>
      <c r="Z46" s="158"/>
      <c r="AA46" s="158"/>
      <c r="AB46" s="158"/>
      <c r="AC46" s="158"/>
      <c r="AD46" s="158"/>
      <c r="AE46" s="158"/>
      <c r="AF46" s="158"/>
      <c r="AG46" s="158"/>
      <c r="AH46" s="158"/>
      <c r="AI46" s="158"/>
      <c r="AJ46" s="158"/>
      <c r="AK46" s="158"/>
      <c r="AL46" s="158"/>
      <c r="AM46" s="159"/>
      <c r="AN46" s="159"/>
      <c r="AO46" s="159"/>
      <c r="AP46" s="159"/>
      <c r="AQ46" s="159"/>
      <c r="AR46" s="159"/>
      <c r="AS46" s="159"/>
      <c r="AT46" s="159"/>
      <c r="AU46" s="159"/>
      <c r="AV46" s="159"/>
    </row>
    <row r="47" spans="1:48" ht="27" customHeight="1" x14ac:dyDescent="0.3">
      <c r="A47" s="108" t="s">
        <v>89</v>
      </c>
      <c r="B47" s="109"/>
      <c r="C47" s="109"/>
      <c r="D47" s="109"/>
      <c r="E47" s="109"/>
      <c r="F47" s="109"/>
      <c r="G47" s="109"/>
      <c r="H47" s="109"/>
      <c r="I47" s="109"/>
      <c r="J47" s="109"/>
      <c r="K47" s="109"/>
      <c r="L47" s="109"/>
      <c r="M47" s="109"/>
      <c r="N47" s="109"/>
      <c r="O47" s="110"/>
      <c r="P47" s="110"/>
      <c r="Q47" s="110"/>
      <c r="R47" s="110"/>
      <c r="S47" s="110"/>
      <c r="T47" s="110"/>
      <c r="U47" s="110"/>
      <c r="V47" s="110"/>
      <c r="W47" s="110"/>
      <c r="X47" s="110"/>
      <c r="Y47" s="113" t="s">
        <v>89</v>
      </c>
      <c r="Z47" s="114"/>
      <c r="AA47" s="114"/>
      <c r="AB47" s="114"/>
      <c r="AC47" s="114"/>
      <c r="AD47" s="114"/>
      <c r="AE47" s="114"/>
      <c r="AF47" s="114"/>
      <c r="AG47" s="114"/>
      <c r="AH47" s="114"/>
      <c r="AI47" s="114"/>
      <c r="AJ47" s="114"/>
      <c r="AK47" s="114"/>
      <c r="AL47" s="114"/>
      <c r="AM47" s="115"/>
      <c r="AN47" s="115"/>
      <c r="AO47" s="115"/>
      <c r="AP47" s="115"/>
      <c r="AQ47" s="115"/>
      <c r="AR47" s="115"/>
      <c r="AS47" s="115"/>
      <c r="AT47" s="115"/>
      <c r="AU47" s="115"/>
      <c r="AV47" s="115"/>
    </row>
    <row r="48" spans="1:48" ht="34.5" customHeight="1" x14ac:dyDescent="0.3">
      <c r="A48" s="108" t="s">
        <v>90</v>
      </c>
      <c r="B48" s="109"/>
      <c r="C48" s="109"/>
      <c r="D48" s="109"/>
      <c r="E48" s="109"/>
      <c r="F48" s="109"/>
      <c r="G48" s="109"/>
      <c r="H48" s="109"/>
      <c r="I48" s="109"/>
      <c r="J48" s="109"/>
      <c r="K48" s="109"/>
      <c r="L48" s="109"/>
      <c r="M48" s="109"/>
      <c r="N48" s="109"/>
      <c r="O48" s="110"/>
      <c r="P48" s="110"/>
      <c r="Q48" s="110"/>
      <c r="R48" s="110"/>
      <c r="S48" s="110"/>
      <c r="T48" s="110"/>
      <c r="U48" s="110"/>
      <c r="V48" s="110"/>
      <c r="W48" s="110"/>
      <c r="X48" s="110"/>
      <c r="Y48" s="113" t="s">
        <v>90</v>
      </c>
      <c r="Z48" s="114"/>
      <c r="AA48" s="114"/>
      <c r="AB48" s="114"/>
      <c r="AC48" s="114"/>
      <c r="AD48" s="114"/>
      <c r="AE48" s="114"/>
      <c r="AF48" s="114"/>
      <c r="AG48" s="114"/>
      <c r="AH48" s="114"/>
      <c r="AI48" s="114"/>
      <c r="AJ48" s="114"/>
      <c r="AK48" s="114"/>
      <c r="AL48" s="114"/>
      <c r="AM48" s="115"/>
      <c r="AN48" s="115"/>
      <c r="AO48" s="115"/>
      <c r="AP48" s="115"/>
      <c r="AQ48" s="115"/>
      <c r="AR48" s="115"/>
      <c r="AS48" s="115"/>
      <c r="AT48" s="115"/>
      <c r="AU48" s="115"/>
      <c r="AV48" s="115"/>
    </row>
    <row r="49" spans="1:48" ht="33" customHeight="1" x14ac:dyDescent="0.3">
      <c r="A49" s="108" t="s">
        <v>91</v>
      </c>
      <c r="B49" s="109"/>
      <c r="C49" s="109"/>
      <c r="D49" s="109"/>
      <c r="E49" s="109"/>
      <c r="F49" s="109"/>
      <c r="G49" s="109"/>
      <c r="H49" s="109"/>
      <c r="I49" s="109"/>
      <c r="J49" s="109"/>
      <c r="K49" s="109"/>
      <c r="L49" s="109"/>
      <c r="M49" s="109"/>
      <c r="N49" s="109"/>
      <c r="O49" s="110"/>
      <c r="P49" s="110"/>
      <c r="Q49" s="110"/>
      <c r="R49" s="110"/>
      <c r="S49" s="110"/>
      <c r="T49" s="110"/>
      <c r="U49" s="110"/>
      <c r="V49" s="110"/>
      <c r="W49" s="110"/>
      <c r="X49" s="110"/>
      <c r="Y49" s="113" t="s">
        <v>91</v>
      </c>
      <c r="Z49" s="114"/>
      <c r="AA49" s="114"/>
      <c r="AB49" s="114"/>
      <c r="AC49" s="114"/>
      <c r="AD49" s="114"/>
      <c r="AE49" s="114"/>
      <c r="AF49" s="114"/>
      <c r="AG49" s="114"/>
      <c r="AH49" s="114"/>
      <c r="AI49" s="114"/>
      <c r="AJ49" s="114"/>
      <c r="AK49" s="114"/>
      <c r="AL49" s="114"/>
      <c r="AM49" s="115"/>
      <c r="AN49" s="115"/>
      <c r="AO49" s="115"/>
      <c r="AP49" s="115"/>
      <c r="AQ49" s="115"/>
      <c r="AR49" s="115"/>
      <c r="AS49" s="115"/>
      <c r="AT49" s="115"/>
      <c r="AU49" s="115"/>
      <c r="AV49" s="115"/>
    </row>
    <row r="50" spans="1:48" ht="36.75" customHeight="1" x14ac:dyDescent="0.3">
      <c r="A50" s="108" t="s">
        <v>92</v>
      </c>
      <c r="B50" s="109"/>
      <c r="C50" s="109"/>
      <c r="D50" s="109"/>
      <c r="E50" s="109"/>
      <c r="F50" s="109"/>
      <c r="G50" s="109"/>
      <c r="H50" s="109"/>
      <c r="I50" s="109"/>
      <c r="J50" s="109"/>
      <c r="K50" s="109"/>
      <c r="L50" s="109"/>
      <c r="M50" s="109"/>
      <c r="N50" s="109"/>
      <c r="O50" s="110"/>
      <c r="P50" s="110"/>
      <c r="Q50" s="110"/>
      <c r="R50" s="110"/>
      <c r="S50" s="110"/>
      <c r="T50" s="110"/>
      <c r="U50" s="110"/>
      <c r="V50" s="110"/>
      <c r="W50" s="110"/>
      <c r="X50" s="110"/>
      <c r="Y50" s="113" t="s">
        <v>92</v>
      </c>
      <c r="Z50" s="114"/>
      <c r="AA50" s="114"/>
      <c r="AB50" s="114"/>
      <c r="AC50" s="114"/>
      <c r="AD50" s="114"/>
      <c r="AE50" s="114"/>
      <c r="AF50" s="114"/>
      <c r="AG50" s="114"/>
      <c r="AH50" s="114"/>
      <c r="AI50" s="114"/>
      <c r="AJ50" s="114"/>
      <c r="AK50" s="114"/>
      <c r="AL50" s="114"/>
      <c r="AM50" s="115"/>
      <c r="AN50" s="115"/>
      <c r="AO50" s="115"/>
      <c r="AP50" s="115"/>
      <c r="AQ50" s="115"/>
      <c r="AR50" s="115"/>
      <c r="AS50" s="115"/>
      <c r="AT50" s="115"/>
      <c r="AU50" s="115"/>
      <c r="AV50" s="115"/>
    </row>
    <row r="51" spans="1:48" ht="48" customHeight="1" x14ac:dyDescent="0.3">
      <c r="A51" s="133" t="s">
        <v>117</v>
      </c>
      <c r="B51" s="134"/>
      <c r="C51" s="134"/>
      <c r="D51" s="134"/>
      <c r="E51" s="134"/>
      <c r="F51" s="134"/>
      <c r="G51" s="134"/>
      <c r="H51" s="134"/>
      <c r="I51" s="134"/>
      <c r="J51" s="134"/>
      <c r="K51" s="134"/>
      <c r="L51" s="134"/>
      <c r="M51" s="134"/>
      <c r="N51" s="134"/>
      <c r="O51" s="135"/>
      <c r="P51" s="135"/>
      <c r="Q51" s="135"/>
      <c r="R51" s="135"/>
      <c r="S51" s="135"/>
      <c r="T51" s="135"/>
      <c r="U51" s="135"/>
      <c r="V51" s="135"/>
      <c r="W51" s="135"/>
      <c r="X51" s="135"/>
      <c r="Y51" s="163" t="s">
        <v>117</v>
      </c>
      <c r="Z51" s="164"/>
      <c r="AA51" s="164"/>
      <c r="AB51" s="164"/>
      <c r="AC51" s="164"/>
      <c r="AD51" s="164"/>
      <c r="AE51" s="164"/>
      <c r="AF51" s="164"/>
      <c r="AG51" s="164"/>
      <c r="AH51" s="164"/>
      <c r="AI51" s="164"/>
      <c r="AJ51" s="164"/>
      <c r="AK51" s="164"/>
      <c r="AL51" s="164"/>
      <c r="AM51" s="165"/>
      <c r="AN51" s="165"/>
      <c r="AO51" s="165"/>
      <c r="AP51" s="165"/>
      <c r="AQ51" s="165"/>
      <c r="AR51" s="165"/>
      <c r="AS51" s="165"/>
      <c r="AT51" s="165"/>
      <c r="AU51" s="165"/>
      <c r="AV51" s="165"/>
    </row>
    <row r="52" spans="1:48" ht="30.75" customHeight="1" x14ac:dyDescent="0.3">
      <c r="A52" s="108" t="s">
        <v>127</v>
      </c>
      <c r="B52" s="109"/>
      <c r="C52" s="109"/>
      <c r="D52" s="109"/>
      <c r="E52" s="109"/>
      <c r="F52" s="109"/>
      <c r="G52" s="109"/>
      <c r="H52" s="109"/>
      <c r="I52" s="109"/>
      <c r="J52" s="109"/>
      <c r="K52" s="109"/>
      <c r="L52" s="109"/>
      <c r="M52" s="109"/>
      <c r="N52" s="109"/>
      <c r="O52" s="110"/>
      <c r="P52" s="110"/>
      <c r="Q52" s="110"/>
      <c r="R52" s="110"/>
      <c r="S52" s="110"/>
      <c r="T52" s="110"/>
      <c r="U52" s="110"/>
      <c r="V52" s="110"/>
      <c r="W52" s="110"/>
      <c r="X52" s="110"/>
      <c r="Y52" s="113" t="s">
        <v>127</v>
      </c>
      <c r="Z52" s="114"/>
      <c r="AA52" s="114"/>
      <c r="AB52" s="114"/>
      <c r="AC52" s="114"/>
      <c r="AD52" s="114"/>
      <c r="AE52" s="114"/>
      <c r="AF52" s="114"/>
      <c r="AG52" s="114"/>
      <c r="AH52" s="114"/>
      <c r="AI52" s="114"/>
      <c r="AJ52" s="114"/>
      <c r="AK52" s="114"/>
      <c r="AL52" s="114"/>
      <c r="AM52" s="115"/>
      <c r="AN52" s="115"/>
      <c r="AO52" s="115"/>
      <c r="AP52" s="115"/>
      <c r="AQ52" s="115"/>
      <c r="AR52" s="115"/>
      <c r="AS52" s="115"/>
      <c r="AT52" s="115"/>
      <c r="AU52" s="115"/>
      <c r="AV52" s="115"/>
    </row>
    <row r="53" spans="1:48" ht="30.75" customHeight="1" x14ac:dyDescent="0.3">
      <c r="A53" s="108" t="s">
        <v>128</v>
      </c>
      <c r="B53" s="109"/>
      <c r="C53" s="109"/>
      <c r="D53" s="109"/>
      <c r="E53" s="109"/>
      <c r="F53" s="109"/>
      <c r="G53" s="109"/>
      <c r="H53" s="109"/>
      <c r="I53" s="109"/>
      <c r="J53" s="109"/>
      <c r="K53" s="109"/>
      <c r="L53" s="109"/>
      <c r="M53" s="109"/>
      <c r="N53" s="109"/>
      <c r="O53" s="110"/>
      <c r="P53" s="110"/>
      <c r="Q53" s="110"/>
      <c r="R53" s="110"/>
      <c r="S53" s="110"/>
      <c r="T53" s="110"/>
      <c r="U53" s="110"/>
      <c r="V53" s="110"/>
      <c r="W53" s="110"/>
      <c r="X53" s="110"/>
      <c r="Y53" s="113" t="s">
        <v>128</v>
      </c>
      <c r="Z53" s="114"/>
      <c r="AA53" s="114"/>
      <c r="AB53" s="114"/>
      <c r="AC53" s="114"/>
      <c r="AD53" s="114"/>
      <c r="AE53" s="114"/>
      <c r="AF53" s="114"/>
      <c r="AG53" s="114"/>
      <c r="AH53" s="114"/>
      <c r="AI53" s="114"/>
      <c r="AJ53" s="114"/>
      <c r="AK53" s="114"/>
      <c r="AL53" s="114"/>
      <c r="AM53" s="115"/>
      <c r="AN53" s="115"/>
      <c r="AO53" s="115"/>
      <c r="AP53" s="115"/>
      <c r="AQ53" s="115"/>
      <c r="AR53" s="115"/>
      <c r="AS53" s="115"/>
      <c r="AT53" s="115"/>
      <c r="AU53" s="115"/>
      <c r="AV53" s="115"/>
    </row>
    <row r="54" spans="1:48" ht="30.75" customHeight="1" x14ac:dyDescent="0.3">
      <c r="A54" s="108" t="s">
        <v>129</v>
      </c>
      <c r="B54" s="109"/>
      <c r="C54" s="109"/>
      <c r="D54" s="109"/>
      <c r="E54" s="109"/>
      <c r="F54" s="109"/>
      <c r="G54" s="109"/>
      <c r="H54" s="109"/>
      <c r="I54" s="109"/>
      <c r="J54" s="109"/>
      <c r="K54" s="109"/>
      <c r="L54" s="109"/>
      <c r="M54" s="109"/>
      <c r="N54" s="109"/>
      <c r="O54" s="110"/>
      <c r="P54" s="110"/>
      <c r="Q54" s="110"/>
      <c r="R54" s="110"/>
      <c r="S54" s="110"/>
      <c r="T54" s="110"/>
      <c r="U54" s="110"/>
      <c r="V54" s="110"/>
      <c r="W54" s="110"/>
      <c r="X54" s="110"/>
      <c r="Y54" s="113" t="s">
        <v>129</v>
      </c>
      <c r="Z54" s="114"/>
      <c r="AA54" s="114"/>
      <c r="AB54" s="114"/>
      <c r="AC54" s="114"/>
      <c r="AD54" s="114"/>
      <c r="AE54" s="114"/>
      <c r="AF54" s="114"/>
      <c r="AG54" s="114"/>
      <c r="AH54" s="114"/>
      <c r="AI54" s="114"/>
      <c r="AJ54" s="114"/>
      <c r="AK54" s="114"/>
      <c r="AL54" s="114"/>
      <c r="AM54" s="115"/>
      <c r="AN54" s="115"/>
      <c r="AO54" s="115"/>
      <c r="AP54" s="115"/>
      <c r="AQ54" s="115"/>
      <c r="AR54" s="115"/>
      <c r="AS54" s="115"/>
      <c r="AT54" s="115"/>
      <c r="AU54" s="115"/>
      <c r="AV54" s="115"/>
    </row>
    <row r="55" spans="1:48" ht="30.75" customHeight="1" x14ac:dyDescent="0.3">
      <c r="A55" s="108" t="s">
        <v>130</v>
      </c>
      <c r="B55" s="109"/>
      <c r="C55" s="109"/>
      <c r="D55" s="109"/>
      <c r="E55" s="109"/>
      <c r="F55" s="109"/>
      <c r="G55" s="109"/>
      <c r="H55" s="109"/>
      <c r="I55" s="109"/>
      <c r="J55" s="109"/>
      <c r="K55" s="109"/>
      <c r="L55" s="109"/>
      <c r="M55" s="109"/>
      <c r="N55" s="109"/>
      <c r="O55" s="110"/>
      <c r="P55" s="110"/>
      <c r="Q55" s="110"/>
      <c r="R55" s="110"/>
      <c r="S55" s="110"/>
      <c r="T55" s="110"/>
      <c r="U55" s="110"/>
      <c r="V55" s="110"/>
      <c r="W55" s="110"/>
      <c r="X55" s="110"/>
      <c r="Y55" s="113" t="s">
        <v>130</v>
      </c>
      <c r="Z55" s="114"/>
      <c r="AA55" s="114"/>
      <c r="AB55" s="114"/>
      <c r="AC55" s="114"/>
      <c r="AD55" s="114"/>
      <c r="AE55" s="114"/>
      <c r="AF55" s="114"/>
      <c r="AG55" s="114"/>
      <c r="AH55" s="114"/>
      <c r="AI55" s="114"/>
      <c r="AJ55" s="114"/>
      <c r="AK55" s="114"/>
      <c r="AL55" s="114"/>
      <c r="AM55" s="115"/>
      <c r="AN55" s="115"/>
      <c r="AO55" s="115"/>
      <c r="AP55" s="115"/>
      <c r="AQ55" s="115"/>
      <c r="AR55" s="115"/>
      <c r="AS55" s="115"/>
      <c r="AT55" s="115"/>
      <c r="AU55" s="115"/>
      <c r="AV55" s="115"/>
    </row>
    <row r="56" spans="1:48" ht="27.75" customHeight="1" x14ac:dyDescent="0.3">
      <c r="A56" s="139" t="s">
        <v>93</v>
      </c>
      <c r="B56" s="137"/>
      <c r="C56" s="137"/>
      <c r="D56" s="137"/>
      <c r="E56" s="137"/>
      <c r="F56" s="137"/>
      <c r="G56" s="137"/>
      <c r="H56" s="137"/>
      <c r="I56" s="137"/>
      <c r="J56" s="137"/>
      <c r="K56" s="137"/>
      <c r="L56" s="137"/>
      <c r="M56" s="137"/>
      <c r="N56" s="137"/>
      <c r="O56" s="138"/>
      <c r="P56" s="138"/>
      <c r="Q56" s="138"/>
      <c r="R56" s="138"/>
      <c r="S56" s="138"/>
      <c r="T56" s="138"/>
      <c r="U56" s="138"/>
      <c r="V56" s="138"/>
      <c r="W56" s="138"/>
      <c r="X56" s="138"/>
      <c r="Y56" s="160" t="s">
        <v>93</v>
      </c>
      <c r="Z56" s="158"/>
      <c r="AA56" s="158"/>
      <c r="AB56" s="158"/>
      <c r="AC56" s="158"/>
      <c r="AD56" s="158"/>
      <c r="AE56" s="158"/>
      <c r="AF56" s="158"/>
      <c r="AG56" s="158"/>
      <c r="AH56" s="158"/>
      <c r="AI56" s="158"/>
      <c r="AJ56" s="158"/>
      <c r="AK56" s="158"/>
      <c r="AL56" s="158"/>
      <c r="AM56" s="159"/>
      <c r="AN56" s="159"/>
      <c r="AO56" s="159"/>
      <c r="AP56" s="159"/>
      <c r="AQ56" s="159"/>
      <c r="AR56" s="159"/>
      <c r="AS56" s="159"/>
      <c r="AT56" s="159"/>
      <c r="AU56" s="159"/>
      <c r="AV56" s="159"/>
    </row>
    <row r="57" spans="1:48" ht="41.25" customHeight="1" x14ac:dyDescent="0.3">
      <c r="A57" s="108" t="s">
        <v>94</v>
      </c>
      <c r="B57" s="109"/>
      <c r="C57" s="109"/>
      <c r="D57" s="109"/>
      <c r="E57" s="109"/>
      <c r="F57" s="109"/>
      <c r="G57" s="109"/>
      <c r="H57" s="109"/>
      <c r="I57" s="109"/>
      <c r="J57" s="109"/>
      <c r="K57" s="109"/>
      <c r="L57" s="109"/>
      <c r="M57" s="109"/>
      <c r="N57" s="109"/>
      <c r="O57" s="110"/>
      <c r="P57" s="110"/>
      <c r="Q57" s="110"/>
      <c r="R57" s="110"/>
      <c r="S57" s="110"/>
      <c r="T57" s="110"/>
      <c r="U57" s="110"/>
      <c r="V57" s="110"/>
      <c r="W57" s="110"/>
      <c r="X57" s="110"/>
      <c r="Y57" s="113" t="s">
        <v>94</v>
      </c>
      <c r="Z57" s="114"/>
      <c r="AA57" s="114"/>
      <c r="AB57" s="114"/>
      <c r="AC57" s="114"/>
      <c r="AD57" s="114"/>
      <c r="AE57" s="114"/>
      <c r="AF57" s="114"/>
      <c r="AG57" s="114"/>
      <c r="AH57" s="114"/>
      <c r="AI57" s="114"/>
      <c r="AJ57" s="114"/>
      <c r="AK57" s="114"/>
      <c r="AL57" s="114"/>
      <c r="AM57" s="115"/>
      <c r="AN57" s="115"/>
      <c r="AO57" s="115"/>
      <c r="AP57" s="115"/>
      <c r="AQ57" s="115"/>
      <c r="AR57" s="115"/>
      <c r="AS57" s="115"/>
      <c r="AT57" s="115"/>
      <c r="AU57" s="115"/>
      <c r="AV57" s="115"/>
    </row>
    <row r="58" spans="1:48" ht="69.75" customHeight="1" x14ac:dyDescent="0.3">
      <c r="A58" s="108" t="s">
        <v>95</v>
      </c>
      <c r="B58" s="109"/>
      <c r="C58" s="109"/>
      <c r="D58" s="109"/>
      <c r="E58" s="109"/>
      <c r="F58" s="109"/>
      <c r="G58" s="109"/>
      <c r="H58" s="109"/>
      <c r="I58" s="109"/>
      <c r="J58" s="109"/>
      <c r="K58" s="109"/>
      <c r="L58" s="109"/>
      <c r="M58" s="109"/>
      <c r="N58" s="109"/>
      <c r="O58" s="110"/>
      <c r="P58" s="110"/>
      <c r="Q58" s="110"/>
      <c r="R58" s="110"/>
      <c r="S58" s="110"/>
      <c r="T58" s="110"/>
      <c r="U58" s="110"/>
      <c r="V58" s="110"/>
      <c r="W58" s="110"/>
      <c r="X58" s="110"/>
      <c r="Y58" s="113" t="s">
        <v>95</v>
      </c>
      <c r="Z58" s="114"/>
      <c r="AA58" s="114"/>
      <c r="AB58" s="114"/>
      <c r="AC58" s="114"/>
      <c r="AD58" s="114"/>
      <c r="AE58" s="114"/>
      <c r="AF58" s="114"/>
      <c r="AG58" s="114"/>
      <c r="AH58" s="114"/>
      <c r="AI58" s="114"/>
      <c r="AJ58" s="114"/>
      <c r="AK58" s="114"/>
      <c r="AL58" s="114"/>
      <c r="AM58" s="115"/>
      <c r="AN58" s="115"/>
      <c r="AO58" s="115"/>
      <c r="AP58" s="115"/>
      <c r="AQ58" s="115"/>
      <c r="AR58" s="115"/>
      <c r="AS58" s="115"/>
      <c r="AT58" s="115"/>
      <c r="AU58" s="115"/>
      <c r="AV58" s="115"/>
    </row>
    <row r="59" spans="1:48" ht="71.25" customHeight="1" x14ac:dyDescent="0.3">
      <c r="A59" s="108" t="s">
        <v>96</v>
      </c>
      <c r="B59" s="109"/>
      <c r="C59" s="109"/>
      <c r="D59" s="109"/>
      <c r="E59" s="109"/>
      <c r="F59" s="109"/>
      <c r="G59" s="109"/>
      <c r="H59" s="109"/>
      <c r="I59" s="109"/>
      <c r="J59" s="109"/>
      <c r="K59" s="109"/>
      <c r="L59" s="109"/>
      <c r="M59" s="109"/>
      <c r="N59" s="109"/>
      <c r="O59" s="110"/>
      <c r="P59" s="110"/>
      <c r="Q59" s="110"/>
      <c r="R59" s="110"/>
      <c r="S59" s="110"/>
      <c r="T59" s="110"/>
      <c r="U59" s="110"/>
      <c r="V59" s="110"/>
      <c r="W59" s="110"/>
      <c r="X59" s="110"/>
      <c r="Y59" s="113" t="s">
        <v>96</v>
      </c>
      <c r="Z59" s="114"/>
      <c r="AA59" s="114"/>
      <c r="AB59" s="114"/>
      <c r="AC59" s="114"/>
      <c r="AD59" s="114"/>
      <c r="AE59" s="114"/>
      <c r="AF59" s="114"/>
      <c r="AG59" s="114"/>
      <c r="AH59" s="114"/>
      <c r="AI59" s="114"/>
      <c r="AJ59" s="114"/>
      <c r="AK59" s="114"/>
      <c r="AL59" s="114"/>
      <c r="AM59" s="115"/>
      <c r="AN59" s="115"/>
      <c r="AO59" s="115"/>
      <c r="AP59" s="115"/>
      <c r="AQ59" s="115"/>
      <c r="AR59" s="115"/>
      <c r="AS59" s="115"/>
      <c r="AT59" s="115"/>
      <c r="AU59" s="115"/>
      <c r="AV59" s="115"/>
    </row>
    <row r="60" spans="1:48" ht="71.25" customHeight="1" x14ac:dyDescent="0.3">
      <c r="A60" s="108" t="s">
        <v>97</v>
      </c>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13" t="s">
        <v>97</v>
      </c>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row>
    <row r="61" spans="1:48" ht="71.25" customHeight="1" x14ac:dyDescent="0.3">
      <c r="A61" s="133" t="s">
        <v>118</v>
      </c>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63" t="s">
        <v>118</v>
      </c>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row>
    <row r="62" spans="1:48" ht="25.5" customHeight="1" x14ac:dyDescent="0.3">
      <c r="A62" s="108" t="s">
        <v>131</v>
      </c>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13" t="s">
        <v>131</v>
      </c>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row>
    <row r="63" spans="1:48" ht="25.5" customHeight="1" x14ac:dyDescent="0.3">
      <c r="A63" s="108" t="s">
        <v>132</v>
      </c>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13" t="s">
        <v>132</v>
      </c>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row>
    <row r="64" spans="1:48" ht="25.5" customHeight="1" x14ac:dyDescent="0.3">
      <c r="A64" s="108" t="s">
        <v>133</v>
      </c>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13" t="s">
        <v>133</v>
      </c>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row>
    <row r="65" spans="1:48" ht="25.5" customHeight="1" x14ac:dyDescent="0.3">
      <c r="A65" s="108" t="s">
        <v>134</v>
      </c>
      <c r="B65" s="109"/>
      <c r="C65" s="109"/>
      <c r="D65" s="109"/>
      <c r="E65" s="109"/>
      <c r="F65" s="109"/>
      <c r="G65" s="109"/>
      <c r="H65" s="109"/>
      <c r="I65" s="109"/>
      <c r="J65" s="109"/>
      <c r="K65" s="109"/>
      <c r="L65" s="109"/>
      <c r="M65" s="109"/>
      <c r="N65" s="109"/>
      <c r="O65" s="110"/>
      <c r="P65" s="110"/>
      <c r="Q65" s="110"/>
      <c r="R65" s="110"/>
      <c r="S65" s="110"/>
      <c r="T65" s="110"/>
      <c r="U65" s="110"/>
      <c r="V65" s="110"/>
      <c r="W65" s="110"/>
      <c r="X65" s="110"/>
      <c r="Y65" s="113" t="s">
        <v>134</v>
      </c>
      <c r="Z65" s="114"/>
      <c r="AA65" s="114"/>
      <c r="AB65" s="114"/>
      <c r="AC65" s="114"/>
      <c r="AD65" s="114"/>
      <c r="AE65" s="114"/>
      <c r="AF65" s="114"/>
      <c r="AG65" s="114"/>
      <c r="AH65" s="114"/>
      <c r="AI65" s="114"/>
      <c r="AJ65" s="114"/>
      <c r="AK65" s="114"/>
      <c r="AL65" s="114"/>
      <c r="AM65" s="115"/>
      <c r="AN65" s="115"/>
      <c r="AO65" s="115"/>
      <c r="AP65" s="115"/>
      <c r="AQ65" s="115"/>
      <c r="AR65" s="115"/>
      <c r="AS65" s="115"/>
      <c r="AT65" s="115"/>
      <c r="AU65" s="115"/>
      <c r="AV65" s="115"/>
    </row>
    <row r="66" spans="1:48" ht="25.5" customHeight="1" x14ac:dyDescent="0.3">
      <c r="A66" s="149" t="s">
        <v>98</v>
      </c>
      <c r="B66" s="150"/>
      <c r="C66" s="150"/>
      <c r="D66" s="150"/>
      <c r="E66" s="150"/>
      <c r="F66" s="150"/>
      <c r="G66" s="150"/>
      <c r="H66" s="150"/>
      <c r="I66" s="150"/>
      <c r="J66" s="150"/>
      <c r="K66" s="150"/>
      <c r="L66" s="150"/>
      <c r="M66" s="150"/>
      <c r="N66" s="150"/>
      <c r="O66" s="138"/>
      <c r="P66" s="138"/>
      <c r="Q66" s="138"/>
      <c r="R66" s="138"/>
      <c r="S66" s="138"/>
      <c r="T66" s="138"/>
      <c r="U66" s="138"/>
      <c r="V66" s="138"/>
      <c r="W66" s="138"/>
      <c r="X66" s="138"/>
      <c r="Y66" s="161" t="s">
        <v>98</v>
      </c>
      <c r="Z66" s="162"/>
      <c r="AA66" s="162"/>
      <c r="AB66" s="162"/>
      <c r="AC66" s="162"/>
      <c r="AD66" s="162"/>
      <c r="AE66" s="162"/>
      <c r="AF66" s="162"/>
      <c r="AG66" s="162"/>
      <c r="AH66" s="162"/>
      <c r="AI66" s="162"/>
      <c r="AJ66" s="162"/>
      <c r="AK66" s="162"/>
      <c r="AL66" s="162"/>
      <c r="AM66" s="159"/>
      <c r="AN66" s="159"/>
      <c r="AO66" s="159"/>
      <c r="AP66" s="159"/>
      <c r="AQ66" s="159"/>
      <c r="AR66" s="159"/>
      <c r="AS66" s="159"/>
      <c r="AT66" s="159"/>
      <c r="AU66" s="159"/>
      <c r="AV66" s="159"/>
    </row>
    <row r="67" spans="1:48" ht="25.5" customHeight="1" x14ac:dyDescent="0.3">
      <c r="A67" s="139" t="s">
        <v>99</v>
      </c>
      <c r="B67" s="137"/>
      <c r="C67" s="137"/>
      <c r="D67" s="137"/>
      <c r="E67" s="137"/>
      <c r="F67" s="137"/>
      <c r="G67" s="137"/>
      <c r="H67" s="137"/>
      <c r="I67" s="137"/>
      <c r="J67" s="137"/>
      <c r="K67" s="137"/>
      <c r="L67" s="137"/>
      <c r="M67" s="137"/>
      <c r="N67" s="137"/>
      <c r="O67" s="138"/>
      <c r="P67" s="138"/>
      <c r="Q67" s="138"/>
      <c r="R67" s="138"/>
      <c r="S67" s="138"/>
      <c r="T67" s="138"/>
      <c r="U67" s="138"/>
      <c r="V67" s="138"/>
      <c r="W67" s="138"/>
      <c r="X67" s="138"/>
      <c r="Y67" s="160" t="s">
        <v>99</v>
      </c>
      <c r="Z67" s="158"/>
      <c r="AA67" s="158"/>
      <c r="AB67" s="158"/>
      <c r="AC67" s="158"/>
      <c r="AD67" s="158"/>
      <c r="AE67" s="158"/>
      <c r="AF67" s="158"/>
      <c r="AG67" s="158"/>
      <c r="AH67" s="158"/>
      <c r="AI67" s="158"/>
      <c r="AJ67" s="158"/>
      <c r="AK67" s="158"/>
      <c r="AL67" s="158"/>
      <c r="AM67" s="159"/>
      <c r="AN67" s="159"/>
      <c r="AO67" s="159"/>
      <c r="AP67" s="159"/>
      <c r="AQ67" s="159"/>
      <c r="AR67" s="159"/>
      <c r="AS67" s="159"/>
      <c r="AT67" s="159"/>
      <c r="AU67" s="159"/>
      <c r="AV67" s="159"/>
    </row>
    <row r="68" spans="1:48" ht="25.5" customHeight="1" x14ac:dyDescent="0.3">
      <c r="A68" s="108" t="s">
        <v>100</v>
      </c>
      <c r="B68" s="109"/>
      <c r="C68" s="109"/>
      <c r="D68" s="109"/>
      <c r="E68" s="109"/>
      <c r="F68" s="109"/>
      <c r="G68" s="109"/>
      <c r="H68" s="109"/>
      <c r="I68" s="109"/>
      <c r="J68" s="109"/>
      <c r="K68" s="109"/>
      <c r="L68" s="109"/>
      <c r="M68" s="109"/>
      <c r="N68" s="109"/>
      <c r="O68" s="110"/>
      <c r="P68" s="110"/>
      <c r="Q68" s="110"/>
      <c r="R68" s="110"/>
      <c r="S68" s="110"/>
      <c r="T68" s="110"/>
      <c r="U68" s="110"/>
      <c r="V68" s="110"/>
      <c r="W68" s="110"/>
      <c r="X68" s="110"/>
      <c r="Y68" s="113" t="s">
        <v>100</v>
      </c>
      <c r="Z68" s="114"/>
      <c r="AA68" s="114"/>
      <c r="AB68" s="114"/>
      <c r="AC68" s="114"/>
      <c r="AD68" s="114"/>
      <c r="AE68" s="114"/>
      <c r="AF68" s="114"/>
      <c r="AG68" s="114"/>
      <c r="AH68" s="114"/>
      <c r="AI68" s="114"/>
      <c r="AJ68" s="114"/>
      <c r="AK68" s="114"/>
      <c r="AL68" s="114"/>
      <c r="AM68" s="115"/>
      <c r="AN68" s="115"/>
      <c r="AO68" s="115"/>
      <c r="AP68" s="115"/>
      <c r="AQ68" s="115"/>
      <c r="AR68" s="115"/>
      <c r="AS68" s="115"/>
      <c r="AT68" s="115"/>
      <c r="AU68" s="115"/>
      <c r="AV68" s="115"/>
    </row>
    <row r="69" spans="1:48" ht="25.5" customHeight="1" x14ac:dyDescent="0.3">
      <c r="A69" s="108" t="s">
        <v>101</v>
      </c>
      <c r="B69" s="109"/>
      <c r="C69" s="109"/>
      <c r="D69" s="109"/>
      <c r="E69" s="109"/>
      <c r="F69" s="109"/>
      <c r="G69" s="109"/>
      <c r="H69" s="109"/>
      <c r="I69" s="109"/>
      <c r="J69" s="109"/>
      <c r="K69" s="109"/>
      <c r="L69" s="109"/>
      <c r="M69" s="109"/>
      <c r="N69" s="109"/>
      <c r="O69" s="110"/>
      <c r="P69" s="110"/>
      <c r="Q69" s="110"/>
      <c r="R69" s="110"/>
      <c r="S69" s="110"/>
      <c r="T69" s="110"/>
      <c r="U69" s="110"/>
      <c r="V69" s="110"/>
      <c r="W69" s="110"/>
      <c r="X69" s="110"/>
      <c r="Y69" s="113" t="s">
        <v>101</v>
      </c>
      <c r="Z69" s="114"/>
      <c r="AA69" s="114"/>
      <c r="AB69" s="114"/>
      <c r="AC69" s="114"/>
      <c r="AD69" s="114"/>
      <c r="AE69" s="114"/>
      <c r="AF69" s="114"/>
      <c r="AG69" s="114"/>
      <c r="AH69" s="114"/>
      <c r="AI69" s="114"/>
      <c r="AJ69" s="114"/>
      <c r="AK69" s="114"/>
      <c r="AL69" s="114"/>
      <c r="AM69" s="115"/>
      <c r="AN69" s="115"/>
      <c r="AO69" s="115"/>
      <c r="AP69" s="115"/>
      <c r="AQ69" s="115"/>
      <c r="AR69" s="115"/>
      <c r="AS69" s="115"/>
      <c r="AT69" s="115"/>
      <c r="AU69" s="115"/>
      <c r="AV69" s="115"/>
    </row>
    <row r="70" spans="1:48" ht="25.5" customHeight="1" x14ac:dyDescent="0.3">
      <c r="A70" s="108" t="s">
        <v>102</v>
      </c>
      <c r="B70" s="109"/>
      <c r="C70" s="109"/>
      <c r="D70" s="109"/>
      <c r="E70" s="109"/>
      <c r="F70" s="109"/>
      <c r="G70" s="109"/>
      <c r="H70" s="109"/>
      <c r="I70" s="109"/>
      <c r="J70" s="109"/>
      <c r="K70" s="109"/>
      <c r="L70" s="109"/>
      <c r="M70" s="109"/>
      <c r="N70" s="109"/>
      <c r="O70" s="110"/>
      <c r="P70" s="110"/>
      <c r="Q70" s="110"/>
      <c r="R70" s="110"/>
      <c r="S70" s="110"/>
      <c r="T70" s="110"/>
      <c r="U70" s="110"/>
      <c r="V70" s="110"/>
      <c r="W70" s="110"/>
      <c r="X70" s="110"/>
      <c r="Y70" s="113" t="s">
        <v>102</v>
      </c>
      <c r="Z70" s="114"/>
      <c r="AA70" s="114"/>
      <c r="AB70" s="114"/>
      <c r="AC70" s="114"/>
      <c r="AD70" s="114"/>
      <c r="AE70" s="114"/>
      <c r="AF70" s="114"/>
      <c r="AG70" s="114"/>
      <c r="AH70" s="114"/>
      <c r="AI70" s="114"/>
      <c r="AJ70" s="114"/>
      <c r="AK70" s="114"/>
      <c r="AL70" s="114"/>
      <c r="AM70" s="115"/>
      <c r="AN70" s="115"/>
      <c r="AO70" s="115"/>
      <c r="AP70" s="115"/>
      <c r="AQ70" s="115"/>
      <c r="AR70" s="115"/>
      <c r="AS70" s="115"/>
      <c r="AT70" s="115"/>
      <c r="AU70" s="115"/>
      <c r="AV70" s="115"/>
    </row>
    <row r="71" spans="1:48" ht="25.5" customHeight="1" x14ac:dyDescent="0.3">
      <c r="A71" s="108" t="s">
        <v>103</v>
      </c>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13" t="s">
        <v>103</v>
      </c>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13"/>
    </row>
    <row r="72" spans="1:48" ht="25.5" customHeight="1" x14ac:dyDescent="0.3">
      <c r="A72" s="133" t="s">
        <v>119</v>
      </c>
      <c r="B72" s="134"/>
      <c r="C72" s="134"/>
      <c r="D72" s="134"/>
      <c r="E72" s="134"/>
      <c r="F72" s="134"/>
      <c r="G72" s="134"/>
      <c r="H72" s="134"/>
      <c r="I72" s="134"/>
      <c r="J72" s="134"/>
      <c r="K72" s="134"/>
      <c r="L72" s="134"/>
      <c r="M72" s="134"/>
      <c r="N72" s="134"/>
      <c r="O72" s="135"/>
      <c r="P72" s="135"/>
      <c r="Q72" s="135"/>
      <c r="R72" s="135"/>
      <c r="S72" s="135"/>
      <c r="T72" s="135"/>
      <c r="U72" s="135"/>
      <c r="V72" s="135"/>
      <c r="W72" s="135"/>
      <c r="X72" s="135"/>
      <c r="Y72" s="163" t="s">
        <v>119</v>
      </c>
      <c r="Z72" s="164"/>
      <c r="AA72" s="164"/>
      <c r="AB72" s="164"/>
      <c r="AC72" s="164"/>
      <c r="AD72" s="164"/>
      <c r="AE72" s="164"/>
      <c r="AF72" s="164"/>
      <c r="AG72" s="164"/>
      <c r="AH72" s="164"/>
      <c r="AI72" s="164"/>
      <c r="AJ72" s="164"/>
      <c r="AK72" s="164"/>
      <c r="AL72" s="164"/>
      <c r="AM72" s="165"/>
      <c r="AN72" s="165"/>
      <c r="AO72" s="165"/>
      <c r="AP72" s="165"/>
      <c r="AQ72" s="165"/>
      <c r="AR72" s="165"/>
      <c r="AS72" s="165"/>
      <c r="AT72" s="165"/>
      <c r="AU72" s="165"/>
      <c r="AV72" s="165"/>
    </row>
    <row r="73" spans="1:48" ht="25.5" customHeight="1" x14ac:dyDescent="0.3">
      <c r="A73" s="108" t="s">
        <v>135</v>
      </c>
      <c r="B73" s="109"/>
      <c r="C73" s="109"/>
      <c r="D73" s="109"/>
      <c r="E73" s="109"/>
      <c r="F73" s="109"/>
      <c r="G73" s="109"/>
      <c r="H73" s="109"/>
      <c r="I73" s="109"/>
      <c r="J73" s="109"/>
      <c r="K73" s="109"/>
      <c r="L73" s="109"/>
      <c r="M73" s="109"/>
      <c r="N73" s="109"/>
      <c r="O73" s="110"/>
      <c r="P73" s="110"/>
      <c r="Q73" s="110"/>
      <c r="R73" s="110"/>
      <c r="S73" s="110"/>
      <c r="T73" s="110"/>
      <c r="U73" s="110"/>
      <c r="V73" s="110"/>
      <c r="W73" s="110"/>
      <c r="X73" s="110"/>
      <c r="Y73" s="113" t="s">
        <v>135</v>
      </c>
      <c r="Z73" s="114"/>
      <c r="AA73" s="114"/>
      <c r="AB73" s="114"/>
      <c r="AC73" s="114"/>
      <c r="AD73" s="114"/>
      <c r="AE73" s="114"/>
      <c r="AF73" s="114"/>
      <c r="AG73" s="114"/>
      <c r="AH73" s="114"/>
      <c r="AI73" s="114"/>
      <c r="AJ73" s="114"/>
      <c r="AK73" s="114"/>
      <c r="AL73" s="114"/>
      <c r="AM73" s="115"/>
      <c r="AN73" s="115"/>
      <c r="AO73" s="115"/>
      <c r="AP73" s="115"/>
      <c r="AQ73" s="115"/>
      <c r="AR73" s="115"/>
      <c r="AS73" s="115"/>
      <c r="AT73" s="115"/>
      <c r="AU73" s="115"/>
      <c r="AV73" s="115"/>
    </row>
    <row r="74" spans="1:48" ht="25.5" customHeight="1" x14ac:dyDescent="0.3">
      <c r="A74" s="108" t="s">
        <v>136</v>
      </c>
      <c r="B74" s="109"/>
      <c r="C74" s="109"/>
      <c r="D74" s="109"/>
      <c r="E74" s="109"/>
      <c r="F74" s="109"/>
      <c r="G74" s="109"/>
      <c r="H74" s="109"/>
      <c r="I74" s="109"/>
      <c r="J74" s="109"/>
      <c r="K74" s="109"/>
      <c r="L74" s="109"/>
      <c r="M74" s="109"/>
      <c r="N74" s="109"/>
      <c r="O74" s="110"/>
      <c r="P74" s="110"/>
      <c r="Q74" s="110"/>
      <c r="R74" s="110"/>
      <c r="S74" s="110"/>
      <c r="T74" s="110"/>
      <c r="U74" s="110"/>
      <c r="V74" s="110"/>
      <c r="W74" s="110"/>
      <c r="X74" s="110"/>
      <c r="Y74" s="113" t="s">
        <v>136</v>
      </c>
      <c r="Z74" s="114"/>
      <c r="AA74" s="114"/>
      <c r="AB74" s="114"/>
      <c r="AC74" s="114"/>
      <c r="AD74" s="114"/>
      <c r="AE74" s="114"/>
      <c r="AF74" s="114"/>
      <c r="AG74" s="114"/>
      <c r="AH74" s="114"/>
      <c r="AI74" s="114"/>
      <c r="AJ74" s="114"/>
      <c r="AK74" s="114"/>
      <c r="AL74" s="114"/>
      <c r="AM74" s="115"/>
      <c r="AN74" s="115"/>
      <c r="AO74" s="115"/>
      <c r="AP74" s="115"/>
      <c r="AQ74" s="115"/>
      <c r="AR74" s="115"/>
      <c r="AS74" s="115"/>
      <c r="AT74" s="115"/>
      <c r="AU74" s="115"/>
      <c r="AV74" s="115"/>
    </row>
    <row r="75" spans="1:48" ht="25.5" customHeight="1" x14ac:dyDescent="0.3">
      <c r="A75" s="108" t="s">
        <v>137</v>
      </c>
      <c r="B75" s="109"/>
      <c r="C75" s="109"/>
      <c r="D75" s="109"/>
      <c r="E75" s="109"/>
      <c r="F75" s="109"/>
      <c r="G75" s="109"/>
      <c r="H75" s="109"/>
      <c r="I75" s="109"/>
      <c r="J75" s="109"/>
      <c r="K75" s="109"/>
      <c r="L75" s="109"/>
      <c r="M75" s="109"/>
      <c r="N75" s="109"/>
      <c r="O75" s="110"/>
      <c r="P75" s="110"/>
      <c r="Q75" s="110"/>
      <c r="R75" s="110"/>
      <c r="S75" s="110"/>
      <c r="T75" s="110"/>
      <c r="U75" s="110"/>
      <c r="V75" s="110"/>
      <c r="W75" s="110"/>
      <c r="X75" s="110"/>
      <c r="Y75" s="113" t="s">
        <v>137</v>
      </c>
      <c r="Z75" s="114"/>
      <c r="AA75" s="114"/>
      <c r="AB75" s="114"/>
      <c r="AC75" s="114"/>
      <c r="AD75" s="114"/>
      <c r="AE75" s="114"/>
      <c r="AF75" s="114"/>
      <c r="AG75" s="114"/>
      <c r="AH75" s="114"/>
      <c r="AI75" s="114"/>
      <c r="AJ75" s="114"/>
      <c r="AK75" s="114"/>
      <c r="AL75" s="114"/>
      <c r="AM75" s="115"/>
      <c r="AN75" s="115"/>
      <c r="AO75" s="115"/>
      <c r="AP75" s="115"/>
      <c r="AQ75" s="115"/>
      <c r="AR75" s="115"/>
      <c r="AS75" s="115"/>
      <c r="AT75" s="115"/>
      <c r="AU75" s="115"/>
      <c r="AV75" s="115"/>
    </row>
    <row r="76" spans="1:48" ht="25.5" customHeight="1" x14ac:dyDescent="0.3">
      <c r="A76" s="108" t="s">
        <v>130</v>
      </c>
      <c r="B76" s="109"/>
      <c r="C76" s="109"/>
      <c r="D76" s="109"/>
      <c r="E76" s="109"/>
      <c r="F76" s="109"/>
      <c r="G76" s="109"/>
      <c r="H76" s="109"/>
      <c r="I76" s="109"/>
      <c r="J76" s="109"/>
      <c r="K76" s="109"/>
      <c r="L76" s="109"/>
      <c r="M76" s="109"/>
      <c r="N76" s="109"/>
      <c r="O76" s="110"/>
      <c r="P76" s="110"/>
      <c r="Q76" s="110"/>
      <c r="R76" s="110"/>
      <c r="S76" s="110"/>
      <c r="T76" s="110"/>
      <c r="U76" s="110"/>
      <c r="V76" s="110"/>
      <c r="W76" s="110"/>
      <c r="X76" s="110"/>
      <c r="Y76" s="113" t="s">
        <v>130</v>
      </c>
      <c r="Z76" s="114"/>
      <c r="AA76" s="114"/>
      <c r="AB76" s="114"/>
      <c r="AC76" s="114"/>
      <c r="AD76" s="114"/>
      <c r="AE76" s="114"/>
      <c r="AF76" s="114"/>
      <c r="AG76" s="114"/>
      <c r="AH76" s="114"/>
      <c r="AI76" s="114"/>
      <c r="AJ76" s="114"/>
      <c r="AK76" s="114"/>
      <c r="AL76" s="114"/>
      <c r="AM76" s="115"/>
      <c r="AN76" s="115"/>
      <c r="AO76" s="115"/>
      <c r="AP76" s="115"/>
      <c r="AQ76" s="115"/>
      <c r="AR76" s="115"/>
      <c r="AS76" s="115"/>
      <c r="AT76" s="115"/>
      <c r="AU76" s="115"/>
      <c r="AV76" s="115"/>
    </row>
    <row r="77" spans="1:48" ht="25.5" customHeight="1" x14ac:dyDescent="0.3">
      <c r="A77" s="139" t="s">
        <v>93</v>
      </c>
      <c r="B77" s="140"/>
      <c r="C77" s="140"/>
      <c r="D77" s="140"/>
      <c r="E77" s="140"/>
      <c r="F77" s="140"/>
      <c r="G77" s="140"/>
      <c r="H77" s="140"/>
      <c r="I77" s="140"/>
      <c r="J77" s="140"/>
      <c r="K77" s="140"/>
      <c r="L77" s="140"/>
      <c r="M77" s="140"/>
      <c r="N77" s="140"/>
      <c r="O77" s="141"/>
      <c r="P77" s="141"/>
      <c r="Q77" s="141"/>
      <c r="R77" s="141"/>
      <c r="S77" s="141"/>
      <c r="T77" s="141"/>
      <c r="U77" s="141"/>
      <c r="V77" s="141"/>
      <c r="W77" s="141"/>
      <c r="X77" s="141"/>
      <c r="Y77" s="160" t="s">
        <v>93</v>
      </c>
      <c r="Z77" s="168"/>
      <c r="AA77" s="168"/>
      <c r="AB77" s="168"/>
      <c r="AC77" s="168"/>
      <c r="AD77" s="168"/>
      <c r="AE77" s="168"/>
      <c r="AF77" s="168"/>
      <c r="AG77" s="168"/>
      <c r="AH77" s="168"/>
      <c r="AI77" s="168"/>
      <c r="AJ77" s="168"/>
      <c r="AK77" s="168"/>
      <c r="AL77" s="168"/>
      <c r="AM77" s="169"/>
      <c r="AN77" s="169"/>
      <c r="AO77" s="169"/>
      <c r="AP77" s="169"/>
      <c r="AQ77" s="169"/>
      <c r="AR77" s="169"/>
      <c r="AS77" s="169"/>
      <c r="AT77" s="169"/>
      <c r="AU77" s="169"/>
      <c r="AV77" s="169"/>
    </row>
    <row r="78" spans="1:48" ht="54" customHeight="1" x14ac:dyDescent="0.3">
      <c r="A78" s="108" t="s">
        <v>94</v>
      </c>
      <c r="B78" s="109"/>
      <c r="C78" s="109"/>
      <c r="D78" s="109"/>
      <c r="E78" s="109"/>
      <c r="F78" s="109"/>
      <c r="G78" s="109"/>
      <c r="H78" s="109"/>
      <c r="I78" s="109"/>
      <c r="J78" s="109"/>
      <c r="K78" s="109"/>
      <c r="L78" s="109"/>
      <c r="M78" s="109"/>
      <c r="N78" s="109"/>
      <c r="O78" s="110"/>
      <c r="P78" s="110"/>
      <c r="Q78" s="110"/>
      <c r="R78" s="110"/>
      <c r="S78" s="110"/>
      <c r="T78" s="110"/>
      <c r="U78" s="110"/>
      <c r="V78" s="110"/>
      <c r="W78" s="110"/>
      <c r="X78" s="110"/>
      <c r="Y78" s="113" t="s">
        <v>94</v>
      </c>
      <c r="Z78" s="114"/>
      <c r="AA78" s="114"/>
      <c r="AB78" s="114"/>
      <c r="AC78" s="114"/>
      <c r="AD78" s="114"/>
      <c r="AE78" s="114"/>
      <c r="AF78" s="114"/>
      <c r="AG78" s="114"/>
      <c r="AH78" s="114"/>
      <c r="AI78" s="114"/>
      <c r="AJ78" s="114"/>
      <c r="AK78" s="114"/>
      <c r="AL78" s="114"/>
      <c r="AM78" s="115"/>
      <c r="AN78" s="115"/>
      <c r="AO78" s="115"/>
      <c r="AP78" s="115"/>
      <c r="AQ78" s="115"/>
      <c r="AR78" s="115"/>
      <c r="AS78" s="115"/>
      <c r="AT78" s="115"/>
      <c r="AU78" s="115"/>
      <c r="AV78" s="115"/>
    </row>
    <row r="79" spans="1:48" ht="33.75" customHeight="1" x14ac:dyDescent="0.3">
      <c r="A79" s="108" t="s">
        <v>104</v>
      </c>
      <c r="B79" s="109"/>
      <c r="C79" s="109"/>
      <c r="D79" s="109"/>
      <c r="E79" s="109"/>
      <c r="F79" s="109"/>
      <c r="G79" s="109"/>
      <c r="H79" s="109"/>
      <c r="I79" s="109"/>
      <c r="J79" s="109"/>
      <c r="K79" s="109"/>
      <c r="L79" s="109"/>
      <c r="M79" s="109"/>
      <c r="N79" s="109"/>
      <c r="O79" s="110"/>
      <c r="P79" s="110"/>
      <c r="Q79" s="110"/>
      <c r="R79" s="110"/>
      <c r="S79" s="110"/>
      <c r="T79" s="110"/>
      <c r="U79" s="110"/>
      <c r="V79" s="110"/>
      <c r="W79" s="110"/>
      <c r="X79" s="110"/>
      <c r="Y79" s="113" t="s">
        <v>104</v>
      </c>
      <c r="Z79" s="114"/>
      <c r="AA79" s="114"/>
      <c r="AB79" s="114"/>
      <c r="AC79" s="114"/>
      <c r="AD79" s="114"/>
      <c r="AE79" s="114"/>
      <c r="AF79" s="114"/>
      <c r="AG79" s="114"/>
      <c r="AH79" s="114"/>
      <c r="AI79" s="114"/>
      <c r="AJ79" s="114"/>
      <c r="AK79" s="114"/>
      <c r="AL79" s="114"/>
      <c r="AM79" s="115"/>
      <c r="AN79" s="115"/>
      <c r="AO79" s="115"/>
      <c r="AP79" s="115"/>
      <c r="AQ79" s="115"/>
      <c r="AR79" s="115"/>
      <c r="AS79" s="115"/>
      <c r="AT79" s="115"/>
      <c r="AU79" s="115"/>
      <c r="AV79" s="115"/>
    </row>
    <row r="80" spans="1:48" ht="45.75" customHeight="1" x14ac:dyDescent="0.3">
      <c r="A80" s="108" t="s">
        <v>105</v>
      </c>
      <c r="B80" s="109"/>
      <c r="C80" s="109"/>
      <c r="D80" s="109"/>
      <c r="E80" s="109"/>
      <c r="F80" s="109"/>
      <c r="G80" s="109"/>
      <c r="H80" s="109"/>
      <c r="I80" s="109"/>
      <c r="J80" s="109"/>
      <c r="K80" s="109"/>
      <c r="L80" s="109"/>
      <c r="M80" s="109"/>
      <c r="N80" s="109"/>
      <c r="O80" s="110"/>
      <c r="P80" s="110"/>
      <c r="Q80" s="110"/>
      <c r="R80" s="110"/>
      <c r="S80" s="110"/>
      <c r="T80" s="110"/>
      <c r="U80" s="110"/>
      <c r="V80" s="110"/>
      <c r="W80" s="110"/>
      <c r="X80" s="110"/>
      <c r="Y80" s="113" t="s">
        <v>105</v>
      </c>
      <c r="Z80" s="114"/>
      <c r="AA80" s="114"/>
      <c r="AB80" s="114"/>
      <c r="AC80" s="114"/>
      <c r="AD80" s="114"/>
      <c r="AE80" s="114"/>
      <c r="AF80" s="114"/>
      <c r="AG80" s="114"/>
      <c r="AH80" s="114"/>
      <c r="AI80" s="114"/>
      <c r="AJ80" s="114"/>
      <c r="AK80" s="114"/>
      <c r="AL80" s="114"/>
      <c r="AM80" s="115"/>
      <c r="AN80" s="115"/>
      <c r="AO80" s="115"/>
      <c r="AP80" s="115"/>
      <c r="AQ80" s="115"/>
      <c r="AR80" s="115"/>
      <c r="AS80" s="115"/>
      <c r="AT80" s="115"/>
      <c r="AU80" s="115"/>
      <c r="AV80" s="115"/>
    </row>
    <row r="81" spans="1:48" ht="36.75" customHeight="1" x14ac:dyDescent="0.3">
      <c r="A81" s="108" t="s">
        <v>106</v>
      </c>
      <c r="B81" s="109"/>
      <c r="C81" s="109"/>
      <c r="D81" s="109"/>
      <c r="E81" s="109"/>
      <c r="F81" s="109"/>
      <c r="G81" s="109"/>
      <c r="H81" s="109"/>
      <c r="I81" s="109"/>
      <c r="J81" s="109"/>
      <c r="K81" s="109"/>
      <c r="L81" s="109"/>
      <c r="M81" s="109"/>
      <c r="N81" s="109"/>
      <c r="O81" s="110"/>
      <c r="P81" s="110"/>
      <c r="Q81" s="110"/>
      <c r="R81" s="110"/>
      <c r="S81" s="110"/>
      <c r="T81" s="110"/>
      <c r="U81" s="110"/>
      <c r="V81" s="110"/>
      <c r="W81" s="110"/>
      <c r="X81" s="110"/>
      <c r="Y81" s="113" t="s">
        <v>106</v>
      </c>
      <c r="Z81" s="114"/>
      <c r="AA81" s="114"/>
      <c r="AB81" s="114"/>
      <c r="AC81" s="114"/>
      <c r="AD81" s="114"/>
      <c r="AE81" s="114"/>
      <c r="AF81" s="114"/>
      <c r="AG81" s="114"/>
      <c r="AH81" s="114"/>
      <c r="AI81" s="114"/>
      <c r="AJ81" s="114"/>
      <c r="AK81" s="114"/>
      <c r="AL81" s="114"/>
      <c r="AM81" s="115"/>
      <c r="AN81" s="115"/>
      <c r="AO81" s="115"/>
      <c r="AP81" s="115"/>
      <c r="AQ81" s="115"/>
      <c r="AR81" s="115"/>
      <c r="AS81" s="115"/>
      <c r="AT81" s="115"/>
      <c r="AU81" s="115"/>
      <c r="AV81" s="115"/>
    </row>
    <row r="82" spans="1:48" ht="36.75" customHeight="1" x14ac:dyDescent="0.3">
      <c r="A82" s="133" t="s">
        <v>120</v>
      </c>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63" t="s">
        <v>120</v>
      </c>
      <c r="Z82" s="163"/>
      <c r="AA82" s="163"/>
      <c r="AB82" s="163"/>
      <c r="AC82" s="163"/>
      <c r="AD82" s="163"/>
      <c r="AE82" s="163"/>
      <c r="AF82" s="163"/>
      <c r="AG82" s="163"/>
      <c r="AH82" s="163"/>
      <c r="AI82" s="163"/>
      <c r="AJ82" s="163"/>
      <c r="AK82" s="163"/>
      <c r="AL82" s="163"/>
      <c r="AM82" s="163"/>
      <c r="AN82" s="163"/>
      <c r="AO82" s="163"/>
      <c r="AP82" s="163"/>
      <c r="AQ82" s="163"/>
      <c r="AR82" s="163"/>
      <c r="AS82" s="163"/>
      <c r="AT82" s="163"/>
      <c r="AU82" s="163"/>
      <c r="AV82" s="163"/>
    </row>
    <row r="83" spans="1:48" ht="36.75" customHeight="1" x14ac:dyDescent="0.3">
      <c r="A83" s="108" t="s">
        <v>138</v>
      </c>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113" t="s">
        <v>138</v>
      </c>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row>
    <row r="84" spans="1:48" ht="36.75" customHeight="1" x14ac:dyDescent="0.3">
      <c r="A84" s="108" t="s">
        <v>139</v>
      </c>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13" t="s">
        <v>139</v>
      </c>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row>
    <row r="85" spans="1:48" ht="36.75" customHeight="1" x14ac:dyDescent="0.3">
      <c r="A85" s="108" t="s">
        <v>140</v>
      </c>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13" t="s">
        <v>140</v>
      </c>
      <c r="Z85" s="113"/>
      <c r="AA85" s="113"/>
      <c r="AB85" s="113"/>
      <c r="AC85" s="113"/>
      <c r="AD85" s="113"/>
      <c r="AE85" s="113"/>
      <c r="AF85" s="113"/>
      <c r="AG85" s="113"/>
      <c r="AH85" s="113"/>
      <c r="AI85" s="113"/>
      <c r="AJ85" s="113"/>
      <c r="AK85" s="113"/>
      <c r="AL85" s="113"/>
      <c r="AM85" s="113"/>
      <c r="AN85" s="113"/>
      <c r="AO85" s="113"/>
      <c r="AP85" s="113"/>
      <c r="AQ85" s="113"/>
      <c r="AR85" s="113"/>
      <c r="AS85" s="113"/>
      <c r="AT85" s="113"/>
      <c r="AU85" s="113"/>
      <c r="AV85" s="113"/>
    </row>
    <row r="86" spans="1:48" ht="36.75" customHeight="1" x14ac:dyDescent="0.3">
      <c r="A86" s="108" t="s">
        <v>134</v>
      </c>
      <c r="B86" s="109"/>
      <c r="C86" s="109"/>
      <c r="D86" s="109"/>
      <c r="E86" s="109"/>
      <c r="F86" s="109"/>
      <c r="G86" s="109"/>
      <c r="H86" s="109"/>
      <c r="I86" s="109"/>
      <c r="J86" s="109"/>
      <c r="K86" s="109"/>
      <c r="L86" s="109"/>
      <c r="M86" s="109"/>
      <c r="N86" s="109"/>
      <c r="O86" s="110"/>
      <c r="P86" s="110"/>
      <c r="Q86" s="110"/>
      <c r="R86" s="110"/>
      <c r="S86" s="110"/>
      <c r="T86" s="110"/>
      <c r="U86" s="110"/>
      <c r="V86" s="110"/>
      <c r="W86" s="110"/>
      <c r="X86" s="110"/>
      <c r="Y86" s="113" t="s">
        <v>134</v>
      </c>
      <c r="Z86" s="114"/>
      <c r="AA86" s="114"/>
      <c r="AB86" s="114"/>
      <c r="AC86" s="114"/>
      <c r="AD86" s="114"/>
      <c r="AE86" s="114"/>
      <c r="AF86" s="114"/>
      <c r="AG86" s="114"/>
      <c r="AH86" s="114"/>
      <c r="AI86" s="114"/>
      <c r="AJ86" s="114"/>
      <c r="AK86" s="114"/>
      <c r="AL86" s="114"/>
      <c r="AM86" s="115"/>
      <c r="AN86" s="115"/>
      <c r="AO86" s="115"/>
      <c r="AP86" s="115"/>
      <c r="AQ86" s="115"/>
      <c r="AR86" s="115"/>
      <c r="AS86" s="115"/>
      <c r="AT86" s="115"/>
      <c r="AU86" s="115"/>
      <c r="AV86" s="115"/>
    </row>
  </sheetData>
  <mergeCells count="190">
    <mergeCell ref="Y8:Y11"/>
    <mergeCell ref="Z8:Z11"/>
    <mergeCell ref="AD10:AH10"/>
    <mergeCell ref="Y12:Y15"/>
    <mergeCell ref="Z12:Z15"/>
    <mergeCell ref="AC12:AC13"/>
    <mergeCell ref="AC14:AC15"/>
    <mergeCell ref="Z16:AV16"/>
    <mergeCell ref="Z18:AV18"/>
    <mergeCell ref="Y4:Y6"/>
    <mergeCell ref="Z4:Z6"/>
    <mergeCell ref="AA4:AA6"/>
    <mergeCell ref="AB4:AB6"/>
    <mergeCell ref="AC4:AC6"/>
    <mergeCell ref="AD4:AD6"/>
    <mergeCell ref="AE4:AV4"/>
    <mergeCell ref="AE5:AF5"/>
    <mergeCell ref="AG5:AH5"/>
    <mergeCell ref="AI5:AJ5"/>
    <mergeCell ref="AK5:AL5"/>
    <mergeCell ref="AM5:AN5"/>
    <mergeCell ref="AO5:AP5"/>
    <mergeCell ref="AQ5:AR5"/>
    <mergeCell ref="AS5:AT5"/>
    <mergeCell ref="AU5:AV5"/>
    <mergeCell ref="Y85:AV85"/>
    <mergeCell ref="A1:X1"/>
    <mergeCell ref="Y79:AV79"/>
    <mergeCell ref="Y80:AV80"/>
    <mergeCell ref="Y81:AV81"/>
    <mergeCell ref="Y82:AV82"/>
    <mergeCell ref="Y83:AV83"/>
    <mergeCell ref="Y84:AV84"/>
    <mergeCell ref="Y73:AV73"/>
    <mergeCell ref="Y74:AV74"/>
    <mergeCell ref="Y75:AV75"/>
    <mergeCell ref="Y76:AV76"/>
    <mergeCell ref="Y77:AV77"/>
    <mergeCell ref="Y78:AV78"/>
    <mergeCell ref="Y67:AV67"/>
    <mergeCell ref="Y68:AV68"/>
    <mergeCell ref="Y69:AV69"/>
    <mergeCell ref="Y70:AV70"/>
    <mergeCell ref="Y71:AV71"/>
    <mergeCell ref="Y72:AV72"/>
    <mergeCell ref="Y61:AV61"/>
    <mergeCell ref="Y62:AV62"/>
    <mergeCell ref="Y63:AV63"/>
    <mergeCell ref="Y64:AV64"/>
    <mergeCell ref="Y65:AV65"/>
    <mergeCell ref="Y66:AV66"/>
    <mergeCell ref="Y55:AV55"/>
    <mergeCell ref="Y56:AV56"/>
    <mergeCell ref="Y57:AV57"/>
    <mergeCell ref="Y58:AV58"/>
    <mergeCell ref="Y59:AV59"/>
    <mergeCell ref="Y60:AV60"/>
    <mergeCell ref="Y49:AV49"/>
    <mergeCell ref="Y50:AV50"/>
    <mergeCell ref="Y51:AV51"/>
    <mergeCell ref="Y52:AV52"/>
    <mergeCell ref="Y53:AV53"/>
    <mergeCell ref="Y54:AV54"/>
    <mergeCell ref="Y43:AV43"/>
    <mergeCell ref="Y44:AV44"/>
    <mergeCell ref="Y45:AV45"/>
    <mergeCell ref="Y46:AV46"/>
    <mergeCell ref="Y47:AV47"/>
    <mergeCell ref="Y48:AV48"/>
    <mergeCell ref="Y37:AV37"/>
    <mergeCell ref="Y38:AV38"/>
    <mergeCell ref="Y39:AV39"/>
    <mergeCell ref="Y40:AV40"/>
    <mergeCell ref="Y41:AV41"/>
    <mergeCell ref="Y42:AV42"/>
    <mergeCell ref="Y31:AV31"/>
    <mergeCell ref="Y32:AV32"/>
    <mergeCell ref="Y33:AV33"/>
    <mergeCell ref="Y34:AV34"/>
    <mergeCell ref="Y35:AV35"/>
    <mergeCell ref="Y36:AV36"/>
    <mergeCell ref="Y25:AV25"/>
    <mergeCell ref="Y26:AV26"/>
    <mergeCell ref="Y27:AV27"/>
    <mergeCell ref="Y28:AV28"/>
    <mergeCell ref="Y29:AV29"/>
    <mergeCell ref="Y30:AV30"/>
    <mergeCell ref="Y19:AV19"/>
    <mergeCell ref="Y20:AV20"/>
    <mergeCell ref="Y21:AV21"/>
    <mergeCell ref="Y22:AV22"/>
    <mergeCell ref="Y23:AV23"/>
    <mergeCell ref="Y24:AV24"/>
    <mergeCell ref="A85:X85"/>
    <mergeCell ref="A79:X79"/>
    <mergeCell ref="A80:X80"/>
    <mergeCell ref="A81:X81"/>
    <mergeCell ref="A82:X82"/>
    <mergeCell ref="A83:X83"/>
    <mergeCell ref="A84:X84"/>
    <mergeCell ref="A73:X73"/>
    <mergeCell ref="A74:X74"/>
    <mergeCell ref="A75:X75"/>
    <mergeCell ref="A61:X61"/>
    <mergeCell ref="A62:X62"/>
    <mergeCell ref="A63:X63"/>
    <mergeCell ref="A64:X64"/>
    <mergeCell ref="A65:X65"/>
    <mergeCell ref="A66:X66"/>
    <mergeCell ref="A55:X55"/>
    <mergeCell ref="A56:X56"/>
    <mergeCell ref="A57:X57"/>
    <mergeCell ref="A58:X58"/>
    <mergeCell ref="A59:X59"/>
    <mergeCell ref="A60:X60"/>
    <mergeCell ref="A76:X76"/>
    <mergeCell ref="A77:X77"/>
    <mergeCell ref="A78:X78"/>
    <mergeCell ref="A67:X67"/>
    <mergeCell ref="A68:X68"/>
    <mergeCell ref="A69:X69"/>
    <mergeCell ref="A70:X70"/>
    <mergeCell ref="A71:X71"/>
    <mergeCell ref="A72:X72"/>
    <mergeCell ref="A51:X51"/>
    <mergeCell ref="A52:X52"/>
    <mergeCell ref="A53:X53"/>
    <mergeCell ref="A54:X54"/>
    <mergeCell ref="A43:X43"/>
    <mergeCell ref="A44:X44"/>
    <mergeCell ref="A45:X45"/>
    <mergeCell ref="A46:X46"/>
    <mergeCell ref="A47:X47"/>
    <mergeCell ref="A48:X48"/>
    <mergeCell ref="A49:X49"/>
    <mergeCell ref="A50:X50"/>
    <mergeCell ref="A37:X37"/>
    <mergeCell ref="A38:X38"/>
    <mergeCell ref="A39:X39"/>
    <mergeCell ref="A40:X40"/>
    <mergeCell ref="A41:X41"/>
    <mergeCell ref="A42:X42"/>
    <mergeCell ref="A31:X31"/>
    <mergeCell ref="A32:X32"/>
    <mergeCell ref="A33:X33"/>
    <mergeCell ref="A34:X34"/>
    <mergeCell ref="A35:X35"/>
    <mergeCell ref="A36:X36"/>
    <mergeCell ref="A28:X28"/>
    <mergeCell ref="A29:X29"/>
    <mergeCell ref="A30:X30"/>
    <mergeCell ref="A19:X19"/>
    <mergeCell ref="A20:X20"/>
    <mergeCell ref="A21:X21"/>
    <mergeCell ref="A22:X22"/>
    <mergeCell ref="A23:X23"/>
    <mergeCell ref="A24:X24"/>
    <mergeCell ref="U5:V5"/>
    <mergeCell ref="W5:X5"/>
    <mergeCell ref="A8:A11"/>
    <mergeCell ref="B8:B11"/>
    <mergeCell ref="F10:J10"/>
    <mergeCell ref="G5:H5"/>
    <mergeCell ref="A25:X25"/>
    <mergeCell ref="A26:X26"/>
    <mergeCell ref="A27:X27"/>
    <mergeCell ref="Y3:AV3"/>
    <mergeCell ref="Y1:AV1"/>
    <mergeCell ref="A86:X86"/>
    <mergeCell ref="I5:J5"/>
    <mergeCell ref="K5:L5"/>
    <mergeCell ref="M5:N5"/>
    <mergeCell ref="O5:P5"/>
    <mergeCell ref="Q5:R5"/>
    <mergeCell ref="A12:A15"/>
    <mergeCell ref="B12:B15"/>
    <mergeCell ref="E12:E13"/>
    <mergeCell ref="E14:E15"/>
    <mergeCell ref="B16:X16"/>
    <mergeCell ref="B18:X18"/>
    <mergeCell ref="Y86:AV86"/>
    <mergeCell ref="A3:X3"/>
    <mergeCell ref="A4:A6"/>
    <mergeCell ref="B4:B6"/>
    <mergeCell ref="C4:C6"/>
    <mergeCell ref="D4:D6"/>
    <mergeCell ref="E4:E6"/>
    <mergeCell ref="F4:F6"/>
    <mergeCell ref="G4:X4"/>
    <mergeCell ref="S5:T5"/>
  </mergeCells>
  <pageMargins left="0.7" right="0.7" top="0.75" bottom="0.75" header="0.3" footer="0.3"/>
  <pageSetup paperSize="9" scale="51" orientation="portrait" r:id="rId1"/>
  <colBreaks count="1" manualBreakCount="1">
    <brk id="2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ПАСПОРТ</vt:lpstr>
      <vt:lpstr>!ПОКАЗАТЕЛИ МП</vt:lpstr>
      <vt:lpstr>'!ПОКАЗАТЕЛИ МП'!Область_печати</vt:lpstr>
      <vt:lpstr>ПАСПОРТ!Область_печати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2024-03-18T04:23:49Z</dcterms:modified>
</cp:coreProperties>
</file>