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768" windowWidth="13248" windowHeight="7320" activeTab="0"/>
  </bookViews>
  <sheets>
    <sheet name="РО" sheetId="1" r:id="rId1"/>
  </sheets>
  <definedNames>
    <definedName name="_xlnm.Print_Area" localSheetId="0">'РО'!$A$1:$Q$51</definedName>
  </definedNames>
  <calcPr fullCalcOnLoad="1"/>
</workbook>
</file>

<file path=xl/sharedStrings.xml><?xml version="1.0" encoding="utf-8"?>
<sst xmlns="http://schemas.openxmlformats.org/spreadsheetml/2006/main" count="101" uniqueCount="58">
  <si>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</si>
  <si>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</si>
  <si>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</si>
  <si>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</si>
  <si>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</si>
  <si>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</si>
  <si>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</si>
  <si>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</si>
  <si>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</si>
  <si>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</si>
  <si>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</si>
  <si>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</si>
  <si>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</si>
  <si>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</si>
  <si>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</si>
  <si>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</si>
  <si>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</si>
  <si>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</si>
  <si>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</si>
  <si>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</si>
  <si>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</si>
  <si>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</si>
  <si>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>Итого по задаче 1</t>
  </si>
  <si>
    <t>ВСЕГО ПО ПОДПРОГРАММЕ</t>
  </si>
  <si>
    <t>2</t>
  </si>
  <si>
    <t>3</t>
  </si>
  <si>
    <t>Итого по задаче 2</t>
  </si>
  <si>
    <t>4</t>
  </si>
  <si>
    <t>план</t>
  </si>
  <si>
    <t>Цель: Улучшение жилищных условий и социальная поддержка работников социально значимых и иных организаций</t>
  </si>
  <si>
    <t>Уровень приоритетности мероприятий</t>
  </si>
  <si>
    <t>II</t>
  </si>
  <si>
    <t>A</t>
  </si>
  <si>
    <t>Ответственный исполнитель, соисполнители, участники</t>
  </si>
  <si>
    <t>15</t>
  </si>
  <si>
    <t>16</t>
  </si>
  <si>
    <t>17</t>
  </si>
  <si>
    <t>Управление молодежной политики администрации Города Томска</t>
  </si>
  <si>
    <t>Приложение 9</t>
  </si>
  <si>
    <t>Задача 1 Подпрограммы. Социальная поддержка работников социально значимых муниципальных организаций для оплаты найма жилого помещения</t>
  </si>
  <si>
    <t>Мероприятие 1.1 Возмещение расходов, связанных с оплатой найма жилого помещения работникам социально-значимых муниципальных организаций</t>
  </si>
  <si>
    <t>Задача 2 Подпрограммы. Оказание социальной поддержки в улучшении жилищных условий граждан, 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"Губернаторская ипотека на территории Томской области"</t>
  </si>
  <si>
    <t>I</t>
  </si>
  <si>
    <t xml:space="preserve">Перечень мероприятий и ресурсное обеспечение подпрограммы "Улучшение жилищных условий работников социально значимых и иных организаций" </t>
  </si>
  <si>
    <t>Наименования целей, задач, мероприятий подпрограммы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</si>
  <si>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</si>
  <si>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</si>
  <si>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</si>
  <si>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</si>
  <si>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</si>
  <si>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</si>
  <si>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</si>
  <si>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Мероприятие 2.1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</si>
  <si>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Укрупненное мероприятие (основное) мероприятие "Улучшение жилищных условий и социальная поддержка работников социально значимых и иных организаций" (решается в рамках задач 1 и 2)</t>
  </si>
  <si>
    <t>КЦСР 1230110330, КВР 313</t>
  </si>
  <si>
    <t>КЦСР 1230120580, КВР 322</t>
  </si>
  <si>
    <t>Критерий определения уровня приоритетности мероприятий</t>
  </si>
  <si>
    <t xml:space="preserve">к постановлению                                                                                                                                                                                                 администрации Города Томска                                                                                                                                                                                                                            от 26.03.2024 № 230                                                                                                                                                             Приложение 2                                                                                                                                                                                                                                            к подпрограмме                                                                                                                                                                                                                                                             "Улучшение жилищных условий работников социально значимых и иных организаций"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</si>
</sst>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167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 horizont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67" fontId="3" fillId="32" borderId="10" xfId="0" applyNumberFormat="1" applyFont="1" applyFill="1" applyBorder="1" applyAlignment="1">
      <alignment horizontal="center" vertical="center" wrapText="1"/>
    </xf>
    <xf numFmtId="166" fontId="3" fillId="32" borderId="1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67" fontId="3" fillId="32" borderId="10" xfId="0" applyNumberFormat="1" applyFont="1" applyFill="1" applyBorder="1" applyAlignment="1">
      <alignment vertical="center" wrapText="1"/>
    </xf>
    <xf numFmtId="0" fontId="3" fillId="32" borderId="0" xfId="0" applyFont="1" applyFill="1" applyAlignment="1">
      <alignment horizontal="left" wrapText="1"/>
    </xf>
    <xf numFmtId="0" fontId="0" fillId="0" borderId="0" xfId="0" applyAlignment="1">
      <alignment/>
    </xf>
    <xf numFmtId="0" fontId="3" fillId="32" borderId="0" xfId="0" applyFont="1" applyFill="1" applyAlignment="1">
      <alignment horizontal="left"/>
    </xf>
    <xf numFmtId="49" fontId="3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left" vertical="center" wrapText="1"/>
    </xf>
    <xf numFmtId="49" fontId="3" fillId="32" borderId="13" xfId="0" applyNumberFormat="1" applyFont="1" applyFill="1" applyBorder="1" applyAlignment="1">
      <alignment horizontal="left" vertical="center" wrapText="1"/>
    </xf>
    <xf numFmtId="49" fontId="3" fillId="32" borderId="14" xfId="0" applyNumberFormat="1" applyFont="1" applyFill="1" applyBorder="1" applyAlignment="1">
      <alignment horizontal="left" vertical="center" wrapText="1"/>
    </xf>
    <xf numFmtId="0" fontId="3" fillId="32" borderId="12" xfId="0" applyNumberFormat="1" applyFont="1" applyFill="1" applyBorder="1" applyAlignment="1">
      <alignment vertical="center" wrapText="1"/>
    </xf>
    <xf numFmtId="0" fontId="3" fillId="32" borderId="13" xfId="0" applyNumberFormat="1" applyFont="1" applyFill="1" applyBorder="1" applyAlignment="1">
      <alignment vertical="center" wrapText="1"/>
    </xf>
    <xf numFmtId="0" fontId="3" fillId="32" borderId="14" xfId="0" applyNumberFormat="1" applyFont="1" applyFill="1" applyBorder="1" applyAlignment="1">
      <alignment vertical="center" wrapText="1"/>
    </xf>
    <xf numFmtId="0" fontId="2" fillId="32" borderId="10" xfId="0" applyNumberFormat="1" applyFont="1" applyFill="1" applyBorder="1" applyAlignment="1">
      <alignment vertical="center" wrapText="1"/>
    </xf>
    <xf numFmtId="0" fontId="3" fillId="32" borderId="0" xfId="0" applyFont="1" applyFill="1" applyAlignment="1">
      <alignment horizontal="right" wrapText="1"/>
    </xf>
    <xf numFmtId="0" fontId="6" fillId="32" borderId="0" xfId="0" applyFont="1" applyFill="1" applyAlignment="1">
      <alignment horizontal="center" vertical="center"/>
    </xf>
    <xf numFmtId="49" fontId="4" fillId="32" borderId="10" xfId="0" applyNumberFormat="1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view="pageBreakPreview" zoomScale="90" zoomScaleSheetLayoutView="90" zoomScalePageLayoutView="0" workbookViewId="0" topLeftCell="A1">
      <selection activeCell="A5" sqref="A5:Q5"/>
    </sheetView>
  </sheetViews>
  <sheetFormatPr defaultColWidth="9.125" defaultRowHeight="12.75"/>
  <cols>
    <col min="1" max="1" width="6.50390625" style="1" customWidth="1"/>
    <col min="2" max="2" width="25.50390625" style="1" customWidth="1"/>
    <col min="3" max="3" width="16.625" style="1" customWidth="1"/>
    <col min="4" max="4" width="10.50390625" style="1" customWidth="1"/>
    <col min="5" max="5" width="11.50390625" style="1" customWidth="1"/>
    <col min="6" max="6" width="10.875" style="1" customWidth="1"/>
    <col min="7" max="7" width="10.625" style="2" bestFit="1" customWidth="1"/>
    <col min="8" max="8" width="12.50390625" style="2" customWidth="1"/>
    <col min="9" max="10" width="11.50390625" style="2" customWidth="1"/>
    <col min="11" max="14" width="10.625" style="2" bestFit="1" customWidth="1"/>
    <col min="15" max="15" width="10.125" style="2" customWidth="1"/>
    <col min="16" max="16" width="10.625" style="2" customWidth="1"/>
    <col min="17" max="17" width="17.625" style="1" customWidth="1"/>
    <col min="18" max="18" width="13.00390625" style="1" customWidth="1"/>
    <col min="19" max="16384" width="9.125" style="1" customWidth="1"/>
  </cols>
  <sheetData>
    <row r="1" spans="11:18" ht="12.75">
      <c r="K1" s="1"/>
      <c r="L1" s="14" t="s">
        <v>38</v>
      </c>
      <c r="M1" s="13"/>
      <c r="N1" s="13"/>
      <c r="O1" s="13"/>
      <c r="P1" s="13"/>
      <c r="Q1" s="13"/>
      <c r="R1" s="13"/>
    </row>
    <row r="2" spans="11:18" ht="77.25" customHeight="1">
      <c r="K2" s="5"/>
      <c r="L2" s="12" t="s">
        <v>57</v>
      </c>
      <c r="M2" s="13"/>
      <c r="N2" s="13"/>
      <c r="O2" s="13"/>
      <c r="P2" s="13"/>
      <c r="Q2" s="13"/>
      <c r="R2" s="13"/>
    </row>
    <row r="3" spans="11:18" ht="12.75" customHeight="1">
      <c r="K3" s="1"/>
      <c r="L3" s="25"/>
      <c r="M3" s="25"/>
      <c r="N3" s="25"/>
      <c r="O3" s="25"/>
      <c r="P3" s="25"/>
      <c r="Q3" s="25"/>
      <c r="R3" s="25"/>
    </row>
    <row r="5" spans="1:17" ht="15">
      <c r="A5" s="26" t="s">
        <v>43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7" spans="1:17" ht="28.5" customHeight="1">
      <c r="A7" s="15" t="s">
        <v>0</v>
      </c>
      <c r="B7" s="15" t="s">
        <v>44</v>
      </c>
      <c r="C7" s="15" t="s">
        <v>1</v>
      </c>
      <c r="D7" s="15" t="s">
        <v>30</v>
      </c>
      <c r="E7" s="15" t="s">
        <v>56</v>
      </c>
      <c r="F7" s="16" t="s">
        <v>2</v>
      </c>
      <c r="G7" s="15" t="s">
        <v>3</v>
      </c>
      <c r="H7" s="15"/>
      <c r="I7" s="15" t="s">
        <v>6</v>
      </c>
      <c r="J7" s="15"/>
      <c r="K7" s="15"/>
      <c r="L7" s="15"/>
      <c r="M7" s="15"/>
      <c r="N7" s="15"/>
      <c r="O7" s="15"/>
      <c r="P7" s="15"/>
      <c r="Q7" s="15" t="s">
        <v>33</v>
      </c>
    </row>
    <row r="8" spans="1:17" ht="30.75" customHeight="1">
      <c r="A8" s="15"/>
      <c r="B8" s="15"/>
      <c r="C8" s="15"/>
      <c r="D8" s="15"/>
      <c r="E8" s="15"/>
      <c r="F8" s="16"/>
      <c r="G8" s="15"/>
      <c r="H8" s="15"/>
      <c r="I8" s="15" t="s">
        <v>7</v>
      </c>
      <c r="J8" s="15"/>
      <c r="K8" s="15" t="s">
        <v>8</v>
      </c>
      <c r="L8" s="15"/>
      <c r="M8" s="15" t="s">
        <v>9</v>
      </c>
      <c r="N8" s="15"/>
      <c r="O8" s="15" t="s">
        <v>10</v>
      </c>
      <c r="P8" s="15"/>
      <c r="Q8" s="15"/>
    </row>
    <row r="9" spans="1:17" ht="46.5" customHeight="1">
      <c r="A9" s="15"/>
      <c r="B9" s="15"/>
      <c r="C9" s="15"/>
      <c r="D9" s="15"/>
      <c r="E9" s="15"/>
      <c r="F9" s="16"/>
      <c r="G9" s="6" t="s">
        <v>4</v>
      </c>
      <c r="H9" s="6" t="s">
        <v>5</v>
      </c>
      <c r="I9" s="6" t="s">
        <v>4</v>
      </c>
      <c r="J9" s="6" t="s">
        <v>5</v>
      </c>
      <c r="K9" s="6" t="s">
        <v>4</v>
      </c>
      <c r="L9" s="6" t="s">
        <v>5</v>
      </c>
      <c r="M9" s="6" t="s">
        <v>4</v>
      </c>
      <c r="N9" s="6" t="s">
        <v>5</v>
      </c>
      <c r="O9" s="6" t="s">
        <v>4</v>
      </c>
      <c r="P9" s="6" t="s">
        <v>28</v>
      </c>
      <c r="Q9" s="15"/>
    </row>
    <row r="10" spans="1:17" ht="15" customHeight="1">
      <c r="A10" s="6">
        <v>1</v>
      </c>
      <c r="B10" s="6">
        <v>2</v>
      </c>
      <c r="C10" s="6">
        <v>3</v>
      </c>
      <c r="D10" s="6" t="s">
        <v>27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16</v>
      </c>
      <c r="K10" s="6" t="s">
        <v>17</v>
      </c>
      <c r="L10" s="6" t="s">
        <v>18</v>
      </c>
      <c r="M10" s="6" t="s">
        <v>19</v>
      </c>
      <c r="N10" s="6" t="s">
        <v>20</v>
      </c>
      <c r="O10" s="6" t="s">
        <v>34</v>
      </c>
      <c r="P10" s="6" t="s">
        <v>35</v>
      </c>
      <c r="Q10" s="6" t="s">
        <v>36</v>
      </c>
    </row>
    <row r="11" spans="1:17" ht="27" customHeight="1">
      <c r="A11" s="6">
        <v>1</v>
      </c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6"/>
    </row>
    <row r="12" spans="1:17" ht="12.75" customHeight="1">
      <c r="A12" s="15">
        <v>1</v>
      </c>
      <c r="B12" s="15" t="s">
        <v>53</v>
      </c>
      <c r="C12" s="24"/>
      <c r="D12" s="27"/>
      <c r="E12" s="27"/>
      <c r="F12" s="7" t="s">
        <v>21</v>
      </c>
      <c r="G12" s="8">
        <f aca="true" t="shared" si="0" ref="G12:P12">G13+G14+G15+G16+G17+G18+G19</f>
        <v>230644</v>
      </c>
      <c r="H12" s="8">
        <f t="shared" si="0"/>
        <v>5124</v>
      </c>
      <c r="I12" s="8">
        <f t="shared" si="0"/>
        <v>6644</v>
      </c>
      <c r="J12" s="8">
        <f t="shared" si="0"/>
        <v>5124</v>
      </c>
      <c r="K12" s="8">
        <f t="shared" si="0"/>
        <v>0</v>
      </c>
      <c r="L12" s="8">
        <f t="shared" si="0"/>
        <v>0</v>
      </c>
      <c r="M12" s="8">
        <f t="shared" si="0"/>
        <v>14000</v>
      </c>
      <c r="N12" s="8">
        <f t="shared" si="0"/>
        <v>0</v>
      </c>
      <c r="O12" s="8">
        <f t="shared" si="0"/>
        <v>210000</v>
      </c>
      <c r="P12" s="8">
        <f t="shared" si="0"/>
        <v>0</v>
      </c>
      <c r="Q12" s="16" t="s">
        <v>37</v>
      </c>
    </row>
    <row r="13" spans="1:18" ht="12.75">
      <c r="A13" s="15"/>
      <c r="B13" s="15"/>
      <c r="C13" s="24"/>
      <c r="D13" s="27"/>
      <c r="E13" s="27"/>
      <c r="F13" s="6" t="s">
        <v>45</v>
      </c>
      <c r="G13" s="8">
        <f aca="true" t="shared" si="1" ref="G13:H19">I13+K13+M13+O13</f>
        <v>33437</v>
      </c>
      <c r="H13" s="8">
        <f t="shared" si="1"/>
        <v>1437</v>
      </c>
      <c r="I13" s="8">
        <f aca="true" t="shared" si="2" ref="I13:P16">I45</f>
        <v>1437</v>
      </c>
      <c r="J13" s="8">
        <f t="shared" si="2"/>
        <v>1437</v>
      </c>
      <c r="K13" s="8">
        <f t="shared" si="2"/>
        <v>0</v>
      </c>
      <c r="L13" s="8">
        <f t="shared" si="2"/>
        <v>0</v>
      </c>
      <c r="M13" s="8">
        <f t="shared" si="2"/>
        <v>2000</v>
      </c>
      <c r="N13" s="8">
        <f t="shared" si="2"/>
        <v>0</v>
      </c>
      <c r="O13" s="8">
        <f t="shared" si="2"/>
        <v>30000</v>
      </c>
      <c r="P13" s="8">
        <f t="shared" si="2"/>
        <v>0</v>
      </c>
      <c r="Q13" s="16"/>
      <c r="R13" s="3"/>
    </row>
    <row r="14" spans="1:17" ht="12.75">
      <c r="A14" s="15"/>
      <c r="B14" s="15"/>
      <c r="C14" s="24"/>
      <c r="D14" s="27"/>
      <c r="E14" s="27"/>
      <c r="F14" s="6" t="s">
        <v>46</v>
      </c>
      <c r="G14" s="8">
        <f t="shared" si="1"/>
        <v>33437</v>
      </c>
      <c r="H14" s="8">
        <f t="shared" si="1"/>
        <v>1437</v>
      </c>
      <c r="I14" s="8">
        <f t="shared" si="2"/>
        <v>1437</v>
      </c>
      <c r="J14" s="8">
        <f t="shared" si="2"/>
        <v>1437</v>
      </c>
      <c r="K14" s="8">
        <f t="shared" si="2"/>
        <v>0</v>
      </c>
      <c r="L14" s="8">
        <f t="shared" si="2"/>
        <v>0</v>
      </c>
      <c r="M14" s="8">
        <f t="shared" si="2"/>
        <v>2000</v>
      </c>
      <c r="N14" s="8">
        <f t="shared" si="2"/>
        <v>0</v>
      </c>
      <c r="O14" s="8">
        <f t="shared" si="2"/>
        <v>30000</v>
      </c>
      <c r="P14" s="8">
        <f t="shared" si="2"/>
        <v>0</v>
      </c>
      <c r="Q14" s="16"/>
    </row>
    <row r="15" spans="1:17" ht="12.75">
      <c r="A15" s="15"/>
      <c r="B15" s="15"/>
      <c r="C15" s="24"/>
      <c r="D15" s="27"/>
      <c r="E15" s="27"/>
      <c r="F15" s="6" t="s">
        <v>47</v>
      </c>
      <c r="G15" s="8">
        <f t="shared" si="1"/>
        <v>32750</v>
      </c>
      <c r="H15" s="8">
        <f t="shared" si="1"/>
        <v>750</v>
      </c>
      <c r="I15" s="8">
        <f t="shared" si="2"/>
        <v>750</v>
      </c>
      <c r="J15" s="8">
        <f t="shared" si="2"/>
        <v>750</v>
      </c>
      <c r="K15" s="8">
        <f t="shared" si="2"/>
        <v>0</v>
      </c>
      <c r="L15" s="8">
        <f t="shared" si="2"/>
        <v>0</v>
      </c>
      <c r="M15" s="8">
        <f t="shared" si="2"/>
        <v>2000</v>
      </c>
      <c r="N15" s="8">
        <f t="shared" si="2"/>
        <v>0</v>
      </c>
      <c r="O15" s="8">
        <f t="shared" si="2"/>
        <v>30000</v>
      </c>
      <c r="P15" s="8">
        <f t="shared" si="2"/>
        <v>0</v>
      </c>
      <c r="Q15" s="16"/>
    </row>
    <row r="16" spans="1:17" ht="12.75">
      <c r="A16" s="15"/>
      <c r="B16" s="15"/>
      <c r="C16" s="24"/>
      <c r="D16" s="27"/>
      <c r="E16" s="27"/>
      <c r="F16" s="6" t="s">
        <v>48</v>
      </c>
      <c r="G16" s="8">
        <f t="shared" si="1"/>
        <v>32750</v>
      </c>
      <c r="H16" s="8">
        <f t="shared" si="1"/>
        <v>750</v>
      </c>
      <c r="I16" s="8">
        <f t="shared" si="2"/>
        <v>750</v>
      </c>
      <c r="J16" s="8">
        <f t="shared" si="2"/>
        <v>750</v>
      </c>
      <c r="K16" s="8">
        <f t="shared" si="2"/>
        <v>0</v>
      </c>
      <c r="L16" s="8">
        <f t="shared" si="2"/>
        <v>0</v>
      </c>
      <c r="M16" s="8">
        <f t="shared" si="2"/>
        <v>2000</v>
      </c>
      <c r="N16" s="8">
        <f t="shared" si="2"/>
        <v>0</v>
      </c>
      <c r="O16" s="8">
        <f t="shared" si="2"/>
        <v>30000</v>
      </c>
      <c r="P16" s="8">
        <f t="shared" si="2"/>
        <v>0</v>
      </c>
      <c r="Q16" s="16"/>
    </row>
    <row r="17" spans="1:17" ht="12.75">
      <c r="A17" s="15"/>
      <c r="B17" s="15"/>
      <c r="C17" s="24"/>
      <c r="D17" s="27"/>
      <c r="E17" s="27"/>
      <c r="F17" s="6" t="s">
        <v>49</v>
      </c>
      <c r="G17" s="8">
        <f t="shared" si="1"/>
        <v>32750</v>
      </c>
      <c r="H17" s="8">
        <f t="shared" si="1"/>
        <v>750</v>
      </c>
      <c r="I17" s="8">
        <f aca="true" t="shared" si="3" ref="I17:J19">I49</f>
        <v>750</v>
      </c>
      <c r="J17" s="8">
        <f t="shared" si="3"/>
        <v>750</v>
      </c>
      <c r="K17" s="8">
        <f aca="true" t="shared" si="4" ref="K17:P19">K49</f>
        <v>0</v>
      </c>
      <c r="L17" s="8">
        <f t="shared" si="4"/>
        <v>0</v>
      </c>
      <c r="M17" s="8">
        <f t="shared" si="4"/>
        <v>2000</v>
      </c>
      <c r="N17" s="8">
        <f t="shared" si="4"/>
        <v>0</v>
      </c>
      <c r="O17" s="8">
        <f t="shared" si="4"/>
        <v>30000</v>
      </c>
      <c r="P17" s="8">
        <f t="shared" si="4"/>
        <v>0</v>
      </c>
      <c r="Q17" s="16"/>
    </row>
    <row r="18" spans="1:17" ht="12.75">
      <c r="A18" s="15"/>
      <c r="B18" s="15"/>
      <c r="C18" s="24"/>
      <c r="D18" s="27"/>
      <c r="E18" s="27"/>
      <c r="F18" s="6" t="s">
        <v>50</v>
      </c>
      <c r="G18" s="8">
        <f t="shared" si="1"/>
        <v>32760</v>
      </c>
      <c r="H18" s="8">
        <f t="shared" si="1"/>
        <v>0</v>
      </c>
      <c r="I18" s="8">
        <f t="shared" si="3"/>
        <v>760</v>
      </c>
      <c r="J18" s="8">
        <f t="shared" si="3"/>
        <v>0</v>
      </c>
      <c r="K18" s="8">
        <f t="shared" si="4"/>
        <v>0</v>
      </c>
      <c r="L18" s="8">
        <f t="shared" si="4"/>
        <v>0</v>
      </c>
      <c r="M18" s="8">
        <f t="shared" si="4"/>
        <v>2000</v>
      </c>
      <c r="N18" s="8">
        <f t="shared" si="4"/>
        <v>0</v>
      </c>
      <c r="O18" s="8">
        <f t="shared" si="4"/>
        <v>30000</v>
      </c>
      <c r="P18" s="8">
        <f t="shared" si="4"/>
        <v>0</v>
      </c>
      <c r="Q18" s="16"/>
    </row>
    <row r="19" spans="1:17" ht="12.75">
      <c r="A19" s="15"/>
      <c r="B19" s="15"/>
      <c r="C19" s="24"/>
      <c r="D19" s="27"/>
      <c r="E19" s="27"/>
      <c r="F19" s="6" t="s">
        <v>51</v>
      </c>
      <c r="G19" s="8">
        <f t="shared" si="1"/>
        <v>32760</v>
      </c>
      <c r="H19" s="8">
        <f t="shared" si="1"/>
        <v>0</v>
      </c>
      <c r="I19" s="8">
        <f t="shared" si="3"/>
        <v>760</v>
      </c>
      <c r="J19" s="8">
        <f t="shared" si="3"/>
        <v>0</v>
      </c>
      <c r="K19" s="8">
        <f t="shared" si="4"/>
        <v>0</v>
      </c>
      <c r="L19" s="8">
        <f t="shared" si="4"/>
        <v>0</v>
      </c>
      <c r="M19" s="8">
        <f t="shared" si="4"/>
        <v>2000</v>
      </c>
      <c r="N19" s="8">
        <f t="shared" si="4"/>
        <v>0</v>
      </c>
      <c r="O19" s="8">
        <f t="shared" si="4"/>
        <v>30000</v>
      </c>
      <c r="P19" s="8">
        <f t="shared" si="4"/>
        <v>0</v>
      </c>
      <c r="Q19" s="16"/>
    </row>
    <row r="20" spans="1:17" ht="24" customHeight="1">
      <c r="A20" s="6" t="s">
        <v>24</v>
      </c>
      <c r="B20" s="17" t="s">
        <v>39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1.75" customHeight="1">
      <c r="A21" s="15"/>
      <c r="B21" s="16" t="s">
        <v>40</v>
      </c>
      <c r="C21" s="15" t="s">
        <v>54</v>
      </c>
      <c r="D21" s="15" t="s">
        <v>42</v>
      </c>
      <c r="E21" s="15" t="s">
        <v>32</v>
      </c>
      <c r="F21" s="7" t="s">
        <v>21</v>
      </c>
      <c r="G21" s="8">
        <f aca="true" t="shared" si="5" ref="G21:P21">G22+G23</f>
        <v>1374</v>
      </c>
      <c r="H21" s="8">
        <f t="shared" si="5"/>
        <v>1374</v>
      </c>
      <c r="I21" s="8">
        <f t="shared" si="5"/>
        <v>1374</v>
      </c>
      <c r="J21" s="8">
        <f t="shared" si="5"/>
        <v>1374</v>
      </c>
      <c r="K21" s="9">
        <f t="shared" si="5"/>
        <v>0</v>
      </c>
      <c r="L21" s="9">
        <f t="shared" si="5"/>
        <v>0</v>
      </c>
      <c r="M21" s="9">
        <f t="shared" si="5"/>
        <v>0</v>
      </c>
      <c r="N21" s="9">
        <f t="shared" si="5"/>
        <v>0</v>
      </c>
      <c r="O21" s="9">
        <f t="shared" si="5"/>
        <v>0</v>
      </c>
      <c r="P21" s="9">
        <f t="shared" si="5"/>
        <v>0</v>
      </c>
      <c r="Q21" s="16" t="s">
        <v>37</v>
      </c>
    </row>
    <row r="22" spans="1:17" ht="23.25" customHeight="1">
      <c r="A22" s="15"/>
      <c r="B22" s="16"/>
      <c r="C22" s="15"/>
      <c r="D22" s="15"/>
      <c r="E22" s="15"/>
      <c r="F22" s="6" t="s">
        <v>45</v>
      </c>
      <c r="G22" s="8">
        <f>I22</f>
        <v>687</v>
      </c>
      <c r="H22" s="8">
        <f>J22</f>
        <v>687</v>
      </c>
      <c r="I22" s="8">
        <v>687</v>
      </c>
      <c r="J22" s="8">
        <v>687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16"/>
    </row>
    <row r="23" spans="1:17" ht="24" customHeight="1">
      <c r="A23" s="15"/>
      <c r="B23" s="16"/>
      <c r="C23" s="15"/>
      <c r="D23" s="15"/>
      <c r="E23" s="15"/>
      <c r="F23" s="6" t="s">
        <v>46</v>
      </c>
      <c r="G23" s="8">
        <f>I23</f>
        <v>687</v>
      </c>
      <c r="H23" s="8">
        <f>J23</f>
        <v>687</v>
      </c>
      <c r="I23" s="8">
        <v>687</v>
      </c>
      <c r="J23" s="8">
        <v>687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16"/>
    </row>
    <row r="24" spans="1:17" ht="16.5" customHeight="1">
      <c r="A24" s="15"/>
      <c r="B24" s="15" t="s">
        <v>22</v>
      </c>
      <c r="C24" s="15"/>
      <c r="D24" s="15"/>
      <c r="E24" s="15"/>
      <c r="F24" s="7" t="s">
        <v>21</v>
      </c>
      <c r="G24" s="8">
        <f aca="true" t="shared" si="6" ref="G24:P24">G25+G26</f>
        <v>1374</v>
      </c>
      <c r="H24" s="8">
        <f t="shared" si="6"/>
        <v>1374</v>
      </c>
      <c r="I24" s="8">
        <f t="shared" si="6"/>
        <v>1374</v>
      </c>
      <c r="J24" s="8">
        <f t="shared" si="6"/>
        <v>1374</v>
      </c>
      <c r="K24" s="9">
        <f t="shared" si="6"/>
        <v>0</v>
      </c>
      <c r="L24" s="9">
        <f t="shared" si="6"/>
        <v>0</v>
      </c>
      <c r="M24" s="9">
        <f t="shared" si="6"/>
        <v>0</v>
      </c>
      <c r="N24" s="9">
        <f t="shared" si="6"/>
        <v>0</v>
      </c>
      <c r="O24" s="9">
        <f t="shared" si="6"/>
        <v>0</v>
      </c>
      <c r="P24" s="9">
        <f t="shared" si="6"/>
        <v>0</v>
      </c>
      <c r="Q24" s="16" t="s">
        <v>37</v>
      </c>
    </row>
    <row r="25" spans="1:17" ht="16.5" customHeight="1">
      <c r="A25" s="15"/>
      <c r="B25" s="15"/>
      <c r="C25" s="15"/>
      <c r="D25" s="15"/>
      <c r="E25" s="15"/>
      <c r="F25" s="6" t="s">
        <v>45</v>
      </c>
      <c r="G25" s="8">
        <f>I25</f>
        <v>687</v>
      </c>
      <c r="H25" s="8">
        <f>J25</f>
        <v>687</v>
      </c>
      <c r="I25" s="8">
        <f>I22</f>
        <v>687</v>
      </c>
      <c r="J25" s="8">
        <f>J22</f>
        <v>687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16"/>
    </row>
    <row r="26" spans="1:17" ht="15" customHeight="1">
      <c r="A26" s="15"/>
      <c r="B26" s="15"/>
      <c r="C26" s="15"/>
      <c r="D26" s="15"/>
      <c r="E26" s="15"/>
      <c r="F26" s="6" t="s">
        <v>46</v>
      </c>
      <c r="G26" s="8">
        <f>I26</f>
        <v>687</v>
      </c>
      <c r="H26" s="8">
        <f>J26</f>
        <v>687</v>
      </c>
      <c r="I26" s="8">
        <f>I23</f>
        <v>687</v>
      </c>
      <c r="J26" s="8">
        <f>J23</f>
        <v>687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16"/>
    </row>
    <row r="27" spans="1:17" ht="38.25" customHeight="1">
      <c r="A27" s="6" t="s">
        <v>25</v>
      </c>
      <c r="B27" s="21" t="s">
        <v>41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/>
    </row>
    <row r="28" spans="1:17" ht="27.75" customHeight="1">
      <c r="A28" s="15"/>
      <c r="B28" s="15" t="s">
        <v>52</v>
      </c>
      <c r="C28" s="15" t="s">
        <v>55</v>
      </c>
      <c r="D28" s="15" t="s">
        <v>31</v>
      </c>
      <c r="E28" s="15" t="s">
        <v>32</v>
      </c>
      <c r="F28" s="6" t="s">
        <v>21</v>
      </c>
      <c r="G28" s="8">
        <f aca="true" t="shared" si="7" ref="G28:P28">SUM(G29:G35)</f>
        <v>229270</v>
      </c>
      <c r="H28" s="8">
        <f t="shared" si="7"/>
        <v>3750</v>
      </c>
      <c r="I28" s="8">
        <f t="shared" si="7"/>
        <v>5270</v>
      </c>
      <c r="J28" s="8">
        <f t="shared" si="7"/>
        <v>3750</v>
      </c>
      <c r="K28" s="8">
        <f t="shared" si="7"/>
        <v>0</v>
      </c>
      <c r="L28" s="8">
        <f t="shared" si="7"/>
        <v>0</v>
      </c>
      <c r="M28" s="8">
        <f t="shared" si="7"/>
        <v>14000</v>
      </c>
      <c r="N28" s="8">
        <f t="shared" si="7"/>
        <v>0</v>
      </c>
      <c r="O28" s="8">
        <f t="shared" si="7"/>
        <v>210000</v>
      </c>
      <c r="P28" s="8">
        <f t="shared" si="7"/>
        <v>0</v>
      </c>
      <c r="Q28" s="16" t="s">
        <v>37</v>
      </c>
    </row>
    <row r="29" spans="1:17" ht="19.5" customHeight="1">
      <c r="A29" s="15"/>
      <c r="B29" s="15"/>
      <c r="C29" s="15"/>
      <c r="D29" s="15"/>
      <c r="E29" s="15"/>
      <c r="F29" s="6" t="s">
        <v>45</v>
      </c>
      <c r="G29" s="8">
        <f>I29+K29+M29+O29</f>
        <v>32750</v>
      </c>
      <c r="H29" s="8">
        <f>J29+L29+N29+P29</f>
        <v>750</v>
      </c>
      <c r="I29" s="8">
        <v>750</v>
      </c>
      <c r="J29" s="8">
        <v>750</v>
      </c>
      <c r="K29" s="8">
        <v>0</v>
      </c>
      <c r="L29" s="8">
        <v>0</v>
      </c>
      <c r="M29" s="8">
        <v>2000</v>
      </c>
      <c r="N29" s="8">
        <v>0</v>
      </c>
      <c r="O29" s="8">
        <v>30000</v>
      </c>
      <c r="P29" s="8">
        <v>0</v>
      </c>
      <c r="Q29" s="16"/>
    </row>
    <row r="30" spans="1:17" ht="20.25" customHeight="1">
      <c r="A30" s="15"/>
      <c r="B30" s="15"/>
      <c r="C30" s="15"/>
      <c r="D30" s="15"/>
      <c r="E30" s="15"/>
      <c r="F30" s="6" t="s">
        <v>46</v>
      </c>
      <c r="G30" s="8">
        <f>I30+K30+M30+O30</f>
        <v>32750</v>
      </c>
      <c r="H30" s="8">
        <f>J30+L30+N30+P30</f>
        <v>750</v>
      </c>
      <c r="I30" s="8">
        <v>750</v>
      </c>
      <c r="J30" s="8">
        <v>750</v>
      </c>
      <c r="K30" s="8">
        <v>0</v>
      </c>
      <c r="L30" s="8">
        <v>0</v>
      </c>
      <c r="M30" s="8">
        <v>2000</v>
      </c>
      <c r="N30" s="8">
        <v>0</v>
      </c>
      <c r="O30" s="8">
        <v>30000</v>
      </c>
      <c r="P30" s="8">
        <v>0</v>
      </c>
      <c r="Q30" s="16"/>
    </row>
    <row r="31" spans="1:17" ht="18" customHeight="1">
      <c r="A31" s="15"/>
      <c r="B31" s="15"/>
      <c r="C31" s="15"/>
      <c r="D31" s="15"/>
      <c r="E31" s="15"/>
      <c r="F31" s="6" t="s">
        <v>47</v>
      </c>
      <c r="G31" s="8">
        <f>SUM(I31+K31+M31+O31)</f>
        <v>32750</v>
      </c>
      <c r="H31" s="8">
        <f>J31+L31+N31+P31</f>
        <v>750</v>
      </c>
      <c r="I31" s="8">
        <v>750</v>
      </c>
      <c r="J31" s="8">
        <v>750</v>
      </c>
      <c r="K31" s="8">
        <v>0</v>
      </c>
      <c r="L31" s="8">
        <v>0</v>
      </c>
      <c r="M31" s="8">
        <v>2000</v>
      </c>
      <c r="N31" s="8">
        <v>0</v>
      </c>
      <c r="O31" s="8">
        <v>30000</v>
      </c>
      <c r="P31" s="8">
        <v>0</v>
      </c>
      <c r="Q31" s="16"/>
    </row>
    <row r="32" spans="1:17" ht="18" customHeight="1">
      <c r="A32" s="15"/>
      <c r="B32" s="15"/>
      <c r="C32" s="15"/>
      <c r="D32" s="15"/>
      <c r="E32" s="15"/>
      <c r="F32" s="6" t="s">
        <v>48</v>
      </c>
      <c r="G32" s="8">
        <f>I32+M32+O32</f>
        <v>32750</v>
      </c>
      <c r="H32" s="8">
        <f>J32+N32+P32</f>
        <v>750</v>
      </c>
      <c r="I32" s="8">
        <v>750</v>
      </c>
      <c r="J32" s="8">
        <v>750</v>
      </c>
      <c r="K32" s="8">
        <v>0</v>
      </c>
      <c r="L32" s="8">
        <v>0</v>
      </c>
      <c r="M32" s="8">
        <v>2000</v>
      </c>
      <c r="N32" s="8">
        <v>0</v>
      </c>
      <c r="O32" s="8">
        <v>30000</v>
      </c>
      <c r="P32" s="8">
        <v>0</v>
      </c>
      <c r="Q32" s="16"/>
    </row>
    <row r="33" spans="1:17" ht="16.5" customHeight="1">
      <c r="A33" s="15"/>
      <c r="B33" s="15"/>
      <c r="C33" s="15"/>
      <c r="D33" s="15"/>
      <c r="E33" s="15"/>
      <c r="F33" s="6" t="s">
        <v>49</v>
      </c>
      <c r="G33" s="8">
        <f>I33+M33+K33+O33</f>
        <v>32750</v>
      </c>
      <c r="H33" s="8">
        <f>J33+L33+N33+P33</f>
        <v>750</v>
      </c>
      <c r="I33" s="8">
        <v>750</v>
      </c>
      <c r="J33" s="8">
        <v>750</v>
      </c>
      <c r="K33" s="8">
        <v>0</v>
      </c>
      <c r="L33" s="8">
        <v>0</v>
      </c>
      <c r="M33" s="8">
        <v>2000</v>
      </c>
      <c r="N33" s="8">
        <v>0</v>
      </c>
      <c r="O33" s="8">
        <v>30000</v>
      </c>
      <c r="P33" s="8">
        <v>0</v>
      </c>
      <c r="Q33" s="16"/>
    </row>
    <row r="34" spans="1:17" ht="17.25" customHeight="1">
      <c r="A34" s="15"/>
      <c r="B34" s="15"/>
      <c r="C34" s="15"/>
      <c r="D34" s="15"/>
      <c r="E34" s="15"/>
      <c r="F34" s="6" t="s">
        <v>50</v>
      </c>
      <c r="G34" s="8">
        <f>I34+M34+O34</f>
        <v>32760</v>
      </c>
      <c r="H34" s="8">
        <f>J34+L34+N34+P34</f>
        <v>0</v>
      </c>
      <c r="I34" s="8">
        <v>760</v>
      </c>
      <c r="J34" s="8">
        <v>0</v>
      </c>
      <c r="K34" s="8">
        <v>0</v>
      </c>
      <c r="L34" s="8">
        <v>0</v>
      </c>
      <c r="M34" s="8">
        <v>2000</v>
      </c>
      <c r="N34" s="8">
        <v>0</v>
      </c>
      <c r="O34" s="8">
        <v>30000</v>
      </c>
      <c r="P34" s="8">
        <v>0</v>
      </c>
      <c r="Q34" s="16"/>
    </row>
    <row r="35" spans="1:17" ht="16.5" customHeight="1">
      <c r="A35" s="15"/>
      <c r="B35" s="15"/>
      <c r="C35" s="15"/>
      <c r="D35" s="15"/>
      <c r="E35" s="15"/>
      <c r="F35" s="6" t="s">
        <v>51</v>
      </c>
      <c r="G35" s="8">
        <f>I35+K35+M35+O35</f>
        <v>32760</v>
      </c>
      <c r="H35" s="8">
        <f>J35+L35+N35+P35</f>
        <v>0</v>
      </c>
      <c r="I35" s="8">
        <v>760</v>
      </c>
      <c r="J35" s="8">
        <v>0</v>
      </c>
      <c r="K35" s="8">
        <v>0</v>
      </c>
      <c r="L35" s="8">
        <v>0</v>
      </c>
      <c r="M35" s="8">
        <v>2000</v>
      </c>
      <c r="N35" s="8">
        <v>0</v>
      </c>
      <c r="O35" s="8">
        <v>30000</v>
      </c>
      <c r="P35" s="8">
        <v>0</v>
      </c>
      <c r="Q35" s="16"/>
    </row>
    <row r="36" spans="1:17" ht="23.25" customHeight="1">
      <c r="A36" s="15"/>
      <c r="B36" s="15" t="s">
        <v>26</v>
      </c>
      <c r="C36" s="15"/>
      <c r="D36" s="15"/>
      <c r="E36" s="15"/>
      <c r="F36" s="6" t="s">
        <v>21</v>
      </c>
      <c r="G36" s="8">
        <f aca="true" t="shared" si="8" ref="G36:P36">SUM(G37:G43)</f>
        <v>229270</v>
      </c>
      <c r="H36" s="8">
        <f t="shared" si="8"/>
        <v>3750</v>
      </c>
      <c r="I36" s="8">
        <f t="shared" si="8"/>
        <v>5270</v>
      </c>
      <c r="J36" s="8">
        <f t="shared" si="8"/>
        <v>3750</v>
      </c>
      <c r="K36" s="8">
        <f t="shared" si="8"/>
        <v>0</v>
      </c>
      <c r="L36" s="8">
        <f t="shared" si="8"/>
        <v>0</v>
      </c>
      <c r="M36" s="8">
        <f t="shared" si="8"/>
        <v>14000</v>
      </c>
      <c r="N36" s="8">
        <f t="shared" si="8"/>
        <v>0</v>
      </c>
      <c r="O36" s="8">
        <f t="shared" si="8"/>
        <v>210000</v>
      </c>
      <c r="P36" s="8">
        <f t="shared" si="8"/>
        <v>0</v>
      </c>
      <c r="Q36" s="16" t="s">
        <v>37</v>
      </c>
    </row>
    <row r="37" spans="1:17" ht="16.5" customHeight="1">
      <c r="A37" s="15"/>
      <c r="B37" s="15"/>
      <c r="C37" s="15"/>
      <c r="D37" s="15"/>
      <c r="E37" s="15"/>
      <c r="F37" s="6" t="s">
        <v>45</v>
      </c>
      <c r="G37" s="8">
        <f>I37+K37+M37+O37</f>
        <v>32750</v>
      </c>
      <c r="H37" s="8">
        <f>J37+L37+N37+P37</f>
        <v>750</v>
      </c>
      <c r="I37" s="8">
        <f>I29</f>
        <v>750</v>
      </c>
      <c r="J37" s="8">
        <f aca="true" t="shared" si="9" ref="J37:J43">J29</f>
        <v>750</v>
      </c>
      <c r="K37" s="8">
        <v>0</v>
      </c>
      <c r="L37" s="8">
        <v>0</v>
      </c>
      <c r="M37" s="8">
        <f aca="true" t="shared" si="10" ref="M37:M43">M29</f>
        <v>2000</v>
      </c>
      <c r="N37" s="8">
        <v>0</v>
      </c>
      <c r="O37" s="8">
        <v>30000</v>
      </c>
      <c r="P37" s="8">
        <v>0</v>
      </c>
      <c r="Q37" s="16"/>
    </row>
    <row r="38" spans="1:17" ht="16.5" customHeight="1">
      <c r="A38" s="15"/>
      <c r="B38" s="15"/>
      <c r="C38" s="15"/>
      <c r="D38" s="15"/>
      <c r="E38" s="15"/>
      <c r="F38" s="6" t="s">
        <v>46</v>
      </c>
      <c r="G38" s="8">
        <f>I38+K38+M38+O38</f>
        <v>32750</v>
      </c>
      <c r="H38" s="8">
        <f>J38+L38+N38+P38</f>
        <v>750</v>
      </c>
      <c r="I38" s="8">
        <f>I30</f>
        <v>750</v>
      </c>
      <c r="J38" s="8">
        <f t="shared" si="9"/>
        <v>750</v>
      </c>
      <c r="K38" s="8">
        <v>0</v>
      </c>
      <c r="L38" s="8">
        <v>0</v>
      </c>
      <c r="M38" s="8">
        <f t="shared" si="10"/>
        <v>2000</v>
      </c>
      <c r="N38" s="8">
        <v>0</v>
      </c>
      <c r="O38" s="8">
        <v>30000</v>
      </c>
      <c r="P38" s="8">
        <v>0</v>
      </c>
      <c r="Q38" s="16"/>
    </row>
    <row r="39" spans="1:17" ht="15" customHeight="1">
      <c r="A39" s="15"/>
      <c r="B39" s="15"/>
      <c r="C39" s="15"/>
      <c r="D39" s="15"/>
      <c r="E39" s="15"/>
      <c r="F39" s="6" t="s">
        <v>47</v>
      </c>
      <c r="G39" s="8">
        <f>SUM(I39+K39+M39+O39)</f>
        <v>32750</v>
      </c>
      <c r="H39" s="8">
        <f>SUM(J39+L39+N39+P39)</f>
        <v>750</v>
      </c>
      <c r="I39" s="8">
        <f>I31</f>
        <v>750</v>
      </c>
      <c r="J39" s="8">
        <f t="shared" si="9"/>
        <v>750</v>
      </c>
      <c r="K39" s="8">
        <v>0</v>
      </c>
      <c r="L39" s="8">
        <v>0</v>
      </c>
      <c r="M39" s="8">
        <f t="shared" si="10"/>
        <v>2000</v>
      </c>
      <c r="N39" s="8">
        <v>0</v>
      </c>
      <c r="O39" s="8">
        <v>30000</v>
      </c>
      <c r="P39" s="8">
        <v>0</v>
      </c>
      <c r="Q39" s="16"/>
    </row>
    <row r="40" spans="1:17" ht="18" customHeight="1">
      <c r="A40" s="15"/>
      <c r="B40" s="15"/>
      <c r="C40" s="15"/>
      <c r="D40" s="15"/>
      <c r="E40" s="15"/>
      <c r="F40" s="6" t="s">
        <v>48</v>
      </c>
      <c r="G40" s="8">
        <f>I40+M40+O40</f>
        <v>32750</v>
      </c>
      <c r="H40" s="8">
        <f>J40+N40+P40</f>
        <v>750</v>
      </c>
      <c r="I40" s="8">
        <f>I32</f>
        <v>750</v>
      </c>
      <c r="J40" s="8">
        <f t="shared" si="9"/>
        <v>750</v>
      </c>
      <c r="K40" s="8">
        <v>0</v>
      </c>
      <c r="L40" s="8">
        <v>0</v>
      </c>
      <c r="M40" s="8">
        <f t="shared" si="10"/>
        <v>2000</v>
      </c>
      <c r="N40" s="8">
        <f>N32</f>
        <v>0</v>
      </c>
      <c r="O40" s="8">
        <v>30000</v>
      </c>
      <c r="P40" s="8">
        <f>P32</f>
        <v>0</v>
      </c>
      <c r="Q40" s="16"/>
    </row>
    <row r="41" spans="1:17" ht="15.75" customHeight="1">
      <c r="A41" s="15"/>
      <c r="B41" s="15"/>
      <c r="C41" s="15"/>
      <c r="D41" s="15"/>
      <c r="E41" s="15"/>
      <c r="F41" s="6" t="s">
        <v>49</v>
      </c>
      <c r="G41" s="8">
        <f>I41+M41+K41+O41</f>
        <v>32750</v>
      </c>
      <c r="H41" s="8">
        <f>J41+L41+N41+P41</f>
        <v>750</v>
      </c>
      <c r="I41" s="8">
        <f>I33</f>
        <v>750</v>
      </c>
      <c r="J41" s="8">
        <f t="shared" si="9"/>
        <v>750</v>
      </c>
      <c r="K41" s="8">
        <v>0</v>
      </c>
      <c r="L41" s="8">
        <v>0</v>
      </c>
      <c r="M41" s="8">
        <f t="shared" si="10"/>
        <v>2000</v>
      </c>
      <c r="N41" s="8">
        <f>N33</f>
        <v>0</v>
      </c>
      <c r="O41" s="8">
        <f>O33</f>
        <v>30000</v>
      </c>
      <c r="P41" s="8">
        <f>P33</f>
        <v>0</v>
      </c>
      <c r="Q41" s="16"/>
    </row>
    <row r="42" spans="1:17" ht="15.75" customHeight="1">
      <c r="A42" s="15"/>
      <c r="B42" s="15"/>
      <c r="C42" s="15"/>
      <c r="D42" s="15"/>
      <c r="E42" s="15"/>
      <c r="F42" s="6" t="s">
        <v>50</v>
      </c>
      <c r="G42" s="8">
        <f>I42+M42+O42</f>
        <v>32760</v>
      </c>
      <c r="H42" s="8">
        <f>J42+L42+N42+P42</f>
        <v>0</v>
      </c>
      <c r="I42" s="8">
        <v>760</v>
      </c>
      <c r="J42" s="8">
        <f t="shared" si="9"/>
        <v>0</v>
      </c>
      <c r="K42" s="8">
        <v>0</v>
      </c>
      <c r="L42" s="8">
        <v>0</v>
      </c>
      <c r="M42" s="8">
        <f t="shared" si="10"/>
        <v>2000</v>
      </c>
      <c r="N42" s="8">
        <f>N34</f>
        <v>0</v>
      </c>
      <c r="O42" s="8">
        <v>30000</v>
      </c>
      <c r="P42" s="8">
        <f>P34</f>
        <v>0</v>
      </c>
      <c r="Q42" s="16"/>
    </row>
    <row r="43" spans="1:17" ht="17.25" customHeight="1">
      <c r="A43" s="15"/>
      <c r="B43" s="15"/>
      <c r="C43" s="15"/>
      <c r="D43" s="15"/>
      <c r="E43" s="15"/>
      <c r="F43" s="10" t="s">
        <v>51</v>
      </c>
      <c r="G43" s="8">
        <f>G35</f>
        <v>32760</v>
      </c>
      <c r="H43" s="8">
        <f>J43+L43+N43+P43</f>
        <v>0</v>
      </c>
      <c r="I43" s="8">
        <v>760</v>
      </c>
      <c r="J43" s="8">
        <f t="shared" si="9"/>
        <v>0</v>
      </c>
      <c r="K43" s="8">
        <v>0</v>
      </c>
      <c r="L43" s="8">
        <v>0</v>
      </c>
      <c r="M43" s="8">
        <f t="shared" si="10"/>
        <v>2000</v>
      </c>
      <c r="N43" s="8">
        <f>N35</f>
        <v>0</v>
      </c>
      <c r="O43" s="8">
        <f>O35</f>
        <v>30000</v>
      </c>
      <c r="P43" s="8">
        <v>0</v>
      </c>
      <c r="Q43" s="16"/>
    </row>
    <row r="44" spans="1:17" ht="18" customHeight="1">
      <c r="A44" s="15"/>
      <c r="B44" s="15" t="s">
        <v>23</v>
      </c>
      <c r="C44" s="15"/>
      <c r="D44" s="6"/>
      <c r="E44" s="6"/>
      <c r="F44" s="6" t="s">
        <v>21</v>
      </c>
      <c r="G44" s="11">
        <f aca="true" t="shared" si="11" ref="G44:P44">G45+G46+G47+G48+G49+G50+G51</f>
        <v>230644</v>
      </c>
      <c r="H44" s="11">
        <f t="shared" si="11"/>
        <v>5124</v>
      </c>
      <c r="I44" s="11">
        <f t="shared" si="11"/>
        <v>6644</v>
      </c>
      <c r="J44" s="11">
        <f t="shared" si="11"/>
        <v>5124</v>
      </c>
      <c r="K44" s="11">
        <f t="shared" si="11"/>
        <v>0</v>
      </c>
      <c r="L44" s="11">
        <f t="shared" si="11"/>
        <v>0</v>
      </c>
      <c r="M44" s="11">
        <f t="shared" si="11"/>
        <v>14000</v>
      </c>
      <c r="N44" s="11">
        <f t="shared" si="11"/>
        <v>0</v>
      </c>
      <c r="O44" s="11">
        <f t="shared" si="11"/>
        <v>210000</v>
      </c>
      <c r="P44" s="11">
        <f t="shared" si="11"/>
        <v>0</v>
      </c>
      <c r="Q44" s="16" t="s">
        <v>37</v>
      </c>
    </row>
    <row r="45" spans="1:17" ht="12.75">
      <c r="A45" s="15"/>
      <c r="B45" s="15"/>
      <c r="C45" s="15"/>
      <c r="D45" s="6"/>
      <c r="E45" s="6"/>
      <c r="F45" s="6" t="s">
        <v>45</v>
      </c>
      <c r="G45" s="11">
        <f aca="true" t="shared" si="12" ref="G45:H49">I45+K45+M45+O45</f>
        <v>33437</v>
      </c>
      <c r="H45" s="11">
        <f t="shared" si="12"/>
        <v>1437</v>
      </c>
      <c r="I45" s="11">
        <f>I37+I25</f>
        <v>1437</v>
      </c>
      <c r="J45" s="11">
        <f>J37+J25</f>
        <v>1437</v>
      </c>
      <c r="K45" s="11">
        <v>0</v>
      </c>
      <c r="L45" s="11">
        <v>0</v>
      </c>
      <c r="M45" s="11">
        <f>M25+M37</f>
        <v>2000</v>
      </c>
      <c r="N45" s="11">
        <f>N25+N38</f>
        <v>0</v>
      </c>
      <c r="O45" s="11">
        <f>O25+O37</f>
        <v>30000</v>
      </c>
      <c r="P45" s="11">
        <f>P25+P37</f>
        <v>0</v>
      </c>
      <c r="Q45" s="16"/>
    </row>
    <row r="46" spans="1:17" ht="12.75">
      <c r="A46" s="15"/>
      <c r="B46" s="15"/>
      <c r="C46" s="15"/>
      <c r="D46" s="6"/>
      <c r="E46" s="6"/>
      <c r="F46" s="6" t="s">
        <v>46</v>
      </c>
      <c r="G46" s="11">
        <f t="shared" si="12"/>
        <v>33437</v>
      </c>
      <c r="H46" s="11">
        <f t="shared" si="12"/>
        <v>1437</v>
      </c>
      <c r="I46" s="11">
        <f>I38+I26</f>
        <v>1437</v>
      </c>
      <c r="J46" s="11">
        <f>J38+J26</f>
        <v>1437</v>
      </c>
      <c r="K46" s="11">
        <v>0</v>
      </c>
      <c r="L46" s="11">
        <v>0</v>
      </c>
      <c r="M46" s="11">
        <f>M26+M38</f>
        <v>2000</v>
      </c>
      <c r="N46" s="11">
        <f>N26+N38</f>
        <v>0</v>
      </c>
      <c r="O46" s="11">
        <f>O26+O43</f>
        <v>30000</v>
      </c>
      <c r="P46" s="11">
        <f>P26+P38</f>
        <v>0</v>
      </c>
      <c r="Q46" s="16"/>
    </row>
    <row r="47" spans="1:17" ht="12.75">
      <c r="A47" s="15"/>
      <c r="B47" s="15"/>
      <c r="C47" s="15"/>
      <c r="D47" s="6"/>
      <c r="E47" s="6"/>
      <c r="F47" s="6" t="s">
        <v>47</v>
      </c>
      <c r="G47" s="11">
        <f t="shared" si="12"/>
        <v>32750</v>
      </c>
      <c r="H47" s="11">
        <f t="shared" si="12"/>
        <v>750</v>
      </c>
      <c r="I47" s="11">
        <f aca="true" t="shared" si="13" ref="I47:P51">I39</f>
        <v>750</v>
      </c>
      <c r="J47" s="11">
        <f t="shared" si="13"/>
        <v>750</v>
      </c>
      <c r="K47" s="11">
        <f t="shared" si="13"/>
        <v>0</v>
      </c>
      <c r="L47" s="11">
        <f t="shared" si="13"/>
        <v>0</v>
      </c>
      <c r="M47" s="11">
        <f t="shared" si="13"/>
        <v>2000</v>
      </c>
      <c r="N47" s="11">
        <f t="shared" si="13"/>
        <v>0</v>
      </c>
      <c r="O47" s="11">
        <f t="shared" si="13"/>
        <v>30000</v>
      </c>
      <c r="P47" s="11">
        <f t="shared" si="13"/>
        <v>0</v>
      </c>
      <c r="Q47" s="16"/>
    </row>
    <row r="48" spans="1:17" ht="12.75">
      <c r="A48" s="15"/>
      <c r="B48" s="15"/>
      <c r="C48" s="15"/>
      <c r="D48" s="6"/>
      <c r="E48" s="6"/>
      <c r="F48" s="6" t="s">
        <v>48</v>
      </c>
      <c r="G48" s="11">
        <f t="shared" si="12"/>
        <v>32750</v>
      </c>
      <c r="H48" s="11">
        <f t="shared" si="12"/>
        <v>750</v>
      </c>
      <c r="I48" s="11">
        <f t="shared" si="13"/>
        <v>750</v>
      </c>
      <c r="J48" s="11">
        <f t="shared" si="13"/>
        <v>750</v>
      </c>
      <c r="K48" s="11">
        <f t="shared" si="13"/>
        <v>0</v>
      </c>
      <c r="L48" s="11">
        <f t="shared" si="13"/>
        <v>0</v>
      </c>
      <c r="M48" s="11">
        <f t="shared" si="13"/>
        <v>2000</v>
      </c>
      <c r="N48" s="11">
        <f t="shared" si="13"/>
        <v>0</v>
      </c>
      <c r="O48" s="11">
        <f t="shared" si="13"/>
        <v>30000</v>
      </c>
      <c r="P48" s="11">
        <f t="shared" si="13"/>
        <v>0</v>
      </c>
      <c r="Q48" s="16"/>
    </row>
    <row r="49" spans="1:17" ht="12.75">
      <c r="A49" s="15"/>
      <c r="B49" s="15"/>
      <c r="C49" s="15"/>
      <c r="D49" s="6"/>
      <c r="E49" s="6"/>
      <c r="F49" s="6" t="s">
        <v>49</v>
      </c>
      <c r="G49" s="11">
        <f t="shared" si="12"/>
        <v>32750</v>
      </c>
      <c r="H49" s="11">
        <f t="shared" si="12"/>
        <v>750</v>
      </c>
      <c r="I49" s="11">
        <f t="shared" si="13"/>
        <v>750</v>
      </c>
      <c r="J49" s="11">
        <f t="shared" si="13"/>
        <v>750</v>
      </c>
      <c r="K49" s="11">
        <f t="shared" si="13"/>
        <v>0</v>
      </c>
      <c r="L49" s="11">
        <f t="shared" si="13"/>
        <v>0</v>
      </c>
      <c r="M49" s="11">
        <f t="shared" si="13"/>
        <v>2000</v>
      </c>
      <c r="N49" s="11">
        <f t="shared" si="13"/>
        <v>0</v>
      </c>
      <c r="O49" s="11">
        <f t="shared" si="13"/>
        <v>30000</v>
      </c>
      <c r="P49" s="11">
        <f t="shared" si="13"/>
        <v>0</v>
      </c>
      <c r="Q49" s="16"/>
    </row>
    <row r="50" spans="1:17" ht="12.75">
      <c r="A50" s="15"/>
      <c r="B50" s="15"/>
      <c r="C50" s="15"/>
      <c r="D50" s="6"/>
      <c r="E50" s="6"/>
      <c r="F50" s="6" t="s">
        <v>50</v>
      </c>
      <c r="G50" s="11">
        <f>I50+K50+M50+O50</f>
        <v>32760</v>
      </c>
      <c r="H50" s="11">
        <f>J50+L50+N50</f>
        <v>0</v>
      </c>
      <c r="I50" s="11">
        <f t="shared" si="13"/>
        <v>760</v>
      </c>
      <c r="J50" s="11">
        <f t="shared" si="13"/>
        <v>0</v>
      </c>
      <c r="K50" s="11">
        <f t="shared" si="13"/>
        <v>0</v>
      </c>
      <c r="L50" s="11">
        <f t="shared" si="13"/>
        <v>0</v>
      </c>
      <c r="M50" s="11">
        <f t="shared" si="13"/>
        <v>2000</v>
      </c>
      <c r="N50" s="11">
        <f t="shared" si="13"/>
        <v>0</v>
      </c>
      <c r="O50" s="11">
        <f t="shared" si="13"/>
        <v>30000</v>
      </c>
      <c r="P50" s="11">
        <f t="shared" si="13"/>
        <v>0</v>
      </c>
      <c r="Q50" s="16"/>
    </row>
    <row r="51" spans="1:17" ht="12.75">
      <c r="A51" s="15"/>
      <c r="B51" s="15"/>
      <c r="C51" s="15"/>
      <c r="D51" s="6"/>
      <c r="E51" s="6"/>
      <c r="F51" s="6" t="s">
        <v>51</v>
      </c>
      <c r="G51" s="11">
        <f>I51+K51+M51+O51</f>
        <v>32760</v>
      </c>
      <c r="H51" s="11">
        <f>J51+L51+N51+P51</f>
        <v>0</v>
      </c>
      <c r="I51" s="11">
        <f t="shared" si="13"/>
        <v>760</v>
      </c>
      <c r="J51" s="11">
        <f t="shared" si="13"/>
        <v>0</v>
      </c>
      <c r="K51" s="11">
        <f t="shared" si="13"/>
        <v>0</v>
      </c>
      <c r="L51" s="11">
        <f t="shared" si="13"/>
        <v>0</v>
      </c>
      <c r="M51" s="11">
        <f t="shared" si="13"/>
        <v>2000</v>
      </c>
      <c r="N51" s="11">
        <f t="shared" si="13"/>
        <v>0</v>
      </c>
      <c r="O51" s="11">
        <f t="shared" si="13"/>
        <v>30000</v>
      </c>
      <c r="P51" s="11">
        <f t="shared" si="13"/>
        <v>0</v>
      </c>
      <c r="Q51" s="16"/>
    </row>
    <row r="52" spans="7:16" ht="12.75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 ht="12.75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 ht="12.75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 ht="12.75">
      <c r="G55" s="4"/>
      <c r="H55" s="4"/>
      <c r="I55" s="4"/>
      <c r="J55" s="4"/>
      <c r="K55" s="4"/>
      <c r="L55" s="4"/>
      <c r="M55" s="4"/>
      <c r="N55" s="4"/>
      <c r="O55" s="4"/>
      <c r="P55" s="4"/>
    </row>
  </sheetData>
  <sheetProtection/>
  <mergeCells count="53">
    <mergeCell ref="L3:R3"/>
    <mergeCell ref="F7:F9"/>
    <mergeCell ref="A5:Q5"/>
    <mergeCell ref="O8:P8"/>
    <mergeCell ref="A12:A19"/>
    <mergeCell ref="D12:D19"/>
    <mergeCell ref="E12:E19"/>
    <mergeCell ref="M8:N8"/>
    <mergeCell ref="A7:A9"/>
    <mergeCell ref="B7:B9"/>
    <mergeCell ref="C7:C9"/>
    <mergeCell ref="D7:D9"/>
    <mergeCell ref="E7:E9"/>
    <mergeCell ref="Q7:Q9"/>
    <mergeCell ref="B12:B19"/>
    <mergeCell ref="C12:C19"/>
    <mergeCell ref="Q12:Q19"/>
    <mergeCell ref="B36:B43"/>
    <mergeCell ref="G7:H8"/>
    <mergeCell ref="B11:P11"/>
    <mergeCell ref="I7:P7"/>
    <mergeCell ref="I8:J8"/>
    <mergeCell ref="K8:L8"/>
    <mergeCell ref="B27:Q27"/>
    <mergeCell ref="B28:B35"/>
    <mergeCell ref="D36:D43"/>
    <mergeCell ref="E36:E43"/>
    <mergeCell ref="E28:E35"/>
    <mergeCell ref="D21:D23"/>
    <mergeCell ref="D24:D26"/>
    <mergeCell ref="D28:D35"/>
    <mergeCell ref="E21:E23"/>
    <mergeCell ref="E24:E26"/>
    <mergeCell ref="B44:C51"/>
    <mergeCell ref="A44:A51"/>
    <mergeCell ref="Q44:Q51"/>
    <mergeCell ref="Q36:Q43"/>
    <mergeCell ref="C36:C43"/>
    <mergeCell ref="B20:Q20"/>
    <mergeCell ref="B24:B26"/>
    <mergeCell ref="A36:A43"/>
    <mergeCell ref="A24:A26"/>
    <mergeCell ref="Q24:Q26"/>
    <mergeCell ref="L2:R2"/>
    <mergeCell ref="L1:R1"/>
    <mergeCell ref="C28:C35"/>
    <mergeCell ref="Q28:Q35"/>
    <mergeCell ref="A28:A35"/>
    <mergeCell ref="C24:C26"/>
    <mergeCell ref="A21:A23"/>
    <mergeCell ref="B21:B23"/>
    <mergeCell ref="C21:C23"/>
    <mergeCell ref="Q21:Q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Шавкунова Елена Александровна</cp:lastModifiedBy>
  <cp:lastPrinted>2024-02-12T05:03:10Z</cp:lastPrinted>
  <dcterms:created xsi:type="dcterms:W3CDTF">2007-01-31T11:43:07Z</dcterms:created>
  <dcterms:modified xsi:type="dcterms:W3CDTF">2024-03-27T05:14:24Z</dcterms:modified>
  <cp:category/>
  <cp:version/>
  <cp:contentType/>
  <cp:contentStatus/>
</cp:coreProperties>
</file>