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20" yWindow="108" windowWidth="15120" windowHeight="8016"/>
  </bookViews>
  <sheets>
    <sheet name="Паспорт программы" sheetId="3" r:id="rId1"/>
    <sheet name="Показатели, цели, задачи" sheetId="6" r:id="rId2"/>
    <sheet name="Перечень мероприятий" sheetId="4" r:id="rId3"/>
    <sheet name="Перечень объектов" sheetId="11" r:id="rId4"/>
  </sheets>
  <definedNames>
    <definedName name="_xlnm.Print_Area" localSheetId="0">'Паспорт программы'!$A$1:$X$53</definedName>
    <definedName name="_xlnm.Print_Area" localSheetId="2">'Перечень мероприятий'!$A$1:$Q$246</definedName>
    <definedName name="_xlnm.Print_Area" localSheetId="3">'Перечень объектов'!$A$1:$N$207</definedName>
    <definedName name="_xlnm.Print_Area" localSheetId="1">'Показатели, цели, задачи'!$A$1:$T$65</definedName>
  </definedNames>
  <calcPr calcId="145621"/>
</workbook>
</file>

<file path=xl/calcChain.xml><?xml version="1.0" encoding="utf-8"?>
<calcChain xmlns="http://schemas.openxmlformats.org/spreadsheetml/2006/main">
  <c r="F205" i="11" l="1"/>
  <c r="F204" i="11"/>
  <c r="F203" i="11"/>
  <c r="F202" i="11"/>
  <c r="F201" i="11"/>
  <c r="F200" i="11"/>
  <c r="F199" i="11"/>
  <c r="F198" i="11" s="1"/>
  <c r="D205" i="11"/>
  <c r="D204" i="11"/>
  <c r="D203" i="11"/>
  <c r="D202" i="11"/>
  <c r="D201" i="11"/>
  <c r="D200" i="11"/>
  <c r="D199" i="11"/>
  <c r="E205" i="11"/>
  <c r="G205" i="11"/>
  <c r="E204" i="11"/>
  <c r="G204" i="11"/>
  <c r="E203" i="11"/>
  <c r="G203" i="11"/>
  <c r="E202" i="11"/>
  <c r="G202" i="11"/>
  <c r="E201" i="11"/>
  <c r="G201" i="11"/>
  <c r="E200" i="11"/>
  <c r="G200" i="11"/>
  <c r="E199" i="11"/>
  <c r="G199" i="11"/>
  <c r="H213" i="4"/>
  <c r="I213" i="4"/>
  <c r="J213" i="4"/>
  <c r="H230" i="4"/>
  <c r="H229" i="4" s="1"/>
  <c r="E198" i="11" l="1"/>
  <c r="G198" i="11"/>
  <c r="D198" i="11"/>
  <c r="J47" i="3"/>
  <c r="E66" i="11" l="1"/>
  <c r="E62" i="11"/>
  <c r="F62" i="11"/>
  <c r="G62" i="11"/>
  <c r="D62" i="11"/>
  <c r="G165" i="4" l="1"/>
  <c r="G197" i="11" l="1"/>
  <c r="G181" i="11" s="1"/>
  <c r="G196" i="11"/>
  <c r="G180" i="11" s="1"/>
  <c r="G195" i="11"/>
  <c r="G179" i="11" s="1"/>
  <c r="G194" i="11"/>
  <c r="G178" i="11" s="1"/>
  <c r="G193" i="11"/>
  <c r="G177" i="11" s="1"/>
  <c r="G192" i="11"/>
  <c r="G176" i="11" s="1"/>
  <c r="G191" i="11"/>
  <c r="G175" i="11" s="1"/>
  <c r="F190" i="11"/>
  <c r="E190" i="11"/>
  <c r="G190" i="11" s="1"/>
  <c r="D190" i="11"/>
  <c r="G182" i="11"/>
  <c r="F182" i="11"/>
  <c r="E182" i="11"/>
  <c r="D182" i="11"/>
  <c r="E181" i="11"/>
  <c r="D181" i="11"/>
  <c r="F180" i="11"/>
  <c r="E180" i="11"/>
  <c r="D180" i="11"/>
  <c r="F179" i="11"/>
  <c r="E179" i="11"/>
  <c r="D179" i="11"/>
  <c r="F178" i="11"/>
  <c r="E178" i="11"/>
  <c r="D178" i="11"/>
  <c r="F177" i="11"/>
  <c r="E177" i="11"/>
  <c r="D177" i="11"/>
  <c r="F176" i="11"/>
  <c r="E176" i="11"/>
  <c r="D176" i="11"/>
  <c r="E175" i="11"/>
  <c r="G166" i="11"/>
  <c r="F166" i="11"/>
  <c r="E166" i="11"/>
  <c r="D166" i="11"/>
  <c r="G158" i="11"/>
  <c r="F158" i="11"/>
  <c r="E158" i="11"/>
  <c r="D158" i="11"/>
  <c r="G157" i="11"/>
  <c r="F157" i="11"/>
  <c r="E157" i="11"/>
  <c r="D157" i="11"/>
  <c r="F156" i="11"/>
  <c r="D156" i="11"/>
  <c r="F155" i="11"/>
  <c r="D155" i="11"/>
  <c r="G154" i="11"/>
  <c r="F154" i="11"/>
  <c r="E154" i="11"/>
  <c r="D154" i="11"/>
  <c r="G153" i="11"/>
  <c r="E153" i="11"/>
  <c r="G151" i="11"/>
  <c r="E151" i="11"/>
  <c r="G144" i="11"/>
  <c r="F144" i="11"/>
  <c r="E143" i="11"/>
  <c r="D143" i="11"/>
  <c r="E142" i="11"/>
  <c r="D142" i="11"/>
  <c r="G141" i="11"/>
  <c r="F141" i="11"/>
  <c r="E140" i="11"/>
  <c r="D140" i="11"/>
  <c r="E139" i="11"/>
  <c r="D139" i="11"/>
  <c r="G138" i="11"/>
  <c r="F138" i="11"/>
  <c r="E137" i="11"/>
  <c r="D137" i="11"/>
  <c r="E136" i="11"/>
  <c r="D136" i="11"/>
  <c r="G135" i="11"/>
  <c r="F135" i="11"/>
  <c r="E134" i="11"/>
  <c r="D134" i="11"/>
  <c r="E133" i="11"/>
  <c r="D133" i="11"/>
  <c r="G131" i="11"/>
  <c r="F131" i="11"/>
  <c r="E130" i="11"/>
  <c r="D130" i="11"/>
  <c r="E129" i="11"/>
  <c r="D129" i="11"/>
  <c r="G128" i="11"/>
  <c r="F128" i="11"/>
  <c r="E127" i="11"/>
  <c r="D127" i="11"/>
  <c r="E126" i="11"/>
  <c r="D126" i="11"/>
  <c r="G125" i="11"/>
  <c r="F125" i="11"/>
  <c r="E124" i="11"/>
  <c r="E125" i="11" s="1"/>
  <c r="D124" i="11"/>
  <c r="D125" i="11" s="1"/>
  <c r="G123" i="11"/>
  <c r="F123" i="11"/>
  <c r="E122" i="11"/>
  <c r="D122" i="11"/>
  <c r="E121" i="11"/>
  <c r="D121" i="11"/>
  <c r="G120" i="11"/>
  <c r="F120" i="11"/>
  <c r="E119" i="11"/>
  <c r="D119" i="11"/>
  <c r="E118" i="11"/>
  <c r="D118" i="11"/>
  <c r="G116" i="11"/>
  <c r="F116" i="11"/>
  <c r="E115" i="11"/>
  <c r="E116" i="11" s="1"/>
  <c r="D115" i="11"/>
  <c r="D116" i="11" s="1"/>
  <c r="G114" i="11"/>
  <c r="F114" i="11"/>
  <c r="E113" i="11"/>
  <c r="E114" i="11" s="1"/>
  <c r="D113" i="11"/>
  <c r="D114" i="11" s="1"/>
  <c r="G112" i="11"/>
  <c r="F112" i="11"/>
  <c r="E111" i="11"/>
  <c r="D111" i="11"/>
  <c r="E110" i="11"/>
  <c r="D110" i="11"/>
  <c r="G109" i="11"/>
  <c r="F109" i="11"/>
  <c r="E108" i="11"/>
  <c r="E109" i="11" s="1"/>
  <c r="D108" i="11"/>
  <c r="D109" i="11" s="1"/>
  <c r="G99" i="11"/>
  <c r="F99" i="11"/>
  <c r="E98" i="11"/>
  <c r="D98" i="11"/>
  <c r="E97" i="11"/>
  <c r="D97" i="11"/>
  <c r="G96" i="11"/>
  <c r="F96" i="11"/>
  <c r="E95" i="11"/>
  <c r="D95" i="11"/>
  <c r="E94" i="11"/>
  <c r="D94" i="11"/>
  <c r="G93" i="11"/>
  <c r="F93" i="11"/>
  <c r="E92" i="11"/>
  <c r="E93" i="11" s="1"/>
  <c r="D92" i="11"/>
  <c r="D93" i="11" s="1"/>
  <c r="G91" i="11"/>
  <c r="F91" i="11"/>
  <c r="E90" i="11"/>
  <c r="E91" i="11" s="1"/>
  <c r="D90" i="11"/>
  <c r="D91" i="11" s="1"/>
  <c r="G83" i="11"/>
  <c r="F83" i="11"/>
  <c r="E82" i="11"/>
  <c r="D82" i="11"/>
  <c r="E81" i="11"/>
  <c r="D81" i="11"/>
  <c r="G80" i="11"/>
  <c r="F80" i="11"/>
  <c r="E79" i="11"/>
  <c r="D79" i="11"/>
  <c r="E78" i="11"/>
  <c r="D78" i="11"/>
  <c r="G76" i="11"/>
  <c r="F76" i="11"/>
  <c r="E75" i="11"/>
  <c r="D75" i="11"/>
  <c r="E74" i="11"/>
  <c r="D74" i="11"/>
  <c r="G73" i="11"/>
  <c r="F73" i="11"/>
  <c r="E72" i="11"/>
  <c r="D72" i="11"/>
  <c r="E71" i="11"/>
  <c r="D71" i="11"/>
  <c r="G70" i="11"/>
  <c r="F70" i="11"/>
  <c r="D70" i="11"/>
  <c r="E69" i="11"/>
  <c r="E70" i="11" s="1"/>
  <c r="G67" i="11"/>
  <c r="F67" i="11"/>
  <c r="E67" i="11"/>
  <c r="D67" i="11"/>
  <c r="G65" i="11"/>
  <c r="F65" i="11"/>
  <c r="E64" i="11"/>
  <c r="D64" i="11"/>
  <c r="E63" i="11"/>
  <c r="D63" i="11"/>
  <c r="D61" i="11"/>
  <c r="G54" i="11"/>
  <c r="F54" i="11"/>
  <c r="E53" i="11"/>
  <c r="D53" i="11"/>
  <c r="E52" i="11"/>
  <c r="D52" i="11"/>
  <c r="G51" i="11"/>
  <c r="F51" i="11"/>
  <c r="E50" i="11"/>
  <c r="D50" i="11"/>
  <c r="E49" i="11"/>
  <c r="D49" i="11"/>
  <c r="G48" i="11"/>
  <c r="F48" i="11"/>
  <c r="E47" i="11"/>
  <c r="D47" i="11"/>
  <c r="E46" i="11"/>
  <c r="D46" i="11"/>
  <c r="G44" i="11"/>
  <c r="F44" i="11"/>
  <c r="E43" i="11"/>
  <c r="D43" i="11"/>
  <c r="E42" i="11"/>
  <c r="D42" i="11"/>
  <c r="G41" i="11"/>
  <c r="F41" i="11"/>
  <c r="E40" i="11"/>
  <c r="D40" i="11"/>
  <c r="E39" i="11"/>
  <c r="D39" i="11"/>
  <c r="G38" i="11"/>
  <c r="F38" i="11"/>
  <c r="E37" i="11"/>
  <c r="D37" i="11"/>
  <c r="E36" i="11"/>
  <c r="D36" i="11"/>
  <c r="G35" i="11"/>
  <c r="F35" i="11"/>
  <c r="E34" i="11"/>
  <c r="D34" i="11"/>
  <c r="E33" i="11"/>
  <c r="D33" i="11"/>
  <c r="G31" i="11"/>
  <c r="F31" i="11"/>
  <c r="E31" i="11"/>
  <c r="D30" i="11"/>
  <c r="D31" i="11" s="1"/>
  <c r="G29" i="11"/>
  <c r="F29" i="11"/>
  <c r="E28" i="11"/>
  <c r="D28" i="11"/>
  <c r="E27" i="11"/>
  <c r="D27" i="11"/>
  <c r="G26" i="11"/>
  <c r="F26" i="11"/>
  <c r="E25" i="11"/>
  <c r="D25" i="11"/>
  <c r="E24" i="11"/>
  <c r="D24" i="11"/>
  <c r="G23" i="11"/>
  <c r="F23" i="11"/>
  <c r="E22" i="11"/>
  <c r="D22" i="11"/>
  <c r="E21" i="11"/>
  <c r="D21" i="11"/>
  <c r="G20" i="11"/>
  <c r="F20" i="11"/>
  <c r="E19" i="11"/>
  <c r="E20" i="11" s="1"/>
  <c r="D19" i="11"/>
  <c r="D20" i="11" s="1"/>
  <c r="D38" i="11" l="1"/>
  <c r="D44" i="11"/>
  <c r="D96" i="11"/>
  <c r="E44" i="11"/>
  <c r="F174" i="11"/>
  <c r="E38" i="11"/>
  <c r="E51" i="11"/>
  <c r="D174" i="11"/>
  <c r="D112" i="11"/>
  <c r="D117" i="11" s="1"/>
  <c r="E99" i="11"/>
  <c r="E128" i="11"/>
  <c r="E135" i="11"/>
  <c r="G145" i="11"/>
  <c r="E141" i="11"/>
  <c r="F32" i="11"/>
  <c r="D26" i="11"/>
  <c r="E73" i="11"/>
  <c r="E80" i="11"/>
  <c r="G84" i="11"/>
  <c r="F100" i="11"/>
  <c r="F89" i="11" s="1"/>
  <c r="D120" i="11"/>
  <c r="F145" i="11"/>
  <c r="E174" i="11"/>
  <c r="G32" i="11"/>
  <c r="E26" i="11"/>
  <c r="F77" i="11"/>
  <c r="D76" i="11"/>
  <c r="D83" i="11"/>
  <c r="D51" i="11"/>
  <c r="F68" i="11"/>
  <c r="E123" i="11"/>
  <c r="E144" i="11"/>
  <c r="G174" i="11"/>
  <c r="G68" i="11"/>
  <c r="D23" i="11"/>
  <c r="D29" i="11"/>
  <c r="D35" i="11"/>
  <c r="F45" i="11"/>
  <c r="D41" i="11"/>
  <c r="D48" i="11"/>
  <c r="F55" i="11"/>
  <c r="D54" i="11"/>
  <c r="D65" i="11"/>
  <c r="G77" i="11"/>
  <c r="E76" i="11"/>
  <c r="E83" i="11"/>
  <c r="G100" i="11"/>
  <c r="G89" i="11" s="1"/>
  <c r="E96" i="11"/>
  <c r="G117" i="11"/>
  <c r="G132" i="11"/>
  <c r="D128" i="11"/>
  <c r="E131" i="11"/>
  <c r="D144" i="11"/>
  <c r="G150" i="11"/>
  <c r="E150" i="11"/>
  <c r="F150" i="11"/>
  <c r="E23" i="11"/>
  <c r="E29" i="11"/>
  <c r="E35" i="11"/>
  <c r="G45" i="11"/>
  <c r="E41" i="11"/>
  <c r="E48" i="11"/>
  <c r="G55" i="11"/>
  <c r="E54" i="11"/>
  <c r="E65" i="11"/>
  <c r="D73" i="11"/>
  <c r="D80" i="11"/>
  <c r="F84" i="11"/>
  <c r="D99" i="11"/>
  <c r="F117" i="11"/>
  <c r="D123" i="11"/>
  <c r="F132" i="11"/>
  <c r="D135" i="11"/>
  <c r="E138" i="11"/>
  <c r="E120" i="11"/>
  <c r="D141" i="11"/>
  <c r="D150" i="11"/>
  <c r="E112" i="11"/>
  <c r="E117" i="11" s="1"/>
  <c r="D131" i="11"/>
  <c r="D138" i="11"/>
  <c r="J236" i="4"/>
  <c r="I236" i="4"/>
  <c r="H236" i="4"/>
  <c r="J235" i="4"/>
  <c r="I235" i="4"/>
  <c r="H235" i="4"/>
  <c r="J234" i="4"/>
  <c r="I234" i="4"/>
  <c r="H234" i="4"/>
  <c r="J233" i="4"/>
  <c r="I233" i="4"/>
  <c r="H233" i="4"/>
  <c r="J232" i="4"/>
  <c r="I232" i="4"/>
  <c r="H232" i="4"/>
  <c r="J231" i="4"/>
  <c r="I231" i="4"/>
  <c r="H231" i="4"/>
  <c r="J230" i="4"/>
  <c r="I230" i="4"/>
  <c r="G230" i="4"/>
  <c r="G238" i="4" s="1"/>
  <c r="I221" i="4"/>
  <c r="G221" i="4"/>
  <c r="G213" i="4"/>
  <c r="I205" i="4"/>
  <c r="G205" i="4"/>
  <c r="I197" i="4"/>
  <c r="G197" i="4"/>
  <c r="I189" i="4"/>
  <c r="G189" i="4"/>
  <c r="J181" i="4"/>
  <c r="I181" i="4"/>
  <c r="H181" i="4"/>
  <c r="G181" i="4"/>
  <c r="G236" i="4"/>
  <c r="G235" i="4"/>
  <c r="G234" i="4"/>
  <c r="G233" i="4"/>
  <c r="G232" i="4"/>
  <c r="J173" i="4"/>
  <c r="I173" i="4"/>
  <c r="H173" i="4"/>
  <c r="J156" i="4"/>
  <c r="I148" i="4"/>
  <c r="G148" i="4"/>
  <c r="J148" i="4"/>
  <c r="J140" i="4"/>
  <c r="H140" i="4"/>
  <c r="G140" i="4"/>
  <c r="J75" i="4"/>
  <c r="I75" i="4"/>
  <c r="H75" i="4"/>
  <c r="G75" i="4"/>
  <c r="J67" i="4"/>
  <c r="I67" i="4"/>
  <c r="H67" i="4"/>
  <c r="G67" i="4"/>
  <c r="J59" i="4"/>
  <c r="I59" i="4"/>
  <c r="H59" i="4"/>
  <c r="G59" i="4"/>
  <c r="J51" i="4"/>
  <c r="I51" i="4"/>
  <c r="H51" i="4"/>
  <c r="G51" i="4"/>
  <c r="J43" i="4"/>
  <c r="I43" i="4"/>
  <c r="H43" i="4"/>
  <c r="G43" i="4"/>
  <c r="J35" i="4"/>
  <c r="I35" i="4"/>
  <c r="H35" i="4"/>
  <c r="G35" i="4"/>
  <c r="J27" i="4"/>
  <c r="I27" i="4"/>
  <c r="H27" i="4"/>
  <c r="G27" i="4"/>
  <c r="J19" i="4"/>
  <c r="I19" i="4"/>
  <c r="H19" i="4"/>
  <c r="G19" i="4"/>
  <c r="V46" i="3"/>
  <c r="T46" i="3"/>
  <c r="N46" i="3"/>
  <c r="L46" i="3"/>
  <c r="V45" i="3"/>
  <c r="T45" i="3"/>
  <c r="N45" i="3"/>
  <c r="L45" i="3"/>
  <c r="V44" i="3"/>
  <c r="T44" i="3"/>
  <c r="N44" i="3"/>
  <c r="L44" i="3"/>
  <c r="V43" i="3"/>
  <c r="T43" i="3"/>
  <c r="N43" i="3"/>
  <c r="L43" i="3"/>
  <c r="V42" i="3"/>
  <c r="T42" i="3"/>
  <c r="N42" i="3"/>
  <c r="L42" i="3"/>
  <c r="V41" i="3"/>
  <c r="T41" i="3"/>
  <c r="N41" i="3"/>
  <c r="L41" i="3"/>
  <c r="V40" i="3"/>
  <c r="T40" i="3"/>
  <c r="N40" i="3"/>
  <c r="L40" i="3"/>
  <c r="I140" i="4" l="1"/>
  <c r="G156" i="4"/>
  <c r="H156" i="4"/>
  <c r="H148" i="4"/>
  <c r="G132" i="4"/>
  <c r="I156" i="4"/>
  <c r="I171" i="4"/>
  <c r="I244" i="4" s="1"/>
  <c r="H46" i="3" s="1"/>
  <c r="I100" i="4"/>
  <c r="H169" i="4"/>
  <c r="H242" i="4" s="1"/>
  <c r="G44" i="3" s="1"/>
  <c r="H170" i="4"/>
  <c r="H243" i="4" s="1"/>
  <c r="G45" i="3" s="1"/>
  <c r="I132" i="4"/>
  <c r="H132" i="4"/>
  <c r="J100" i="4"/>
  <c r="J116" i="4"/>
  <c r="H168" i="4"/>
  <c r="H241" i="4" s="1"/>
  <c r="G43" i="3" s="1"/>
  <c r="I116" i="4"/>
  <c r="H171" i="4"/>
  <c r="H244" i="4" s="1"/>
  <c r="G46" i="3" s="1"/>
  <c r="J132" i="4"/>
  <c r="J168" i="4"/>
  <c r="J241" i="4" s="1"/>
  <c r="I124" i="4"/>
  <c r="J170" i="4"/>
  <c r="J243" i="4" s="1"/>
  <c r="P45" i="3"/>
  <c r="G108" i="4"/>
  <c r="G169" i="4"/>
  <c r="G242" i="4" s="1"/>
  <c r="F44" i="3" s="1"/>
  <c r="G173" i="4"/>
  <c r="H100" i="4"/>
  <c r="H124" i="4"/>
  <c r="I229" i="4"/>
  <c r="G231" i="4"/>
  <c r="T47" i="3"/>
  <c r="I168" i="4"/>
  <c r="I241" i="4" s="1"/>
  <c r="H43" i="3" s="1"/>
  <c r="J229" i="4"/>
  <c r="P43" i="3"/>
  <c r="L47" i="3"/>
  <c r="G170" i="4"/>
  <c r="G243" i="4" s="1"/>
  <c r="F45" i="3" s="1"/>
  <c r="G116" i="4"/>
  <c r="J171" i="4"/>
  <c r="J244" i="4" s="1"/>
  <c r="J108" i="4"/>
  <c r="H116" i="4"/>
  <c r="G168" i="4"/>
  <c r="G241" i="4" s="1"/>
  <c r="F43" i="3" s="1"/>
  <c r="G171" i="4"/>
  <c r="G244" i="4" s="1"/>
  <c r="F46" i="3" s="1"/>
  <c r="I169" i="4"/>
  <c r="I242" i="4" s="1"/>
  <c r="H44" i="3" s="1"/>
  <c r="P41" i="3"/>
  <c r="I108" i="4"/>
  <c r="G124" i="4"/>
  <c r="G100" i="4"/>
  <c r="J124" i="4"/>
  <c r="I170" i="4"/>
  <c r="I243" i="4" s="1"/>
  <c r="H45" i="3" s="1"/>
  <c r="J169" i="4"/>
  <c r="J242" i="4" s="1"/>
  <c r="R41" i="3"/>
  <c r="R43" i="3"/>
  <c r="R45" i="3"/>
  <c r="P42" i="3"/>
  <c r="P44" i="3"/>
  <c r="P46" i="3"/>
  <c r="R42" i="3"/>
  <c r="R44" i="3"/>
  <c r="R46" i="3"/>
  <c r="N47" i="3"/>
  <c r="V47" i="3"/>
  <c r="D100" i="11"/>
  <c r="D89" i="11" s="1"/>
  <c r="E68" i="11"/>
  <c r="E60" i="11" s="1"/>
  <c r="E77" i="11"/>
  <c r="E100" i="11"/>
  <c r="E89" i="11" s="1"/>
  <c r="D77" i="11"/>
  <c r="D68" i="11"/>
  <c r="D45" i="11"/>
  <c r="D32" i="11"/>
  <c r="F16" i="11"/>
  <c r="E132" i="11"/>
  <c r="D84" i="11"/>
  <c r="D145" i="11"/>
  <c r="E84" i="11"/>
  <c r="E145" i="11"/>
  <c r="D55" i="11"/>
  <c r="E32" i="11"/>
  <c r="D132" i="11"/>
  <c r="F60" i="11"/>
  <c r="E55" i="11"/>
  <c r="G16" i="11"/>
  <c r="G60" i="11"/>
  <c r="E45" i="11"/>
  <c r="F107" i="11"/>
  <c r="G107" i="11"/>
  <c r="I166" i="4" l="1"/>
  <c r="I239" i="4" s="1"/>
  <c r="H41" i="3" s="1"/>
  <c r="J92" i="4"/>
  <c r="J166" i="4"/>
  <c r="J239" i="4" s="1"/>
  <c r="H167" i="4"/>
  <c r="H240" i="4" s="1"/>
  <c r="G42" i="3" s="1"/>
  <c r="H92" i="4"/>
  <c r="J167" i="4"/>
  <c r="J240" i="4" s="1"/>
  <c r="J165" i="4"/>
  <c r="J238" i="4" s="1"/>
  <c r="J83" i="4"/>
  <c r="G229" i="4"/>
  <c r="I92" i="4"/>
  <c r="H166" i="4"/>
  <c r="H239" i="4" s="1"/>
  <c r="G41" i="3" s="1"/>
  <c r="G92" i="4"/>
  <c r="I167" i="4"/>
  <c r="I240" i="4" s="1"/>
  <c r="H42" i="3" s="1"/>
  <c r="H108" i="4"/>
  <c r="I83" i="4"/>
  <c r="I165" i="4"/>
  <c r="R40" i="3"/>
  <c r="R47" i="3" s="1"/>
  <c r="P40" i="3"/>
  <c r="P47" i="3" s="1"/>
  <c r="D16" i="11"/>
  <c r="D60" i="11"/>
  <c r="E107" i="11"/>
  <c r="D107" i="11"/>
  <c r="E16" i="11"/>
  <c r="J164" i="4" l="1"/>
  <c r="J237" i="4"/>
  <c r="G167" i="4"/>
  <c r="G240" i="4" s="1"/>
  <c r="F42" i="3" s="1"/>
  <c r="H165" i="4"/>
  <c r="H164" i="4" s="1"/>
  <c r="H83" i="4"/>
  <c r="G83" i="4"/>
  <c r="G166" i="4"/>
  <c r="G239" i="4" s="1"/>
  <c r="F41" i="3" s="1"/>
  <c r="I164" i="4"/>
  <c r="I238" i="4"/>
  <c r="H238" i="4" l="1"/>
  <c r="G40" i="3" s="1"/>
  <c r="G47" i="3" s="1"/>
  <c r="G164" i="4"/>
  <c r="I237" i="4"/>
  <c r="H40" i="3"/>
  <c r="H47" i="3" s="1"/>
  <c r="G237" i="4"/>
  <c r="F40" i="3"/>
  <c r="F47" i="3" s="1"/>
  <c r="H237" i="4" l="1"/>
</calcChain>
</file>

<file path=xl/sharedStrings.xml><?xml version="1.0" encoding="utf-8"?>
<sst xmlns="http://schemas.openxmlformats.org/spreadsheetml/2006/main" count="787" uniqueCount="373">
  <si>
    <t>Показатели задач муниципальной программы, единицы измерения</t>
  </si>
  <si>
    <t>Объемы и источники финансирования муниципальной программы (с разбивкой по годам, тыс. рублей)</t>
  </si>
  <si>
    <t xml:space="preserve">Сроки реализации муниципальной программы </t>
  </si>
  <si>
    <t>Организация управления муниципальной программой и контроль за её реализацией:</t>
  </si>
  <si>
    <t>КОБ</t>
  </si>
  <si>
    <t>I. ПАСПОРТ МУНИЦИПАЛЬНОЙ ПРОГРАММЫ</t>
  </si>
  <si>
    <t>Правовой акт, являющийся основанием для разработки муниципальной программы</t>
  </si>
  <si>
    <t xml:space="preserve">УМВД России по Томской области (по согласованию);
УФСБ России по Томской области (по согласованию);
ГУ МЧС России по Томской области» (по согласованию).
</t>
  </si>
  <si>
    <t>Куратор муниципальной программы</t>
  </si>
  <si>
    <t>Ответственный исполнитель муниципальной программы</t>
  </si>
  <si>
    <t>Наименование стратегической цели (целевого вектора) развития Города Томска</t>
  </si>
  <si>
    <t>Экологичная и безопасная среда жизнедеятельности.</t>
  </si>
  <si>
    <t>Наименование стратегической задачи развития Города Томска</t>
  </si>
  <si>
    <t>Повышение личной и общественной безопасности.</t>
  </si>
  <si>
    <t xml:space="preserve">Цель и задачи муниципальной программы                                                                                                                          </t>
  </si>
  <si>
    <t>Цель: Повышение личной и общественной безопасности.</t>
  </si>
  <si>
    <t>Показатели цели муниципальной программы, единицы измерения</t>
  </si>
  <si>
    <t>Цель: Повышение личной и общественной безопасности</t>
  </si>
  <si>
    <t>администрации Города Томска</t>
  </si>
  <si>
    <t>Соисполнители</t>
  </si>
  <si>
    <t>Участники</t>
  </si>
  <si>
    <t>в соответствии с потребностью</t>
  </si>
  <si>
    <t>в соответствии с утвержд. финансированием</t>
  </si>
  <si>
    <t>Годы:</t>
  </si>
  <si>
    <t>Всего по источникам</t>
  </si>
  <si>
    <t>местный бюджет</t>
  </si>
  <si>
    <t>федеральный бюджет</t>
  </si>
  <si>
    <t>областной бюджет</t>
  </si>
  <si>
    <t>внебюджетные источники</t>
  </si>
  <si>
    <t>план</t>
  </si>
  <si>
    <t>Итого</t>
  </si>
  <si>
    <t>Заместитель Мэра Города Томска по безопасности и общим вопросам.</t>
  </si>
  <si>
    <t>не менее 420</t>
  </si>
  <si>
    <t>Показатель 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</si>
  <si>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не менее 50</t>
  </si>
  <si>
    <t>управление муниципальной программой осуществляет</t>
  </si>
  <si>
    <t>текущий контроль и мониторинг реализации муниципальной программы осуществляют</t>
  </si>
  <si>
    <t>Распоряжение администрации Города Томска от 01.02.2023 № р 88 «Об утверждении перечня муниципальных программ муниципального образования «Город Томск».</t>
  </si>
  <si>
    <t>Год разработки программы - 2023</t>
  </si>
  <si>
    <t>Показатель цели 1. Количество зарегистрированных преступлений на 1000 жителей, ед.</t>
  </si>
  <si>
    <t xml:space="preserve">Перечень задач муниципальной программы </t>
  </si>
  <si>
    <t>2024-2030 гг.</t>
  </si>
  <si>
    <t>Задача 1: Профилактика правонарушений, терроризма и экстремистской деятельности на территории муниципального образования «Город Томск».</t>
  </si>
  <si>
    <t>не менее 4</t>
  </si>
  <si>
    <t>Показатель 4. Количество распространённых буклетов по вопросам профилактики терроризма, предупреждения и пресечения экстремистской деятельности, шт.</t>
  </si>
  <si>
    <t>«Обеспечение безопасности населения города Томска» на 2024 - 2030 годы</t>
  </si>
  <si>
    <t>Задача 1: Профилактика правонарушений, терроризма и экстремистской деятельности на территории муниципального образования «Город Томск».
Задача 2: Повышение уровня защиты населения муниципального образования «Город Томск» от чрезвычайных ситуаций природного и техногенного характера в мирное и военное время.</t>
  </si>
  <si>
    <t>Показатель цели 3: Количество общественных объединений правоохранительной направленности и народных дружин на территории муниципального образования «Город Томск», ед.</t>
  </si>
  <si>
    <t>Показатель цели 5. Количество населения муниципального образования «Город Томск», погибшего при чрезвычайных ситуациях природного и техногенного характера в мирное и военное время (чел.).</t>
  </si>
  <si>
    <t>не более 3</t>
  </si>
  <si>
    <t>Задача 2: Повышение уровня защиты населения муниципального образования «Город Томск» от чрезвычайных ситуаций природного и техногенного характера в мирное и военное время.</t>
  </si>
  <si>
    <t>Показатель 2. Площадь участков, малообеспеченных источниками противопожарного водоснабжения, от общей площади муниципального образования «Город Томск», %.</t>
  </si>
  <si>
    <t>Показатель 3. Количество профилактических бесед с гражданами, проведенных народными дружинниками, ед.</t>
  </si>
  <si>
    <t>всего</t>
  </si>
  <si>
    <t>ВСЕГО ПО МУНИЦИПАЛЬНОЙ ПРОГРАММЕ</t>
  </si>
  <si>
    <t>Итого по задаче 2</t>
  </si>
  <si>
    <t>В</t>
  </si>
  <si>
    <t>III</t>
  </si>
  <si>
    <t>Мероприятие 2.7. Организация спасательных постов в целях минимизации гибели людей на водных объектах.</t>
  </si>
  <si>
    <t>МКУ «ОДС г. Томска»</t>
  </si>
  <si>
    <t>Задача 2 муниципальной программы: Повышение уровня защиты населения муниципального образования «Город Томск» от чрезвычайных ситуаций природного и техногенного характера в мирное и военное время.</t>
  </si>
  <si>
    <t>Итого по задаче 1</t>
  </si>
  <si>
    <t>Г</t>
  </si>
  <si>
    <t>II</t>
  </si>
  <si>
    <t>Мероприятие 1.18. Разработка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t>
  </si>
  <si>
    <t>УИПиОС
КОБ</t>
  </si>
  <si>
    <t>из них субсидии автономным учреждениям на реализацию муниципальных программ:</t>
  </si>
  <si>
    <t>из них субсидии бюджетным учреждениям на реализацию муниципальных программ:</t>
  </si>
  <si>
    <t>ДО</t>
  </si>
  <si>
    <t>УФКиС</t>
  </si>
  <si>
    <t>УК</t>
  </si>
  <si>
    <t>ИТОГО 2030 год</t>
  </si>
  <si>
    <t>ИТОГО 2029 год</t>
  </si>
  <si>
    <t>ИТОГО 2028 год</t>
  </si>
  <si>
    <t>ИТОГО 2027 год</t>
  </si>
  <si>
    <t>ИТОГО 2026 год</t>
  </si>
  <si>
    <t>Итого по объекту</t>
  </si>
  <si>
    <t>МАОУ ДО ДЮЦ «Звездочка» г. Томска по адресу: г. Томск, ул. Матросова, 8»- проверка достоверности</t>
  </si>
  <si>
    <t>МАОУ ДО ДЮЦ «Звездочка» г. Томска по адресу: г. Томск, ул. Матросова, 8 - СМР</t>
  </si>
  <si>
    <t>МБОУ ДО ДДЮ «Кедр« по адресу: г. Томск, ул. Басандайская, 61 (центр «Кедровый«)- проверка достоверности</t>
  </si>
  <si>
    <t>МБОУ ДО ДДЮ «Кедр« по адресу: г. Томск, ул. Басандайская, 61 (центр «Кедровый«) - СМР</t>
  </si>
  <si>
    <t>МАОУ «Планирование карьеры» по адресу: поселок Калтай, детский лагерь «Солнечный»- проверка достоверности</t>
  </si>
  <si>
    <t>МАОУ «Планирование карьеры» по адресу: поселок Калтай, детский лагерь «Солнечный» - СМР</t>
  </si>
  <si>
    <t>МАОУ ДО ДООПЦ «Юниор» по адресу: п. Калтай (ДЦО «Энергия»)  - проверка достоверности</t>
  </si>
  <si>
    <t>МАОУ ДО ДООПЦ «Юниор» по адресу: п. Калтай (ДЦО «Энергия») - СМР</t>
  </si>
  <si>
    <t>ИТОГО 2025 год</t>
  </si>
  <si>
    <t>МБОУ ДО ДДТ «Искорка» по адресу: г. Томск, ул. Смирнова, 7 - проверка достоверности</t>
  </si>
  <si>
    <t>МБОУ ДО ДДТ «Искорка» по адресу: г. Томск, ул. Смирнова, 7 - СМР</t>
  </si>
  <si>
    <t>МАУ ДО ДТДиМ ДООЛ «Пост № 1»  г. Томска по адресу: г. Томск,  пер. Басандайский 5-й, № 3 - проверка достоверности</t>
  </si>
  <si>
    <t>МАУ ДО ДТДиМ ДООЛ «Пост № 1»  г. Томска по адресу: г. Томск,  пер. Басандайский 5-й, № 3 - СМР</t>
  </si>
  <si>
    <t>МАОУ ДО ДООПЦ «Юниор» по адресу: г. Томск, п. Заварзино, ул. Мостовая, 70 (ДЦО «Патриот«) СМР</t>
  </si>
  <si>
    <t>МАОУ ДО ДДТ «Созвездие» г. Томск, ул. Басандайская, 2б (ПЛ «Орион») - проверка достоверности</t>
  </si>
  <si>
    <t>МАОУ ДО ДДТ «Созвездие» г. Томск, ул. Басандайская, 2б (ПЛ «Орион») - СМР</t>
  </si>
  <si>
    <t>МАОУ ДО ДДТ «У Белого озера» г. Томска по адресу: г.Томск, ул.Кривая,33  - проверка достоверности</t>
  </si>
  <si>
    <t>МАОУ ДО ДДТ «У Белого озера» г. Томска по адресу: г.Томск, ул.Кривая,33 - СМР</t>
  </si>
  <si>
    <t>ИТОГО 2024 год</t>
  </si>
  <si>
    <t>МАОУ ДО ДДТ «У Белого озера» по адресу: г.Томск, ул. Беринга, 15 - СМР</t>
  </si>
  <si>
    <t>МАУ ДТДиМ ДООЛ «Энергетик» по адресу: г. Томск, ул. Басандайская, 63а- проверка достоверности</t>
  </si>
  <si>
    <t>МАУ ДТДиМ ДООЛ «Энергетик» по адресу: г. Томск, ул. Басандайская, 63а  - СМР</t>
  </si>
  <si>
    <t>МАОУ ДО ДДТ «У Белого озера» по адресу: г.Томск, пер. Нагорный, 7, 7/1 - СМР</t>
  </si>
  <si>
    <t>ДКС</t>
  </si>
  <si>
    <t>A</t>
  </si>
  <si>
    <t>Мероприятие 1.12. Капитальный ремонт, установка и монтаж ограждения территорий учреждений дополнительного образования.</t>
  </si>
  <si>
    <t>МАУ «Дом культуры «Светлый», п. Светлый, д. 25 - проверка достоверности</t>
  </si>
  <si>
    <t>МАУ «Дом культуры «Светлый», п. Светлый, д. 25 - СМР</t>
  </si>
  <si>
    <t>МАУ «ДК «КТО», д. Лоскутово, ул. Ленина, 29  - проверка достоверности</t>
  </si>
  <si>
    <t xml:space="preserve">МАУ «ДК «КТО», д. Лоскутово, ул. Ленина, 29 - СМР </t>
  </si>
  <si>
    <t>МАУ Дом культуры «Маяк»
по адресу: г. Томск, ул. Иркутский тракт, 86/1 - СМР</t>
  </si>
  <si>
    <t>МБОУ ДО «Детская школа искусств № 8»
по адресу: г. Томск, д. Лоскутово, ул. Ленина, 27 - СМР</t>
  </si>
  <si>
    <t>МАУ ДО ДЮСШ зимних видов спорта по адресу: г. Томск, ул. Иркутский тракт,105- проверка достоверности</t>
  </si>
  <si>
    <t>МАУ ДО ДЮСШ зимних видов спорта по адресу: г. Томск, ул. Иркутский тракт,105- СМР</t>
  </si>
  <si>
    <t>МАУ ДО ДЮСШ № 16 по адресу: г. Томск, Кировский район (гребная база «Сенная курья») - проверка достоверности</t>
  </si>
  <si>
    <t>МАУ ДО ДЮСШ № 16 по адресу: г. Томск, Кировский район (гребная база «Сенная курья») - СМР</t>
  </si>
  <si>
    <t>МАУ ДО ДЮСШ «Кедр» по адресу: г. Томск, п. Светлый, 46 - проверка достоверности</t>
  </si>
  <si>
    <t>МАУ ДО ДЮСШ «Кедр» по адресу: г. Томск, п. Светлый, 46  - СМР</t>
  </si>
  <si>
    <t>МАОУ ДО ДЮСШ «Победа» 
по адресу: г. Томск, ул. Нахимова, 1- проверка достоверности</t>
  </si>
  <si>
    <t>МАОУ ДО ДЮСШ «Победа» 
по адресу: г. Томск, ул. Нахимова, 1- СМР</t>
  </si>
  <si>
    <t>МАОУ ДО ДЮСШ «Кедр» по адресу: г. Томск, ул. В. Высоцкого, 7  - СМР</t>
  </si>
  <si>
    <t>МАУ ЦСИ
по адресу: г. Томск, ул. Кутузова, 1 б - проверка достоверности</t>
  </si>
  <si>
    <t>МАУ ЦСИ
по адресу: г. Томск, ул. Кутузова, 1 б - СМР</t>
  </si>
  <si>
    <t>МАОУ СОШ № 2 г. Томска, по адресу: г.Томск, ул. Р. Люксембург, 64   -проверка достоверности</t>
  </si>
  <si>
    <t>МАОУ СОШ № 2 г. Томска, по адресу: г.Томск, ул. Р. Люксембург, 64 - СМР</t>
  </si>
  <si>
    <t>МБОУ ООШ № 45 г. Томска, по адресу:  г. Томск,  ул. Иркутский тракт, 140/1 - проверка достоверности</t>
  </si>
  <si>
    <t>МБОУ ООШ № 45 г. Томска, по адресу:  г. Томск,  ул. Иркутский тракт, 140/1 - СМР</t>
  </si>
  <si>
    <t>МАОУ гимназия № 29 г. Томска по адресу: г. Томск, ул. Новосибирская. 39 - проверка достоверности</t>
  </si>
  <si>
    <t>МАОУ гимназия № 29 г. Томска по адресу: г. Томск, ул. Новосибирская. 39 - СМР</t>
  </si>
  <si>
    <t>МБОУ ООШ № 45 г. Томска, по адресу:  г. Томск,  ул. Войкова, 64/1 - проверка достоверности</t>
  </si>
  <si>
    <t>МБОУ ООШ № 45 г. Томска, по адресу:  г. Томск,  ул. Войкова, 64/1 - СМР</t>
  </si>
  <si>
    <t>МАОУ СОШ № 37 г.Томска 
по адресу: г. Томск, ул. С. Лазо, 22 - проверка достоверности</t>
  </si>
  <si>
    <t>МАОУ СОШ № 37 г.Томска 
по адресу: г. Томск, ул. С. Лазо, 22 - СМР</t>
  </si>
  <si>
    <t>МАОУ СОШ № 65 г. Томска, по адресу: г. Томск, с. Дзержинское, ул. Фабричная, д. 11  -проверка достоверности</t>
  </si>
  <si>
    <t>МАОУ СОШ № 65 г. Томска, по адресу: г. Томск, с. Дзержинское, ул. Фабричная, д. 11 - СМР</t>
  </si>
  <si>
    <t>МАОУ гимназия № 26 г. Томска, по адресу: г. Томск, ул. Беринга, 4- проверка достоверности</t>
  </si>
  <si>
    <t>МАОУ гимназия № 26 г. Томска, по адресу: г. Томск, ул. Беринга, 4 - СМР</t>
  </si>
  <si>
    <t>МАОУ СОШ № 44 г.Томска 
по адресу: г. Томск, ул.Алтайская, 120/1- проверка достоверности</t>
  </si>
  <si>
    <t>МАОУ СОШ № 44 г.Томска 
по адресу: г. Томск, ул.Алтайская, 120/1- СМР</t>
  </si>
  <si>
    <t>МАОУ гимназия №13 г. Томска, по адресу: г. Томск, ул. С. Лазо, 26/1 -проверка достоверности</t>
  </si>
  <si>
    <t>МАОУ гимназия №13 г. Томска, по адресу: г. Томск, ул. С. Лазо, 26/1 - СМР</t>
  </si>
  <si>
    <t>МАОУ СОШ № 67 г.Томска по адресу: г. Томск, ул.Иркутский тракт, 51/3   -проверка достоверности</t>
  </si>
  <si>
    <t>МАОУ СОШ № 67 г.Томска по адресу: г. Томск, ул.Иркутский тракт, 51/3 - СМР</t>
  </si>
  <si>
    <t>МБОУ Русская классическая гимназия № 2 г. Томск по адресу: г. Томск, ул. Лебедева, 92 - СМР</t>
  </si>
  <si>
    <t>А</t>
  </si>
  <si>
    <t>Мероприятие 1.9. Капитальный ремонт, установка и монтаж ограждения территорий муниципальных общеобразовательных учреждений, в т.ч.:</t>
  </si>
  <si>
    <t>УИиМУ</t>
  </si>
  <si>
    <t>Д</t>
  </si>
  <si>
    <t>I</t>
  </si>
  <si>
    <t>Мероприятие 1.8. Обеспечение актуальными программными и техническими средствами информационно-коммуникационных систем администрации Города Томска в целях обеспечения информационной безопасности.</t>
  </si>
  <si>
    <t>КЖП</t>
  </si>
  <si>
    <t>Мероприятие 1.6. Приобретение в собственность муниципального образования «Город Томск» помещений для предоставления их сотруднику полиции, замещающему должность участкового уполномоченного полиции (участковый пункт полиции) во вновь строящихся микрорайонах.</t>
  </si>
  <si>
    <t>И</t>
  </si>
  <si>
    <t>Администрация
Советского 
района Города 
Томска</t>
  </si>
  <si>
    <t>Мероприятие 1.4.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Советского района Города Томска, в т.ч. по линии организации общественной правоохранительной деятельности.</t>
  </si>
  <si>
    <t>Администрация
Октябрьского 
района Города 
Томска</t>
  </si>
  <si>
    <t>Мероприятие 1.3.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Октябрьского района Города Томска, в т.ч. по линии организации общественной правоохранительной деятельности.</t>
  </si>
  <si>
    <t>Администрация
Ленинского
района Города 
Томска</t>
  </si>
  <si>
    <t>Мероприятие 1.2.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Ленинского района Города Томска, в т.ч. по линии организации общественной правоохранительной деятельности.</t>
  </si>
  <si>
    <t>Администрация
Кировского
района Города 
Томска</t>
  </si>
  <si>
    <t>Мероприятие 1.1. Организация и проведение ежегодного районного смотра-конкурса среди субъектов профилактики правонарушений на лучшую организацию профилактической работы на территории Кировского района Города Томска, в т.ч. по линии организации общественной правоохранительной деятельности.</t>
  </si>
  <si>
    <t>Задача 1 муниципальной программы: Профилактика правонарушений, терроризма и экстремистской деятельности на территории муниципального образования «Город Томск».</t>
  </si>
  <si>
    <t>Цель муниципальной программы: Повышение личной и общественной безопасности.</t>
  </si>
  <si>
    <t>потребность</t>
  </si>
  <si>
    <t>утверждено</t>
  </si>
  <si>
    <t>внебюджетных источников</t>
  </si>
  <si>
    <t>областного бюджета</t>
  </si>
  <si>
    <t>федерального бюджета</t>
  </si>
  <si>
    <t>местного бюджета</t>
  </si>
  <si>
    <t>Ответственный исполнитель, соисполнители, участники</t>
  </si>
  <si>
    <t>В том числе за счет средств</t>
  </si>
  <si>
    <t>Объем финансирования                    (тыс. руб.)</t>
  </si>
  <si>
    <t>Срок исполнения</t>
  </si>
  <si>
    <t>Уровень приоритетности мероприятий</t>
  </si>
  <si>
    <t>Код бюджетной классификации (КЦСР, КВР)</t>
  </si>
  <si>
    <t>№ п/п</t>
  </si>
  <si>
    <t>ПЕРЕЧЕНЬ МЕРОПРИЯТИЙ И РЕСУРСНОЕ ОБЕСПЕЧЕНИЕ МУНИЦИПАЛЬНОЙ ПРОГРАММЫ, НЕ ВКЛЮЧАЮЩЕЙ ПОДПРОГРАММЫ</t>
  </si>
  <si>
    <t>Приложение 3 к муниципальной программе «Обеспечение безопасности населения города Томска» на 2024 - 2030 годы</t>
  </si>
  <si>
    <t>Отчетность МКУ «ОДС г. Томска»</t>
  </si>
  <si>
    <t>1.2.7.</t>
  </si>
  <si>
    <t>1.2.6.</t>
  </si>
  <si>
    <t>1.2.5.</t>
  </si>
  <si>
    <t>1.2.4.</t>
  </si>
  <si>
    <t>1.2.3.</t>
  </si>
  <si>
    <t>1.2.2.</t>
  </si>
  <si>
    <t>1.2.1.</t>
  </si>
  <si>
    <t>2. Площадь участков, малообеспеченных источниками противопожарного водоснабжения, от общей площади муниципального образования «Город Томск», %.</t>
  </si>
  <si>
    <t>1.2.</t>
  </si>
  <si>
    <t>КОБ
УИПиОС</t>
  </si>
  <si>
    <t>Бухгалтерская отчетность</t>
  </si>
  <si>
    <t>Количество буклетов, шт.</t>
  </si>
  <si>
    <t>1.1.18.</t>
  </si>
  <si>
    <t>2
не менее 200</t>
  </si>
  <si>
    <t>2
200</t>
  </si>
  <si>
    <t>Информация УИПиОС
КОБ</t>
  </si>
  <si>
    <t>Количество размещенных публикаций в сети Интернет
Количество прокатов аудио роликов, ед.</t>
  </si>
  <si>
    <t>1.1.17.</t>
  </si>
  <si>
    <t xml:space="preserve">ДО
</t>
  </si>
  <si>
    <t>Отчетность ДО</t>
  </si>
  <si>
    <t>Количество образовательных учреждений, где требуется установка охранной сигнализации, ед.</t>
  </si>
  <si>
    <t>1.1.16.</t>
  </si>
  <si>
    <t xml:space="preserve">
29
</t>
  </si>
  <si>
    <t xml:space="preserve">
35
</t>
  </si>
  <si>
    <t>Количество образовательных учреждений, где требуется модернизация и дооборудование систем видеонаблюдения, ед.</t>
  </si>
  <si>
    <t>1.1.15.</t>
  </si>
  <si>
    <t>Отчетность УФКиС</t>
  </si>
  <si>
    <t>Количество установленных систем видеонаблюдения, ед.</t>
  </si>
  <si>
    <t>1.1.14.</t>
  </si>
  <si>
    <t>Отчетность УК</t>
  </si>
  <si>
    <t>1.1.13.</t>
  </si>
  <si>
    <t>Количество заключений о проверке достоверности определения сметной стоимости, ед.</t>
  </si>
  <si>
    <t>Количество разработанной проектно-сметной документации, ед.</t>
  </si>
  <si>
    <t>Отчетность ДКС</t>
  </si>
  <si>
    <t>Количество учреждений, где установлены ограждения, ед.</t>
  </si>
  <si>
    <t>Мероприятие 1.12. Капитальный ремонт, установка и монтаж ограждения территорий муниципальных учреждений дополнительного образования.</t>
  </si>
  <si>
    <t>1.1.12.</t>
  </si>
  <si>
    <t>1.1.11.</t>
  </si>
  <si>
    <t>1.1.10.</t>
  </si>
  <si>
    <t>Мероприятие 1.9. Капитальный ремонт, установка и монтаж ограждения территорий муниципальных общеобразовательных учреждений.</t>
  </si>
  <si>
    <t>1.1.9.</t>
  </si>
  <si>
    <t>Информация УИиМУ</t>
  </si>
  <si>
    <t>Прирост аппаратной части, базового программного обеспечения информационных систем при оснащении центра обработки данных и автоматизированных рабочих мест,не менее %</t>
  </si>
  <si>
    <t>1.1.8.</t>
  </si>
  <si>
    <t>Количество обслуживаемых камер видеонаблюдения, ед.</t>
  </si>
  <si>
    <t>1.1.7.</t>
  </si>
  <si>
    <t>Информация УМВД России по Томской области, Департамента управления муниципальной собственностью администрации Города Томска</t>
  </si>
  <si>
    <t>Количество приобретённых участковых пунктов полиции, шт.</t>
  </si>
  <si>
    <t>1.1.6.</t>
  </si>
  <si>
    <t>Распоряжение администрации Города Томска</t>
  </si>
  <si>
    <t>Численность поощряемых участников общественной правоохранительной деятельности, чел.</t>
  </si>
  <si>
    <t>1.1.5.</t>
  </si>
  <si>
    <t>Администрация Советского района Города Томска</t>
  </si>
  <si>
    <t>Отчетность администрации Советского района Города Томска</t>
  </si>
  <si>
    <t>Количество конкурсов, шт.</t>
  </si>
  <si>
    <t>1.1.4.</t>
  </si>
  <si>
    <t>Администрация Октябрьского района Города Томска</t>
  </si>
  <si>
    <t>Отчетность администрации Октябрьского района Города Томска</t>
  </si>
  <si>
    <t>1.1.3.</t>
  </si>
  <si>
    <t>Администрация Ленинского района Города Томска</t>
  </si>
  <si>
    <t>Отчетность администрации Ленинского района Города Томска</t>
  </si>
  <si>
    <t>1.1.2.</t>
  </si>
  <si>
    <t>Администрация Кировского района Города Томска</t>
  </si>
  <si>
    <t>Отчетность администрации Кировского района Города Томска</t>
  </si>
  <si>
    <t>1.1.1.</t>
  </si>
  <si>
    <t>КОБ,
УИПиОС</t>
  </si>
  <si>
    <t>4. Количество распространённых буклетов по вопросам профилактики терроризма, предупреждения и пресечения экстремистской деятельности, шт.</t>
  </si>
  <si>
    <t>Реестр УМВД России по Томской области</t>
  </si>
  <si>
    <t>3. Количество профилактических бесед с гражданами, проведенных народными дружинниками, ед.</t>
  </si>
  <si>
    <t>Отчетность УИПиОС</t>
  </si>
  <si>
    <t>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</si>
  <si>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 xml:space="preserve">Задача 1 муниципальной программы: Профилактика правонарушений, терроризма и экстремистской деятельности на территории муниципального образования «Город Томск».
</t>
  </si>
  <si>
    <t>1.1.</t>
  </si>
  <si>
    <t>Реестр УМВД России  по Томской области</t>
  </si>
  <si>
    <t xml:space="preserve">Цель муниципальной программы: Повышение личной и общественной безопасности.
</t>
  </si>
  <si>
    <t>в соответствии с утвержд финансированием</t>
  </si>
  <si>
    <t>в соответствии с утвержденным финансированием</t>
  </si>
  <si>
    <t>Плановые значения показателей по годам реализации муниципальной программы</t>
  </si>
  <si>
    <t>Фактическое значение показателей на момент разработки муниципальной программы - 2023</t>
  </si>
  <si>
    <t>Ответственный орган (подразделение) за  достижение  значения показателя</t>
  </si>
  <si>
    <t>Метод сбора информации о достижении показателя</t>
  </si>
  <si>
    <t>Наименование показателей целей, задач, мероприятий муниципальной программы (единицы измерения)</t>
  </si>
  <si>
    <t>Приложение 2 к муниципальной программе «Обеспечение безопасности населения города Томска» на 2024 - 2030 годы</t>
  </si>
  <si>
    <t>Приложение 5 к муниципальной программе «Обеспечение безопасности населения города Томска» на 2024 - 2030 годы</t>
  </si>
  <si>
    <t>Количество созданных спасательных постов в целях минимизации гибели людей, ед.</t>
  </si>
  <si>
    <t>Показатель 3. Количество спасательных постов, организованных в целях минимизации гибели людей на водных объектах, ед.</t>
  </si>
  <si>
    <t>3. Количество спасательных постов, организованных в целях минимизации гибели людей на водных объектах, ед.</t>
  </si>
  <si>
    <t>Мероприятие 2.1. Установка комплексов оповещения населения.</t>
  </si>
  <si>
    <t>Количество установленных комплексов оповещения населения, ед.</t>
  </si>
  <si>
    <t>Мероприятие 2.2.  Проведение технического обслуживания установленных комплексов оповещения населения.</t>
  </si>
  <si>
    <t>Количество обслуживаемых комплексов оповещения населения, ед.</t>
  </si>
  <si>
    <t>Показатель цели 2. Раскрываемость преступлений, %.</t>
  </si>
  <si>
    <t>Мероприятие 1.5. Развитие, стимулирование и поддержка общественных объединений правоохранительной направленности и народных дружин на территории муниципального образования «Город Томск».</t>
  </si>
  <si>
    <t>Мероприятие 1.7. Оказание услуг по подключению оборудования, настройке, содержанию и функционированию, обеспечению работы в сети интернет для организации объектов системы видеонаблюдения на территории муниципального образования «Город Томск».</t>
  </si>
  <si>
    <t xml:space="preserve">Наименования целей, задач, мероприятий муниципальной программы
</t>
  </si>
  <si>
    <t>Администрация Города Томска (Комитет общественной безопасности).</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</si>
  <si>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КОБ;
КЖП;
УИиМУ; 
УИПиОС;
ДКС;
ДО;
УК;
УФКиС;
МКУ «ОДС г. Томска».</t>
  </si>
  <si>
    <t>1.3.</t>
  </si>
  <si>
    <t>1.4.</t>
  </si>
  <si>
    <t>1.5.</t>
  </si>
  <si>
    <t>1.6.</t>
  </si>
  <si>
    <t>1.7.</t>
  </si>
  <si>
    <t>1.8.</t>
  </si>
  <si>
    <t>1.9.</t>
  </si>
  <si>
    <t>1.10.</t>
  </si>
  <si>
    <t>1.11.</t>
  </si>
  <si>
    <t>1.12.</t>
  </si>
  <si>
    <t>2.1.</t>
  </si>
  <si>
    <t>2.2.</t>
  </si>
  <si>
    <t>2.3.</t>
  </si>
  <si>
    <t>2.4.</t>
  </si>
  <si>
    <t>2.5.</t>
  </si>
  <si>
    <t>2.6.</t>
  </si>
  <si>
    <t>2.7.</t>
  </si>
  <si>
    <t>2.8.</t>
  </si>
  <si>
    <t>3.1.</t>
  </si>
  <si>
    <t>3.2.</t>
  </si>
  <si>
    <t>3.3.</t>
  </si>
  <si>
    <t>3.4.</t>
  </si>
  <si>
    <t>4.1.</t>
  </si>
  <si>
    <t>4.2.</t>
  </si>
  <si>
    <t>4.3.</t>
  </si>
  <si>
    <t>4.4.</t>
  </si>
  <si>
    <t>4.5.</t>
  </si>
  <si>
    <t>4.6.</t>
  </si>
  <si>
    <t>4.7.</t>
  </si>
  <si>
    <t>4.8.</t>
  </si>
  <si>
    <t>4.9.</t>
  </si>
  <si>
    <t>4.10.</t>
  </si>
  <si>
    <t>4.11.</t>
  </si>
  <si>
    <t>4.12.</t>
  </si>
  <si>
    <t>4.13.</t>
  </si>
  <si>
    <t xml:space="preserve">Наименования мероприятий муниципальной программы
</t>
  </si>
  <si>
    <t>ДКС, УК, УФКиС</t>
  </si>
  <si>
    <t>ПЕРЕЧЕНЬ ОТДЕЛЬНЫХ МЕРОПРИЯТИЙ МУНИЦИПАЛЬНОЙ ПРОГРАММЫ С РАЗБИВКОЙ ПО ОБЪЕКТАМ</t>
  </si>
  <si>
    <t>«Обеспечение безопасности населения города Томска» на 2024 - 2030 годы (далее - Муниципальная программа)</t>
  </si>
  <si>
    <t>Показатель 1. Охват населения муниципального образования «Город Томск», муниципальной системой оповещения, защитными сооружениями гражданской обороны, %.</t>
  </si>
  <si>
    <t>Показатель 2. Количество размещенных материалов в средствах массовой информации по вопросам профилактики и предупреждения правонарушений, шт.</t>
  </si>
  <si>
    <t>2. Количество размещенных материалов в средствах массовой информации по вопросам профилактики и предупреждения правонарушений, шт.</t>
  </si>
  <si>
    <t>ПОКАЗАТЕЛИ ЦЕЛИ, ЗАДАЧ, МЕРОПРИЯТИЙ МУНИЦИПАЛЬНОЙ ПРОГРАММЫ, НЕ ВКЛЮЧАЮЩЕЙ ПОДПРОГРАММЫ</t>
  </si>
  <si>
    <t>Администрация
Кировского
района Города 
Томска, Администрация
Ленинского
района Города 
Томска, Администрация
Октябрьского
района Города 
Томска, Администрация
Советского
района Города 
Томска, УИПиОС, КОБ, КЖП, УИиМУ, ДКС, УФКиС, УК, ДО</t>
  </si>
  <si>
    <t>Администрация
Кировского
района Города 
Томска, Администрация
Ленинского
района Города 
Томска, Администрация
Октябрьского
района Города 
Томска, Администрация
Советского
района Города 
Томска, УИПиОС, КОБ, КЖП, УИиМУ, ДКС, УФКиС, УК, ДО, МКУ «ОДС г. Томска»</t>
  </si>
  <si>
    <t>Мероприятие 1.10. Капитальный ремонт, установка и монтаж ограждений территорий муниципальных учреждений управления физической культуры и спорта администрации Города Томска.</t>
  </si>
  <si>
    <t>Мероприятие 1.11. Капитальный ремонт, установка и монтаж ограждения территорий муниципальных учреждений управления культуры администрации Города Томска.</t>
  </si>
  <si>
    <t>Мероприятие 1.13. Приобретение в собственность муниципального образования «Город Томск» и установка систем видеонаблюдения в муниципальных учреждениях управления культуры администрации Города Томска.</t>
  </si>
  <si>
    <t>Мероприятие 1.14. Приобретение в собственность муниципального образования «Город Томск» и установка систем видеонаблюдения в муниципальных учреждениях дополнительного образования управления физической культуры и спорта администрации Города Томска.</t>
  </si>
  <si>
    <t>Мероприятие 1.15. Приобретение в собственность муниципального образования «Город Томск», модернизация и установка систем видео - наблюдения в муниципальных учреждениях департамента образования администрации Города Томска.</t>
  </si>
  <si>
    <t>Мероприятие 1.16. Установка охранной сигнализации в дошкольных образовательных и общеобразовательных учреждениях департамента образования администрации Города Томска 1-3 класса опасности.</t>
  </si>
  <si>
    <t>Мероприятие 1.10. Капитальный ремонт, установка и монтаж ограждения территорий муниципальных учреждений управления физической культуры и спорта администрации Города Томска.</t>
  </si>
  <si>
    <t>Мероприятие 1.14. 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администрации Города Томска.</t>
  </si>
  <si>
    <r>
      <t xml:space="preserve">Мероприятие 1.15. Приобретение в собственность муниципального образования «Город Томск», модернизация и установка систем видео - наблюдения в муниципальных учреждениях департамента образования администрации Города Томска.
</t>
    </r>
    <r>
      <rPr>
        <b/>
        <sz val="9"/>
        <rFont val="Times New Roman"/>
        <family val="1"/>
        <charset val="204"/>
      </rPr>
      <t/>
    </r>
  </si>
  <si>
    <t>Показатель цели 4. Доля муниципальных организаций, подведомственных департаменту образования администрации Города Томска, управлению физической культуры и спорта администрации Города Томска, управлению культуры администрации Города Томска, в которых обеспечена антитеррористическая защищенность, в части технической укрепленности, %</t>
  </si>
  <si>
    <t>Отчетность ДО, УФКиС, УК</t>
  </si>
  <si>
    <t>ДО
УФКиС
УК</t>
  </si>
  <si>
    <t>Мероприятие 1.17. Формирование общественного мнения населения Города Томска через средства массовой информации по вопросам профилактики терроризма и экстремистской деятельности.</t>
  </si>
  <si>
    <r>
      <t xml:space="preserve">Мероприятие 1.14. 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администрации Города Томска
</t>
    </r>
    <r>
      <rPr>
        <b/>
        <sz val="9"/>
        <rFont val="Times New Roman"/>
        <family val="1"/>
        <charset val="204"/>
      </rPr>
      <t>2024 г. - 3 ед., в т.ч.:</t>
    </r>
    <r>
      <rPr>
        <sz val="9"/>
        <rFont val="Times New Roman"/>
        <family val="1"/>
        <charset val="204"/>
      </rPr>
      <t xml:space="preserve">
МАУ ДО ДЮСШ «Победа», МАУ ДО ДЮСШ «Кедр», МАУ ДО «Спортивная школа единоборств Города Томска» (пер. Совпортшкольный, 2а).</t>
    </r>
  </si>
  <si>
    <t>Показатель цели 3. Количество общественных объединений правоохранительной направленности и народных дружин на территории муниципального образования «Город Томск», ед.</t>
  </si>
  <si>
    <t>Показатель цели 5. Количество населения муниципального образования «Город Томск», погибшего при чрезвычайных ситуациях природного и техногенного характера в мирное и военное время, чел.</t>
  </si>
  <si>
    <t>1. Охват населения муниципального образования «Город Томск», муниципальной системой оповещения, защитными сооружениями гражданской обороны, %.</t>
  </si>
  <si>
    <t>Мероприятие 2.4. Проведение капитального ремонта защитных сооружений гражданской обороны.</t>
  </si>
  <si>
    <t>Мероприятие 2.5. Закупка и установка оборудования для обеспечения функционирования защитных сооружений гражданской обороны.</t>
  </si>
  <si>
    <t>Мероприятие 2.3. Комплексное обследование защитных сооружений гражданской обороны, разработка проектно-сметной документации на капитальный ремонт.</t>
  </si>
  <si>
    <t>Количество разработанной проектно-сметной документации защитных сооружений гражданской обороны, ед.</t>
  </si>
  <si>
    <r>
      <t>Мероприятие 1.13.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администрации Города Томска.</t>
    </r>
    <r>
      <rPr>
        <b/>
        <sz val="9"/>
        <rFont val="Times New Roman"/>
        <family val="1"/>
        <charset val="204"/>
      </rPr>
      <t/>
    </r>
  </si>
  <si>
    <t>МАОУ ДО ДДТ «Созвездие» по адресу: Кожевниковский район, пос. Киреевск (ПЛ «Сириус») - СМР</t>
  </si>
  <si>
    <r>
      <t xml:space="preserve">Мероприятие 1.13.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администрации Города Томска  
</t>
    </r>
    <r>
      <rPr>
        <b/>
        <sz val="9"/>
        <rFont val="Times New Roman"/>
        <family val="1"/>
        <charset val="204"/>
      </rPr>
      <t>2024 г. - 7 ед., в т.ч.:</t>
    </r>
    <r>
      <rPr>
        <sz val="9"/>
        <rFont val="Times New Roman"/>
        <family val="1"/>
        <charset val="204"/>
      </rPr>
      <t xml:space="preserve">
МБОУДО «ДШИ №5», с. Тимирязевское, ул. Школьная, 38, МАОУДО «ДШИ №3», ул. Грузинская, 19, МАОУДО «ДШИ №3», ул. Иркутский тракт 80/1, МАОУДО «ДХШ №1», ул. Железнодорожная, 32, МАОУДО «ДХШ №1», пр. Ленина, 42, МАОУДО «ДХШ №2», ул. Красноармейская, 119, МАУ «МИТ», ул. Герцена, 6, стр.3 
</t>
    </r>
    <r>
      <rPr>
        <b/>
        <sz val="9"/>
        <rFont val="Times New Roman"/>
        <family val="1"/>
        <charset val="204"/>
      </rPr>
      <t>2025 г. - 6 ед., в т.ч.:</t>
    </r>
    <r>
      <rPr>
        <sz val="9"/>
        <rFont val="Times New Roman"/>
        <family val="1"/>
        <charset val="204"/>
      </rPr>
      <t xml:space="preserve">
МАУ «МИБС»  МБ «Компьютерный мир», ул. Красноармейская, 135, МАУ «МИБС» МБ «Лада», ул. Профсоюзная, 37, МАУ «МИБС» МБ «Лесная», с. Тимирязевское, ул. Комсомольская, 9а.
МАУ «МИБС»  МБ «Лукоморье», д. Лоскутово, ул. Гагарина, 43-78, МАУ «МИБС» МБ «Радуга», ул. Грузинская, 19, МАУ «МИБС» МБ «Сказка», ул. Косарева, 25. 
</t>
    </r>
    <r>
      <rPr>
        <b/>
        <sz val="9"/>
        <rFont val="Times New Roman"/>
        <family val="1"/>
        <charset val="204"/>
      </rPr>
      <t>2026 г. - 2 ед., в т.ч.:</t>
    </r>
    <r>
      <rPr>
        <sz val="9"/>
        <rFont val="Times New Roman"/>
        <family val="1"/>
        <charset val="204"/>
      </rPr>
      <t xml:space="preserve">
МАУ «МИБС»  МБ «Фрегат», ул. Интернационалистов, 2, МАУ «МИБС» МБ «Южная», ул. Мокрушина, 7.</t>
    </r>
  </si>
  <si>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Комитет общественной безопасности администрации Города Томска (далее - КОБ);
Комитет жилищной политики администрации Города Томска (далее - КЖП);
Управление информатизации и муниципальных услуг администрации Города Томска (далее - УИиМУ); 
Управление информационной политики и общественных связей администрации Города Томска (далее - УИПиОС); 
Департамент капитального строительства администрации Города Томска (далее - ДКС);
Департамент образования администрации Города Томска (далее - ДО);
Управление культуры администрации Города Томска (далее - УК);
Управление физической культуры и спорта администрации Города Томска (далее - УФКиС);
Администрация Города Томска (МКУ «ОДС г. Томска») (далее - МКУ «ОДС г. Томска»).</t>
  </si>
  <si>
    <t>Количество комплекстных обследований защитных сооружений гражданской обороны, ед.</t>
  </si>
  <si>
    <t>Количество отремонтированных защитных сооружений, ед.</t>
  </si>
  <si>
    <t>Количество комплектов оборудования для обеспечения функционирования защитных сооружений гражданской обороны, ед.</t>
  </si>
  <si>
    <t xml:space="preserve">Количество построенных противопожарных резервуаров, ед. </t>
  </si>
  <si>
    <t>Цель, задачи и мероприятия  муниципальной программы</t>
  </si>
  <si>
    <t>Критерий определения уровня приоритетности мероприятий</t>
  </si>
  <si>
    <t>МАОУ СОШ № 47 г. Томска по адресу: г. Томск, ул. Пушкина, 54/1</t>
  </si>
  <si>
    <t>МАОУ ДО СШ зимних видов спорта по адресу: г. Томск, ул. Королева, 13 (решение судов)</t>
  </si>
  <si>
    <t>МАУ ЦСИ ДОЛ «Рубин» по адресу: Кемеровская область, Юргинский район, д. Алаево</t>
  </si>
  <si>
    <t xml:space="preserve">Администрация Советского района Города Томска
</t>
  </si>
  <si>
    <t>не более 15,6</t>
  </si>
  <si>
    <t>не более 15,55</t>
  </si>
  <si>
    <t>не более 15,5</t>
  </si>
  <si>
    <t>не более 15,45</t>
  </si>
  <si>
    <t>не более 15,4</t>
  </si>
  <si>
    <t>не более 15,35</t>
  </si>
  <si>
    <t>не более 15,3</t>
  </si>
  <si>
    <t>Приложение 1 к постановлению</t>
  </si>
  <si>
    <t>Приложение 2 к постановлению</t>
  </si>
  <si>
    <t>Приложение 3 к постановлению</t>
  </si>
  <si>
    <t>Приложение 4 к постановлению</t>
  </si>
  <si>
    <t>Администрация Города Томска</t>
  </si>
  <si>
    <t>1500099990
244</t>
  </si>
  <si>
    <t>1500010360
330</t>
  </si>
  <si>
    <t>1500020010
242</t>
  </si>
  <si>
    <t>1500020320
243</t>
  </si>
  <si>
    <t>не менее 30</t>
  </si>
  <si>
    <t>Мероприятие 2.6.Приобретение и установка противопожарных резервуаров.</t>
  </si>
  <si>
    <t>Мероприятие 2.6. Приобретение и установка противопожарных резервуаров.</t>
  </si>
  <si>
    <t>от 27.03.2024 № 239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</si>
</sst>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1"/>
      <color theme="1"/>
      <name val="Calibri"/>
      <family val="2"/>
      <charset val="204"/>
      <scheme val="minor"/>
    </font>
    <font>
      <sz val="12"/>
      <color indexed="8"/>
      <name val="Times New Roman"/>
      <family val="1"/>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sz val="12"/>
      <color theme="1"/>
      <name val="Times New Roman"/>
      <family val="1"/>
      <charset val="204"/>
    </font>
    <font>
      <b/>
      <sz val="11"/>
      <color theme="1"/>
      <name val="Calibri"/>
      <family val="2"/>
      <charset val="204"/>
      <scheme val="minor"/>
    </font>
    <font>
      <sz val="11"/>
      <color rgb="FF000000"/>
      <name val="Times New Roman"/>
      <family val="1"/>
      <charset val="204"/>
    </font>
    <font>
      <sz val="12"/>
      <name val="Times New Roman"/>
      <family val="1"/>
      <charset val="204"/>
    </font>
    <font>
      <sz val="9"/>
      <color indexed="8"/>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sz val="10"/>
      <color indexed="8"/>
      <name val="Times New Roman"/>
      <family val="1"/>
      <charset val="204"/>
    </font>
    <font>
      <i/>
      <sz val="9"/>
      <name val="Times New Roman"/>
      <family val="1"/>
      <charset val="204"/>
    </font>
    <font>
      <sz val="10"/>
      <name val="Times New Roman"/>
      <family val="1"/>
      <charset val="204"/>
    </font>
    <font>
      <b/>
      <i/>
      <sz val="9"/>
      <name val="Times New Roman"/>
      <family val="1"/>
      <charset val="204"/>
    </font>
    <font>
      <sz val="11"/>
      <name val="Times New Roman"/>
      <family val="1"/>
      <charset val="204"/>
    </font>
    <font>
      <b/>
      <sz val="11"/>
      <name val="Times New Roman"/>
      <family val="1"/>
      <charset val="204"/>
    </font>
    <font>
      <b/>
      <sz val="11"/>
      <color indexed="8"/>
      <name val="Calibri"/>
      <family val="2"/>
      <charset val="204"/>
    </font>
    <font>
      <b/>
      <sz val="12"/>
      <name val="Times New Roman"/>
      <family val="1"/>
      <charset val="204"/>
    </font>
    <font>
      <sz val="10"/>
      <color theme="1"/>
      <name val="Calibri"/>
      <family val="2"/>
      <charset val="204"/>
      <scheme val="minor"/>
    </font>
    <font>
      <sz val="10"/>
      <color theme="1"/>
      <name val="Times New Roman"/>
      <family val="1"/>
      <charset val="204"/>
    </font>
    <font>
      <sz val="7"/>
      <color indexed="8"/>
      <name val="Times New Roman"/>
      <family val="1"/>
      <charset val="204"/>
    </font>
    <font>
      <sz val="8"/>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2" tint="-9.9978637043366805E-2"/>
        <bgColor indexed="64"/>
      </patternFill>
    </fill>
  </fills>
  <borders count="42">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451">
    <xf numFmtId="0" fontId="0" fillId="0" borderId="0" xfId="0"/>
    <xf numFmtId="0" fontId="2" fillId="0" borderId="0" xfId="0" applyFont="1" applyAlignment="1"/>
    <xf numFmtId="0" fontId="0" fillId="0" borderId="0" xfId="0" applyFill="1"/>
    <xf numFmtId="0" fontId="0" fillId="0" borderId="0" xfId="0" applyFill="1" applyAlignment="1"/>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Alignment="1"/>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0" xfId="0" applyFont="1" applyFill="1" applyBorder="1" applyAlignment="1">
      <alignment vertical="top" wrapText="1"/>
    </xf>
    <xf numFmtId="0" fontId="1" fillId="0" borderId="15" xfId="0" applyFont="1" applyFill="1" applyBorder="1" applyAlignment="1">
      <alignment vertical="top" wrapText="1"/>
    </xf>
    <xf numFmtId="1" fontId="1" fillId="0" borderId="2" xfId="0" applyNumberFormat="1" applyFont="1" applyFill="1" applyBorder="1" applyAlignment="1">
      <alignment horizontal="center" vertical="center" wrapText="1"/>
    </xf>
    <xf numFmtId="2" fontId="1" fillId="0" borderId="5" xfId="0" applyNumberFormat="1" applyFont="1" applyFill="1" applyBorder="1" applyAlignment="1">
      <alignment horizontal="center" vertical="center" wrapText="1"/>
    </xf>
    <xf numFmtId="0" fontId="0" fillId="0" borderId="0" xfId="0" applyFill="1" applyBorder="1"/>
    <xf numFmtId="0" fontId="0" fillId="0" borderId="0" xfId="0" applyAlignment="1">
      <alignment horizontal="center"/>
    </xf>
    <xf numFmtId="0" fontId="0" fillId="0" borderId="0" xfId="0" applyBorder="1"/>
    <xf numFmtId="0" fontId="10" fillId="0" borderId="1" xfId="0" applyFont="1" applyFill="1" applyBorder="1" applyAlignment="1">
      <alignment horizontal="center" wrapText="1"/>
    </xf>
    <xf numFmtId="164" fontId="10" fillId="0" borderId="3" xfId="0" applyNumberFormat="1" applyFont="1" applyFill="1" applyBorder="1" applyAlignment="1">
      <alignment horizontal="right" vertical="top" wrapText="1"/>
    </xf>
    <xf numFmtId="164" fontId="10" fillId="0" borderId="3"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2" fontId="10" fillId="0" borderId="13" xfId="0" applyNumberFormat="1" applyFont="1" applyFill="1" applyBorder="1" applyAlignment="1">
      <alignment vertical="top" wrapText="1"/>
    </xf>
    <xf numFmtId="2" fontId="10" fillId="0" borderId="1" xfId="0" applyNumberFormat="1" applyFont="1" applyFill="1" applyBorder="1" applyAlignment="1">
      <alignment vertical="top" wrapText="1"/>
    </xf>
    <xf numFmtId="2" fontId="10" fillId="0" borderId="3" xfId="0" applyNumberFormat="1" applyFont="1" applyFill="1" applyBorder="1" applyAlignment="1">
      <alignment vertical="top" wrapText="1"/>
    </xf>
    <xf numFmtId="0" fontId="12" fillId="0" borderId="1" xfId="0" applyFont="1" applyFill="1" applyBorder="1" applyAlignment="1">
      <alignment horizontal="center" wrapText="1"/>
    </xf>
    <xf numFmtId="2" fontId="12" fillId="0" borderId="1" xfId="0" applyNumberFormat="1" applyFont="1" applyFill="1" applyBorder="1" applyAlignment="1">
      <alignment vertical="top" wrapText="1"/>
    </xf>
    <xf numFmtId="2" fontId="2" fillId="0" borderId="1" xfId="0" applyNumberFormat="1" applyFont="1" applyBorder="1" applyAlignment="1">
      <alignment vertical="top" wrapText="1"/>
    </xf>
    <xf numFmtId="2" fontId="2" fillId="0" borderId="3" xfId="0" applyNumberFormat="1" applyFont="1" applyBorder="1" applyAlignment="1">
      <alignment vertical="top" wrapText="1"/>
    </xf>
    <xf numFmtId="2" fontId="2" fillId="0" borderId="5" xfId="0" applyNumberFormat="1" applyFont="1" applyBorder="1" applyAlignment="1">
      <alignment vertical="top" wrapText="1"/>
    </xf>
    <xf numFmtId="2" fontId="13" fillId="0" borderId="5" xfId="0" applyNumberFormat="1" applyFont="1" applyBorder="1" applyAlignment="1">
      <alignment vertical="top" wrapText="1"/>
    </xf>
    <xf numFmtId="2" fontId="2" fillId="0" borderId="2" xfId="0" applyNumberFormat="1" applyFont="1" applyBorder="1" applyAlignment="1">
      <alignment vertical="top" wrapText="1"/>
    </xf>
    <xf numFmtId="0" fontId="13" fillId="0" borderId="2" xfId="0" applyFont="1" applyBorder="1" applyAlignment="1">
      <alignment horizontal="center" wrapText="1"/>
    </xf>
    <xf numFmtId="0" fontId="14" fillId="0" borderId="1" xfId="0" applyFont="1" applyFill="1" applyBorder="1" applyAlignment="1">
      <alignment horizontal="center" wrapText="1"/>
    </xf>
    <xf numFmtId="164" fontId="14" fillId="0" borderId="3" xfId="0" applyNumberFormat="1" applyFont="1" applyFill="1" applyBorder="1" applyAlignment="1">
      <alignment horizontal="right" vertical="center" wrapText="1"/>
    </xf>
    <xf numFmtId="164" fontId="14" fillId="0" borderId="1" xfId="0" applyNumberFormat="1" applyFont="1" applyFill="1" applyBorder="1" applyAlignment="1">
      <alignment horizontal="right" vertical="center" wrapText="1"/>
    </xf>
    <xf numFmtId="164" fontId="16" fillId="0" borderId="2" xfId="0" applyNumberFormat="1" applyFont="1" applyFill="1" applyBorder="1" applyAlignment="1">
      <alignment horizontal="right" vertical="center" wrapText="1"/>
    </xf>
    <xf numFmtId="0" fontId="16" fillId="0" borderId="1" xfId="0" applyFont="1" applyFill="1" applyBorder="1" applyAlignment="1">
      <alignment horizontal="center" wrapText="1"/>
    </xf>
    <xf numFmtId="0" fontId="9" fillId="0" borderId="2" xfId="0" applyFont="1" applyFill="1" applyBorder="1" applyAlignment="1">
      <alignment horizontal="center" vertical="top" wrapText="1"/>
    </xf>
    <xf numFmtId="0" fontId="9" fillId="0" borderId="2" xfId="0" applyFont="1" applyFill="1" applyBorder="1" applyAlignment="1">
      <alignment horizontal="center" wrapText="1"/>
    </xf>
    <xf numFmtId="164" fontId="14" fillId="0" borderId="3" xfId="0" applyNumberFormat="1" applyFont="1" applyFill="1" applyBorder="1" applyAlignment="1">
      <alignment horizontal="right" vertical="top" wrapText="1"/>
    </xf>
    <xf numFmtId="0" fontId="9" fillId="0" borderId="8" xfId="0" applyFont="1" applyFill="1" applyBorder="1" applyAlignment="1">
      <alignment horizontal="center" wrapText="1"/>
    </xf>
    <xf numFmtId="0" fontId="9" fillId="0" borderId="19" xfId="0" applyFont="1" applyFill="1" applyBorder="1" applyAlignment="1">
      <alignment horizontal="center" wrapText="1"/>
    </xf>
    <xf numFmtId="0" fontId="9" fillId="0" borderId="1" xfId="0" applyFont="1" applyFill="1" applyBorder="1" applyAlignment="1">
      <alignment horizontal="center" wrapText="1"/>
    </xf>
    <xf numFmtId="164" fontId="12" fillId="0" borderId="5" xfId="0" applyNumberFormat="1" applyFont="1" applyFill="1" applyBorder="1" applyAlignment="1">
      <alignment horizontal="right" vertical="center" wrapText="1"/>
    </xf>
    <xf numFmtId="0" fontId="17" fillId="0" borderId="0" xfId="0" applyFont="1" applyFill="1" applyBorder="1"/>
    <xf numFmtId="0" fontId="12" fillId="0" borderId="2" xfId="0" applyFont="1" applyFill="1" applyBorder="1" applyAlignment="1">
      <alignment horizontal="center" vertical="center" wrapText="1"/>
    </xf>
    <xf numFmtId="4" fontId="12" fillId="0" borderId="22" xfId="0" applyNumberFormat="1" applyFont="1" applyFill="1" applyBorder="1" applyAlignment="1">
      <alignment horizontal="right" wrapText="1"/>
    </xf>
    <xf numFmtId="4" fontId="12" fillId="0" borderId="15" xfId="0" applyNumberFormat="1" applyFont="1" applyFill="1" applyBorder="1" applyAlignment="1">
      <alignment horizontal="right" wrapText="1"/>
    </xf>
    <xf numFmtId="164" fontId="12" fillId="0" borderId="23" xfId="0" applyNumberFormat="1" applyFont="1" applyFill="1" applyBorder="1" applyAlignment="1">
      <alignment horizontal="right" wrapText="1"/>
    </xf>
    <xf numFmtId="0" fontId="12" fillId="0" borderId="15" xfId="0" applyFont="1" applyFill="1" applyBorder="1" applyAlignment="1">
      <alignment horizontal="center" wrapText="1"/>
    </xf>
    <xf numFmtId="0" fontId="12" fillId="0" borderId="15" xfId="0" applyFont="1" applyFill="1" applyBorder="1" applyAlignment="1">
      <alignment horizontal="center" vertical="top" wrapText="1"/>
    </xf>
    <xf numFmtId="0" fontId="12" fillId="0" borderId="15" xfId="0" applyFont="1" applyFill="1" applyBorder="1" applyAlignment="1">
      <alignment wrapText="1"/>
    </xf>
    <xf numFmtId="4" fontId="12" fillId="0" borderId="25" xfId="0" applyNumberFormat="1" applyFont="1" applyFill="1" applyBorder="1" applyAlignment="1">
      <alignment horizontal="right" wrapText="1"/>
    </xf>
    <xf numFmtId="4" fontId="12" fillId="0" borderId="23" xfId="0" applyNumberFormat="1" applyFont="1" applyFill="1" applyBorder="1" applyAlignment="1">
      <alignment horizontal="right" wrapText="1"/>
    </xf>
    <xf numFmtId="0" fontId="12" fillId="0" borderId="23" xfId="0" applyFont="1" applyFill="1" applyBorder="1" applyAlignment="1">
      <alignment horizontal="center" wrapText="1"/>
    </xf>
    <xf numFmtId="0" fontId="12" fillId="0" borderId="23" xfId="0" applyFont="1" applyFill="1" applyBorder="1" applyAlignment="1">
      <alignment wrapText="1"/>
    </xf>
    <xf numFmtId="0" fontId="16" fillId="0" borderId="15" xfId="0" applyFont="1" applyFill="1" applyBorder="1" applyAlignment="1">
      <alignment wrapText="1"/>
    </xf>
    <xf numFmtId="0" fontId="10" fillId="0" borderId="23" xfId="0" applyFont="1" applyFill="1" applyBorder="1" applyAlignment="1">
      <alignment horizontal="center" wrapText="1"/>
    </xf>
    <xf numFmtId="0" fontId="10" fillId="0" borderId="15" xfId="0" applyFont="1" applyFill="1" applyBorder="1" applyAlignment="1">
      <alignment horizontal="left" vertical="center" wrapText="1"/>
    </xf>
    <xf numFmtId="0" fontId="16" fillId="0" borderId="15" xfId="0" applyFont="1" applyFill="1" applyBorder="1" applyAlignment="1">
      <alignment vertical="center" wrapText="1"/>
    </xf>
    <xf numFmtId="164" fontId="10" fillId="0" borderId="15" xfId="0" applyNumberFormat="1" applyFont="1" applyFill="1" applyBorder="1" applyAlignment="1">
      <alignment horizontal="right" vertical="center" wrapText="1"/>
    </xf>
    <xf numFmtId="0" fontId="10" fillId="0" borderId="15" xfId="0" applyFont="1" applyFill="1" applyBorder="1" applyAlignment="1">
      <alignment vertical="center" wrapText="1"/>
    </xf>
    <xf numFmtId="0" fontId="0" fillId="0" borderId="15" xfId="0" applyFill="1" applyBorder="1"/>
    <xf numFmtId="0" fontId="16" fillId="0" borderId="23" xfId="0" applyFont="1" applyFill="1" applyBorder="1" applyAlignment="1">
      <alignment wrapText="1"/>
    </xf>
    <xf numFmtId="0" fontId="10" fillId="0" borderId="15" xfId="0" applyFont="1" applyFill="1" applyBorder="1" applyAlignment="1">
      <alignment horizontal="center" vertical="center" wrapText="1"/>
    </xf>
    <xf numFmtId="0" fontId="10" fillId="0" borderId="15" xfId="0" applyFont="1" applyFill="1" applyBorder="1" applyAlignment="1">
      <alignment horizontal="left" vertical="top" wrapText="1"/>
    </xf>
    <xf numFmtId="165" fontId="12" fillId="0" borderId="15" xfId="0" applyNumberFormat="1" applyFont="1" applyFill="1" applyBorder="1" applyAlignment="1">
      <alignment horizontal="right" wrapText="1"/>
    </xf>
    <xf numFmtId="164" fontId="12" fillId="0" borderId="15" xfId="0" applyNumberFormat="1" applyFont="1" applyFill="1" applyBorder="1" applyAlignment="1">
      <alignment horizontal="right" wrapText="1"/>
    </xf>
    <xf numFmtId="0" fontId="10" fillId="0" borderId="15" xfId="0" applyFont="1" applyFill="1" applyBorder="1" applyAlignment="1">
      <alignment horizontal="center" wrapText="1"/>
    </xf>
    <xf numFmtId="165" fontId="12" fillId="0" borderId="22" xfId="0" applyNumberFormat="1" applyFont="1" applyFill="1" applyBorder="1" applyAlignment="1">
      <alignment horizontal="center" vertical="center"/>
    </xf>
    <xf numFmtId="165" fontId="12" fillId="0" borderId="15" xfId="0" applyNumberFormat="1" applyFont="1" applyFill="1" applyBorder="1" applyAlignment="1">
      <alignment horizontal="center" vertical="center"/>
    </xf>
    <xf numFmtId="0" fontId="10" fillId="0" borderId="15" xfId="0" applyFont="1" applyFill="1" applyBorder="1" applyAlignment="1">
      <alignment horizontal="justify" vertical="top" wrapText="1"/>
    </xf>
    <xf numFmtId="0" fontId="10" fillId="0" borderId="15" xfId="0" applyFont="1" applyFill="1" applyBorder="1" applyAlignment="1">
      <alignment horizontal="justify" vertical="center" wrapText="1"/>
    </xf>
    <xf numFmtId="0" fontId="10" fillId="0" borderId="15" xfId="0" applyFont="1" applyFill="1" applyBorder="1" applyAlignment="1">
      <alignment wrapText="1"/>
    </xf>
    <xf numFmtId="164" fontId="12" fillId="0" borderId="15" xfId="0" applyNumberFormat="1" applyFont="1" applyFill="1" applyBorder="1" applyAlignment="1">
      <alignment horizontal="right" vertical="center"/>
    </xf>
    <xf numFmtId="0" fontId="10" fillId="0" borderId="15" xfId="0" applyFont="1" applyFill="1" applyBorder="1"/>
    <xf numFmtId="0" fontId="10" fillId="0" borderId="15" xfId="0" applyFont="1" applyFill="1" applyBorder="1" applyAlignment="1">
      <alignment horizontal="center" vertical="center"/>
    </xf>
    <xf numFmtId="0" fontId="17" fillId="0" borderId="0" xfId="0" applyFont="1" applyFill="1"/>
    <xf numFmtId="0" fontId="10" fillId="0" borderId="15" xfId="0" applyFont="1" applyFill="1" applyBorder="1" applyAlignment="1">
      <alignment vertical="top" wrapText="1"/>
    </xf>
    <xf numFmtId="0" fontId="12" fillId="0" borderId="0" xfId="0" applyFont="1" applyFill="1"/>
    <xf numFmtId="0" fontId="12" fillId="0" borderId="0" xfId="0" applyFont="1" applyFill="1" applyBorder="1"/>
    <xf numFmtId="4" fontId="12" fillId="0" borderId="22" xfId="0" applyNumberFormat="1" applyFont="1" applyFill="1" applyBorder="1" applyAlignment="1">
      <alignment horizontal="right" vertical="center"/>
    </xf>
    <xf numFmtId="4" fontId="12" fillId="0" borderId="15" xfId="0" applyNumberFormat="1" applyFont="1" applyFill="1" applyBorder="1" applyAlignment="1">
      <alignment horizontal="right" vertical="center"/>
    </xf>
    <xf numFmtId="0" fontId="10" fillId="0" borderId="15" xfId="0" applyFont="1" applyFill="1" applyBorder="1" applyAlignment="1">
      <alignment horizontal="center" vertical="top" wrapText="1"/>
    </xf>
    <xf numFmtId="0" fontId="18" fillId="0" borderId="0" xfId="0" applyFont="1" applyFill="1"/>
    <xf numFmtId="0" fontId="18" fillId="0" borderId="0" xfId="0" applyFont="1" applyFill="1" applyBorder="1"/>
    <xf numFmtId="0" fontId="0" fillId="4" borderId="0" xfId="0" applyFill="1"/>
    <xf numFmtId="164" fontId="9" fillId="2" borderId="3" xfId="0" applyNumberFormat="1" applyFont="1" applyFill="1" applyBorder="1" applyAlignment="1">
      <alignment horizontal="right" vertical="center" wrapText="1"/>
    </xf>
    <xf numFmtId="0" fontId="19" fillId="0" borderId="0" xfId="0" applyFont="1"/>
    <xf numFmtId="0" fontId="19" fillId="0" borderId="0" xfId="0" applyFont="1" applyFill="1"/>
    <xf numFmtId="0" fontId="19" fillId="0" borderId="0" xfId="0" applyFont="1" applyFill="1" applyBorder="1"/>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top" wrapText="1"/>
    </xf>
    <xf numFmtId="0" fontId="20" fillId="0" borderId="0" xfId="0" applyFont="1" applyAlignment="1">
      <alignment horizontal="center"/>
    </xf>
    <xf numFmtId="0" fontId="20" fillId="0" borderId="0" xfId="0" applyFont="1" applyAlignment="1">
      <alignment horizontal="center" wrapText="1"/>
    </xf>
    <xf numFmtId="0" fontId="21" fillId="0" borderId="0" xfId="0" applyFont="1"/>
    <xf numFmtId="0" fontId="5" fillId="0" borderId="0" xfId="0" applyFont="1" applyAlignment="1">
      <alignment horizontal="justify"/>
    </xf>
    <xf numFmtId="0" fontId="21" fillId="0" borderId="0" xfId="0" applyFont="1" applyAlignment="1"/>
    <xf numFmtId="0" fontId="2" fillId="0" borderId="0" xfId="0" applyFont="1" applyFill="1"/>
    <xf numFmtId="0" fontId="2" fillId="3" borderId="0" xfId="0" applyFont="1" applyFill="1"/>
    <xf numFmtId="0" fontId="2" fillId="0" borderId="0" xfId="0" applyFont="1" applyFill="1" applyAlignment="1">
      <alignment horizontal="center" vertical="center"/>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vertical="top" wrapText="1"/>
    </xf>
    <xf numFmtId="0" fontId="2" fillId="0" borderId="2" xfId="0" applyFont="1" applyFill="1" applyBorder="1" applyAlignment="1">
      <alignment horizontal="justify"/>
    </xf>
    <xf numFmtId="0" fontId="2" fillId="0" borderId="2" xfId="0" applyFont="1" applyFill="1" applyBorder="1" applyAlignment="1">
      <alignment horizontal="justify" vertical="center" wrapText="1"/>
    </xf>
    <xf numFmtId="0" fontId="2" fillId="0" borderId="5"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14" fontId="2" fillId="0" borderId="6" xfId="0" applyNumberFormat="1" applyFont="1" applyFill="1" applyBorder="1" applyAlignment="1">
      <alignment horizontal="center" vertical="center" wrapText="1"/>
    </xf>
    <xf numFmtId="0" fontId="2" fillId="0" borderId="5" xfId="0" applyFont="1" applyFill="1" applyBorder="1" applyAlignment="1">
      <alignment vertical="top" wrapText="1"/>
    </xf>
    <xf numFmtId="0" fontId="15"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justify" vertical="top" wrapText="1"/>
    </xf>
    <xf numFmtId="0" fontId="2" fillId="0" borderId="2"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top" wrapText="1"/>
    </xf>
    <xf numFmtId="0" fontId="2" fillId="0" borderId="1" xfId="0" applyFont="1" applyFill="1" applyBorder="1" applyAlignment="1">
      <alignment horizontal="left" vertical="center" textRotation="90" wrapText="1"/>
    </xf>
    <xf numFmtId="0" fontId="2" fillId="0" borderId="0" xfId="0" applyFont="1" applyFill="1" applyBorder="1" applyAlignment="1"/>
    <xf numFmtId="0" fontId="1" fillId="0" borderId="1" xfId="0" applyFont="1" applyFill="1" applyBorder="1" applyAlignment="1">
      <alignment horizontal="center" vertical="center" wrapText="1"/>
    </xf>
    <xf numFmtId="0" fontId="2" fillId="0" borderId="0" xfId="0" applyFont="1" applyFill="1" applyAlignment="1">
      <alignment horizontal="left"/>
    </xf>
    <xf numFmtId="0" fontId="1" fillId="0" borderId="0" xfId="0" applyFont="1" applyFill="1" applyBorder="1"/>
    <xf numFmtId="1" fontId="2" fillId="0" borderId="2"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1" fontId="15"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2" xfId="0" applyFont="1" applyFill="1" applyBorder="1" applyAlignment="1">
      <alignment horizontal="center" vertical="center"/>
    </xf>
    <xf numFmtId="0" fontId="1" fillId="0" borderId="13" xfId="0" applyFont="1" applyFill="1" applyBorder="1" applyAlignment="1">
      <alignment horizontal="center" vertical="center" textRotation="90" wrapText="1"/>
    </xf>
    <xf numFmtId="1" fontId="1" fillId="0" borderId="5" xfId="0" applyNumberFormat="1" applyFont="1" applyFill="1" applyBorder="1" applyAlignment="1">
      <alignment horizontal="center" vertical="center" wrapText="1"/>
    </xf>
    <xf numFmtId="0" fontId="2" fillId="0" borderId="0" xfId="0" applyFont="1" applyFill="1" applyAlignment="1">
      <alignment horizontal="left"/>
    </xf>
    <xf numFmtId="164" fontId="10" fillId="0" borderId="15" xfId="0" applyNumberFormat="1" applyFont="1" applyFill="1" applyBorder="1" applyAlignment="1">
      <alignment horizontal="right" vertical="center"/>
    </xf>
    <xf numFmtId="164" fontId="10" fillId="0" borderId="23" xfId="0" applyNumberFormat="1" applyFont="1" applyFill="1" applyBorder="1" applyAlignment="1">
      <alignment horizontal="right" vertical="center"/>
    </xf>
    <xf numFmtId="164" fontId="12" fillId="0" borderId="23" xfId="0" applyNumberFormat="1" applyFont="1" applyFill="1" applyBorder="1" applyAlignment="1">
      <alignment horizontal="right" vertical="center"/>
    </xf>
    <xf numFmtId="164" fontId="10" fillId="0" borderId="23" xfId="0"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top" wrapText="1"/>
    </xf>
    <xf numFmtId="0" fontId="5" fillId="0" borderId="0" xfId="0" applyFont="1" applyFill="1" applyBorder="1" applyAlignment="1">
      <alignment horizontal="center" vertical="center"/>
    </xf>
    <xf numFmtId="0" fontId="2" fillId="3" borderId="0" xfId="0" applyFont="1" applyFill="1" applyBorder="1" applyAlignment="1"/>
    <xf numFmtId="1" fontId="2" fillId="0" borderId="5"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5" fillId="0" borderId="0" xfId="0" applyFont="1" applyAlignment="1">
      <alignment horizontal="justify"/>
    </xf>
    <xf numFmtId="0" fontId="10" fillId="0" borderId="16" xfId="0" applyFont="1" applyFill="1" applyBorder="1" applyAlignment="1">
      <alignment horizontal="center" vertical="top" wrapText="1"/>
    </xf>
    <xf numFmtId="0" fontId="10" fillId="0" borderId="3" xfId="0" applyFont="1" applyBorder="1" applyAlignment="1">
      <alignment horizontal="center" vertical="center" wrapText="1"/>
    </xf>
    <xf numFmtId="0" fontId="10" fillId="0" borderId="16" xfId="0" applyFont="1" applyFill="1" applyBorder="1" applyAlignment="1">
      <alignment horizontal="justify" vertical="top" wrapText="1"/>
    </xf>
    <xf numFmtId="0" fontId="12" fillId="0" borderId="23" xfId="0" applyFont="1" applyFill="1" applyBorder="1" applyAlignment="1">
      <alignment horizontal="center" vertical="top" wrapText="1"/>
    </xf>
    <xf numFmtId="0" fontId="12" fillId="0" borderId="15" xfId="0" applyFont="1" applyFill="1" applyBorder="1" applyAlignment="1">
      <alignment horizontal="center" vertical="center" wrapText="1"/>
    </xf>
    <xf numFmtId="0" fontId="10" fillId="0" borderId="1" xfId="0" applyFont="1" applyBorder="1" applyAlignment="1">
      <alignment horizontal="center" vertical="top" wrapText="1"/>
    </xf>
    <xf numFmtId="0" fontId="10" fillId="0" borderId="4" xfId="0" applyFont="1" applyBorder="1" applyAlignment="1">
      <alignment horizontal="center" vertical="top" wrapText="1"/>
    </xf>
    <xf numFmtId="164" fontId="12" fillId="0" borderId="15" xfId="0" applyNumberFormat="1" applyFont="1" applyFill="1" applyBorder="1" applyAlignment="1">
      <alignment horizontal="right" vertical="center" wrapText="1"/>
    </xf>
    <xf numFmtId="0" fontId="10" fillId="0" borderId="13" xfId="0" applyFont="1" applyBorder="1" applyAlignment="1">
      <alignment horizontal="center" vertical="top" wrapText="1"/>
    </xf>
    <xf numFmtId="0" fontId="12" fillId="0" borderId="15" xfId="0" applyFont="1" applyFill="1" applyBorder="1" applyAlignment="1">
      <alignment horizontal="center" vertical="top"/>
    </xf>
    <xf numFmtId="164" fontId="10" fillId="0" borderId="15" xfId="0" applyNumberFormat="1" applyFont="1" applyFill="1" applyBorder="1" applyAlignment="1">
      <alignment horizontal="right" wrapText="1"/>
    </xf>
    <xf numFmtId="0" fontId="0" fillId="0" borderId="41" xfId="0" applyFill="1" applyBorder="1"/>
    <xf numFmtId="0" fontId="10" fillId="0" borderId="15" xfId="0" applyFont="1" applyBorder="1" applyAlignment="1">
      <alignment horizontal="center" vertical="top" wrapText="1"/>
    </xf>
    <xf numFmtId="0" fontId="10" fillId="0" borderId="15" xfId="0" applyFont="1" applyBorder="1" applyAlignment="1">
      <alignment horizontal="center" vertical="center" wrapText="1"/>
    </xf>
    <xf numFmtId="0" fontId="12" fillId="0" borderId="15" xfId="0" applyFont="1" applyBorder="1" applyAlignment="1">
      <alignment horizontal="center" vertical="top" wrapText="1"/>
    </xf>
    <xf numFmtId="164" fontId="12" fillId="0" borderId="15" xfId="0" applyNumberFormat="1" applyFont="1" applyBorder="1" applyAlignment="1">
      <alignment horizontal="center" vertical="top" wrapText="1"/>
    </xf>
    <xf numFmtId="0" fontId="11" fillId="0" borderId="15" xfId="0" applyFont="1" applyBorder="1" applyAlignment="1">
      <alignment horizontal="center" wrapText="1"/>
    </xf>
    <xf numFmtId="164" fontId="11" fillId="2" borderId="15" xfId="0" applyNumberFormat="1" applyFont="1" applyFill="1" applyBorder="1" applyAlignment="1">
      <alignment horizontal="right" vertical="center" wrapText="1"/>
    </xf>
    <xf numFmtId="2" fontId="9" fillId="0" borderId="15" xfId="0" applyNumberFormat="1" applyFont="1" applyBorder="1" applyAlignment="1">
      <alignment vertical="top" wrapText="1"/>
    </xf>
    <xf numFmtId="2" fontId="11" fillId="0" borderId="15" xfId="0" applyNumberFormat="1" applyFont="1" applyBorder="1" applyAlignment="1">
      <alignment vertical="top" wrapText="1"/>
    </xf>
    <xf numFmtId="0" fontId="9" fillId="0" borderId="15" xfId="0" applyFont="1" applyBorder="1" applyAlignment="1">
      <alignment horizontal="center" wrapText="1"/>
    </xf>
    <xf numFmtId="164" fontId="9" fillId="2" borderId="15" xfId="0" applyNumberFormat="1" applyFont="1" applyFill="1" applyBorder="1" applyAlignment="1">
      <alignment horizontal="right" vertical="center" wrapText="1"/>
    </xf>
    <xf numFmtId="0" fontId="11" fillId="0" borderId="15" xfId="0" applyFont="1" applyFill="1" applyBorder="1" applyAlignment="1">
      <alignment horizontal="center" wrapText="1"/>
    </xf>
    <xf numFmtId="164" fontId="11" fillId="0" borderId="15" xfId="0" applyNumberFormat="1" applyFont="1" applyFill="1" applyBorder="1" applyAlignment="1">
      <alignment horizontal="right" vertical="center" wrapText="1"/>
    </xf>
    <xf numFmtId="2" fontId="9" fillId="0" borderId="15" xfId="0" applyNumberFormat="1" applyFont="1" applyFill="1" applyBorder="1" applyAlignment="1">
      <alignment vertical="top" wrapText="1"/>
    </xf>
    <xf numFmtId="2" fontId="11" fillId="0" borderId="15" xfId="0" applyNumberFormat="1" applyFont="1" applyFill="1" applyBorder="1" applyAlignment="1">
      <alignment vertical="top" wrapText="1"/>
    </xf>
    <xf numFmtId="0" fontId="9" fillId="0" borderId="15" xfId="0" applyFont="1" applyFill="1" applyBorder="1" applyAlignment="1">
      <alignment horizontal="center" wrapText="1"/>
    </xf>
    <xf numFmtId="164" fontId="9" fillId="0" borderId="15" xfId="0" applyNumberFormat="1" applyFont="1" applyFill="1" applyBorder="1" applyAlignment="1">
      <alignment vertical="center" wrapText="1"/>
    </xf>
    <xf numFmtId="164" fontId="9" fillId="0" borderId="15" xfId="0" applyNumberFormat="1" applyFont="1" applyFill="1" applyBorder="1" applyAlignment="1">
      <alignment horizontal="right" vertical="center" wrapText="1"/>
    </xf>
    <xf numFmtId="2" fontId="10" fillId="0" borderId="15" xfId="0" applyNumberFormat="1" applyFont="1" applyFill="1" applyBorder="1" applyAlignment="1">
      <alignment vertical="top" wrapText="1"/>
    </xf>
    <xf numFmtId="2" fontId="12" fillId="0" borderId="15" xfId="0" applyNumberFormat="1" applyFont="1" applyFill="1" applyBorder="1" applyAlignment="1">
      <alignment vertical="top" wrapText="1"/>
    </xf>
    <xf numFmtId="164" fontId="10" fillId="0" borderId="15" xfId="0" applyNumberFormat="1" applyFont="1" applyFill="1" applyBorder="1" applyAlignment="1">
      <alignment horizontal="right" vertical="top" wrapText="1"/>
    </xf>
    <xf numFmtId="0" fontId="9" fillId="0" borderId="15" xfId="0" applyFont="1" applyFill="1" applyBorder="1" applyAlignment="1">
      <alignment horizontal="center" vertical="top" wrapText="1"/>
    </xf>
    <xf numFmtId="2" fontId="2" fillId="0" borderId="15" xfId="0" applyNumberFormat="1" applyFont="1" applyBorder="1" applyAlignment="1">
      <alignment vertical="top" wrapText="1"/>
    </xf>
    <xf numFmtId="2" fontId="13" fillId="0" borderId="15" xfId="0" applyNumberFormat="1" applyFont="1" applyBorder="1" applyAlignment="1">
      <alignment vertical="top" wrapText="1"/>
    </xf>
    <xf numFmtId="0" fontId="13" fillId="0" borderId="15" xfId="0" applyFont="1" applyBorder="1" applyAlignment="1">
      <alignment horizontal="center" wrapText="1"/>
    </xf>
    <xf numFmtId="2" fontId="2" fillId="0" borderId="15" xfId="0" applyNumberFormat="1" applyFont="1" applyBorder="1" applyAlignment="1">
      <alignment horizontal="right" vertical="center" wrapText="1"/>
    </xf>
    <xf numFmtId="2" fontId="13" fillId="0" borderId="15" xfId="0" applyNumberFormat="1" applyFont="1" applyBorder="1" applyAlignment="1">
      <alignment horizontal="right" vertical="center" wrapText="1"/>
    </xf>
    <xf numFmtId="2" fontId="13" fillId="0" borderId="15"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5" xfId="0" applyFont="1" applyFill="1" applyBorder="1" applyAlignment="1">
      <alignment horizontal="center" vertical="top" wrapText="1"/>
    </xf>
    <xf numFmtId="164" fontId="10" fillId="0" borderId="15" xfId="0" applyNumberFormat="1" applyFont="1" applyFill="1" applyBorder="1" applyAlignment="1">
      <alignment vertical="top" wrapText="1"/>
    </xf>
    <xf numFmtId="164" fontId="12" fillId="0" borderId="15" xfId="0" applyNumberFormat="1" applyFont="1" applyFill="1" applyBorder="1" applyAlignment="1">
      <alignment vertical="top" wrapText="1"/>
    </xf>
    <xf numFmtId="0" fontId="12" fillId="0" borderId="15" xfId="0" applyFont="1" applyBorder="1" applyAlignment="1">
      <alignment horizontal="center" wrapText="1"/>
    </xf>
    <xf numFmtId="164" fontId="12" fillId="0" borderId="15" xfId="0" applyNumberFormat="1" applyFont="1" applyBorder="1" applyAlignment="1">
      <alignment horizontal="right" vertical="center" wrapText="1"/>
    </xf>
    <xf numFmtId="164" fontId="10" fillId="0" borderId="15" xfId="0" applyNumberFormat="1" applyFont="1" applyBorder="1" applyAlignment="1">
      <alignment horizontal="right" vertical="center" wrapText="1"/>
    </xf>
    <xf numFmtId="0" fontId="0" fillId="0" borderId="0" xfId="0" applyBorder="1" applyAlignment="1">
      <alignment horizontal="center"/>
    </xf>
    <xf numFmtId="164" fontId="12" fillId="0" borderId="15" xfId="0" applyNumberFormat="1" applyFont="1" applyFill="1" applyBorder="1" applyAlignment="1">
      <alignment horizontal="right" vertical="center" wrapText="1"/>
    </xf>
    <xf numFmtId="0" fontId="22" fillId="0" borderId="0" xfId="0" applyFont="1" applyAlignment="1"/>
    <xf numFmtId="164" fontId="12" fillId="0" borderId="15" xfId="0" applyNumberFormat="1" applyFont="1" applyFill="1" applyBorder="1" applyAlignment="1">
      <alignment horizontal="right" vertical="center" wrapText="1"/>
    </xf>
    <xf numFmtId="0" fontId="1" fillId="0" borderId="4" xfId="0" applyFont="1" applyFill="1" applyBorder="1" applyAlignment="1">
      <alignment horizontal="center" vertical="center" textRotation="90"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6" xfId="0" applyFont="1" applyFill="1" applyBorder="1" applyAlignment="1">
      <alignment horizontal="justify" vertical="center" wrapText="1"/>
    </xf>
    <xf numFmtId="0" fontId="2" fillId="0" borderId="3" xfId="0" applyFont="1" applyFill="1" applyBorder="1" applyAlignment="1">
      <alignment horizontal="justify" vertical="center" wrapText="1"/>
    </xf>
    <xf numFmtId="1" fontId="2" fillId="0" borderId="6" xfId="0" applyNumberFormat="1" applyFont="1" applyFill="1" applyBorder="1" applyAlignment="1">
      <alignment horizontal="center" vertical="center" wrapText="1"/>
    </xf>
    <xf numFmtId="0" fontId="2" fillId="0" borderId="3" xfId="0" applyFont="1" applyFill="1" applyBorder="1" applyAlignment="1">
      <alignment horizontal="justify" vertical="top" wrapText="1"/>
    </xf>
    <xf numFmtId="0" fontId="2" fillId="0" borderId="6" xfId="0" applyFont="1" applyFill="1" applyBorder="1" applyAlignment="1">
      <alignment vertical="top" wrapText="1"/>
    </xf>
    <xf numFmtId="0" fontId="2" fillId="0" borderId="3" xfId="0" applyFont="1" applyFill="1" applyBorder="1" applyAlignment="1">
      <alignment vertical="top" wrapText="1"/>
    </xf>
    <xf numFmtId="164" fontId="12" fillId="0" borderId="15" xfId="0" applyNumberFormat="1" applyFont="1" applyFill="1" applyBorder="1" applyAlignment="1">
      <alignment horizontal="right" vertical="center" wrapText="1"/>
    </xf>
    <xf numFmtId="0" fontId="12" fillId="0" borderId="23" xfId="0" applyFont="1" applyFill="1" applyBorder="1" applyAlignment="1">
      <alignment horizontal="center" vertical="top" wrapText="1"/>
    </xf>
    <xf numFmtId="0" fontId="5" fillId="0" borderId="0" xfId="0" applyFont="1" applyFill="1" applyAlignment="1"/>
    <xf numFmtId="0" fontId="2" fillId="0" borderId="0" xfId="0" applyFont="1" applyFill="1" applyAlignment="1">
      <alignment horizontal="left" vertical="justify"/>
    </xf>
    <xf numFmtId="0" fontId="1" fillId="0" borderId="0" xfId="0" applyFont="1" applyFill="1" applyAlignment="1"/>
    <xf numFmtId="0" fontId="6" fillId="0" borderId="0" xfId="0" applyFont="1" applyFill="1"/>
    <xf numFmtId="0" fontId="1" fillId="0" borderId="11" xfId="0" applyFont="1" applyFill="1" applyBorder="1" applyAlignment="1">
      <alignment horizontal="center" vertical="center" wrapText="1"/>
    </xf>
    <xf numFmtId="0" fontId="1" fillId="0" borderId="0" xfId="0" applyFont="1" applyFill="1" applyAlignment="1">
      <alignment horizontal="left" vertical="top"/>
    </xf>
    <xf numFmtId="0" fontId="1" fillId="0" borderId="2" xfId="0" applyFont="1" applyFill="1" applyBorder="1" applyAlignment="1">
      <alignment vertical="top" wrapText="1"/>
    </xf>
    <xf numFmtId="0" fontId="1" fillId="0" borderId="2" xfId="0" applyFont="1" applyFill="1" applyBorder="1" applyAlignment="1">
      <alignment horizontal="center" vertical="center" textRotation="90" wrapText="1"/>
    </xf>
    <xf numFmtId="0" fontId="1" fillId="0" borderId="12" xfId="0" applyFont="1" applyFill="1" applyBorder="1" applyAlignment="1">
      <alignment horizontal="center" vertical="center" textRotation="90" wrapText="1"/>
    </xf>
    <xf numFmtId="0" fontId="1" fillId="0" borderId="0" xfId="0" applyFont="1" applyFill="1" applyBorder="1" applyAlignment="1">
      <alignment horizontal="center" vertical="center" textRotation="90" wrapText="1"/>
    </xf>
    <xf numFmtId="164" fontId="1" fillId="0" borderId="5" xfId="0" applyNumberFormat="1" applyFont="1" applyFill="1" applyBorder="1" applyAlignment="1">
      <alignment horizontal="center" vertical="center" wrapText="1"/>
    </xf>
    <xf numFmtId="0" fontId="1" fillId="0" borderId="2" xfId="0" applyFont="1" applyFill="1" applyBorder="1" applyAlignment="1">
      <alignment horizontal="center" vertical="top" wrapText="1"/>
    </xf>
    <xf numFmtId="164" fontId="7" fillId="0" borderId="5"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4" fontId="2" fillId="0" borderId="5" xfId="0" applyNumberFormat="1" applyFont="1" applyFill="1" applyBorder="1" applyAlignment="1">
      <alignment horizontal="center" vertical="center" wrapText="1"/>
    </xf>
    <xf numFmtId="164" fontId="9" fillId="0" borderId="15" xfId="0" applyNumberFormat="1" applyFont="1" applyFill="1" applyBorder="1" applyAlignment="1">
      <alignment horizontal="right" vertical="top" wrapText="1"/>
    </xf>
    <xf numFmtId="164" fontId="9" fillId="0" borderId="15" xfId="0" applyNumberFormat="1" applyFont="1" applyFill="1" applyBorder="1" applyAlignment="1">
      <alignment vertical="top" wrapText="1"/>
    </xf>
    <xf numFmtId="164" fontId="10" fillId="0" borderId="15" xfId="0" applyNumberFormat="1" applyFont="1" applyFill="1" applyBorder="1" applyAlignment="1">
      <alignment vertical="center" wrapText="1"/>
    </xf>
    <xf numFmtId="0" fontId="10" fillId="0" borderId="15" xfId="0" applyFont="1" applyFill="1" applyBorder="1" applyAlignment="1">
      <alignment vertical="center"/>
    </xf>
    <xf numFmtId="164" fontId="11" fillId="0" borderId="2" xfId="0" applyNumberFormat="1" applyFont="1" applyFill="1" applyBorder="1" applyAlignment="1">
      <alignment horizontal="right" vertical="center" wrapText="1"/>
    </xf>
    <xf numFmtId="164" fontId="9" fillId="0" borderId="3" xfId="0" applyNumberFormat="1" applyFont="1" applyFill="1" applyBorder="1" applyAlignment="1">
      <alignment horizontal="right" vertical="center" wrapText="1"/>
    </xf>
    <xf numFmtId="0" fontId="1" fillId="0" borderId="4" xfId="0" applyFont="1" applyFill="1" applyBorder="1" applyAlignment="1">
      <alignment horizontal="justify" vertical="top" wrapText="1"/>
    </xf>
    <xf numFmtId="0" fontId="1" fillId="0" borderId="7" xfId="0" applyFont="1" applyFill="1" applyBorder="1" applyAlignment="1">
      <alignment horizontal="justify" vertical="top" wrapText="1"/>
    </xf>
    <xf numFmtId="0" fontId="1" fillId="0" borderId="5" xfId="0" applyFont="1" applyFill="1" applyBorder="1" applyAlignment="1">
      <alignment horizontal="justify" vertical="top" wrapText="1"/>
    </xf>
    <xf numFmtId="164" fontId="7" fillId="0" borderId="4" xfId="0" applyNumberFormat="1" applyFont="1" applyFill="1" applyBorder="1" applyAlignment="1">
      <alignment horizontal="right" vertical="center" wrapText="1"/>
    </xf>
    <xf numFmtId="164" fontId="7" fillId="0" borderId="5" xfId="0" applyNumberFormat="1" applyFont="1" applyFill="1" applyBorder="1" applyAlignment="1">
      <alignment horizontal="right" vertical="center" wrapText="1"/>
    </xf>
    <xf numFmtId="0" fontId="1" fillId="0" borderId="11"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4"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5"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0" borderId="3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1" fillId="0" borderId="5" xfId="0" applyFont="1" applyFill="1" applyBorder="1" applyAlignment="1">
      <alignment horizontal="center" vertical="center" textRotation="90" wrapText="1"/>
    </xf>
    <xf numFmtId="0" fontId="1" fillId="0" borderId="6" xfId="0" applyFont="1" applyFill="1" applyBorder="1" applyAlignment="1">
      <alignment horizontal="center" vertical="top" wrapText="1"/>
    </xf>
    <xf numFmtId="0" fontId="1" fillId="0" borderId="3" xfId="0" applyFont="1" applyFill="1" applyBorder="1" applyAlignment="1">
      <alignment horizontal="center"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1" fillId="0" borderId="12"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0" borderId="1" xfId="0" applyFont="1" applyFill="1" applyBorder="1" applyAlignment="1">
      <alignment horizontal="justify" vertical="top" wrapText="1"/>
    </xf>
    <xf numFmtId="0" fontId="1"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5"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5" xfId="0" applyFont="1" applyFill="1" applyBorder="1" applyAlignment="1">
      <alignment horizontal="left" vertical="top" wrapText="1"/>
    </xf>
    <xf numFmtId="164" fontId="4" fillId="0" borderId="4" xfId="0" applyNumberFormat="1" applyFont="1" applyFill="1" applyBorder="1" applyAlignment="1">
      <alignment horizontal="right" vertical="center" wrapText="1"/>
    </xf>
    <xf numFmtId="164" fontId="4" fillId="0" borderId="5" xfId="0" applyNumberFormat="1" applyFont="1" applyFill="1" applyBorder="1" applyAlignment="1">
      <alignment horizontal="right" vertical="center" wrapText="1"/>
    </xf>
    <xf numFmtId="0" fontId="1" fillId="0" borderId="4" xfId="0" applyFont="1" applyFill="1" applyBorder="1" applyAlignment="1">
      <alignment vertical="justify"/>
    </xf>
    <xf numFmtId="0" fontId="1" fillId="0" borderId="7" xfId="0" applyFont="1" applyFill="1" applyBorder="1" applyAlignment="1">
      <alignment vertical="justify"/>
    </xf>
    <xf numFmtId="0" fontId="1" fillId="0" borderId="5" xfId="0" applyFont="1" applyFill="1" applyBorder="1" applyAlignment="1">
      <alignment vertical="justify"/>
    </xf>
    <xf numFmtId="0" fontId="1" fillId="0" borderId="0" xfId="0" applyFont="1" applyFill="1" applyAlignment="1">
      <alignment horizontal="center"/>
    </xf>
    <xf numFmtId="0" fontId="1" fillId="0" borderId="4" xfId="0" applyFont="1" applyFill="1" applyBorder="1" applyAlignment="1">
      <alignment vertical="top" wrapText="1"/>
    </xf>
    <xf numFmtId="0" fontId="1" fillId="0" borderId="7" xfId="0" applyFont="1" applyFill="1" applyBorder="1" applyAlignment="1">
      <alignment vertical="top" wrapText="1"/>
    </xf>
    <xf numFmtId="0" fontId="1" fillId="0" borderId="5" xfId="0" applyFont="1" applyFill="1" applyBorder="1" applyAlignment="1">
      <alignment vertical="top" wrapText="1"/>
    </xf>
    <xf numFmtId="0" fontId="1" fillId="0" borderId="37" xfId="0" applyFont="1" applyFill="1" applyBorder="1" applyAlignment="1">
      <alignment horizontal="center" vertical="center" wrapText="1"/>
    </xf>
    <xf numFmtId="0" fontId="8" fillId="0" borderId="14" xfId="0" applyFont="1" applyFill="1" applyBorder="1" applyAlignment="1">
      <alignment horizontal="left" vertical="top" wrapText="1"/>
    </xf>
    <xf numFmtId="0" fontId="8"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5" xfId="0" applyFont="1" applyFill="1" applyBorder="1" applyAlignment="1">
      <alignment horizontal="left" vertical="top"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4"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Alignment="1">
      <alignment horizontal="center"/>
    </xf>
    <xf numFmtId="0" fontId="4" fillId="0" borderId="0" xfId="0" applyFont="1" applyFill="1" applyAlignment="1">
      <alignment horizontal="center" wrapText="1"/>
    </xf>
    <xf numFmtId="0" fontId="1" fillId="0" borderId="7" xfId="0" applyFont="1" applyFill="1" applyBorder="1" applyAlignment="1">
      <alignment horizontal="justify" vertical="top"/>
    </xf>
    <xf numFmtId="0" fontId="1" fillId="0" borderId="5" xfId="0" applyFont="1" applyFill="1" applyBorder="1" applyAlignment="1">
      <alignment horizontal="justify" vertical="top"/>
    </xf>
    <xf numFmtId="0" fontId="1" fillId="0" borderId="4" xfId="0" applyFont="1" applyFill="1" applyBorder="1" applyAlignment="1">
      <alignment horizontal="justify" vertical="top"/>
    </xf>
    <xf numFmtId="0" fontId="1" fillId="0" borderId="7" xfId="0" applyFont="1" applyFill="1" applyBorder="1" applyAlignment="1">
      <alignment horizontal="left" vertical="top"/>
    </xf>
    <xf numFmtId="0" fontId="1" fillId="0" borderId="5" xfId="0" applyFont="1" applyFill="1" applyBorder="1" applyAlignment="1">
      <alignment horizontal="left" vertical="top"/>
    </xf>
    <xf numFmtId="0" fontId="1" fillId="0" borderId="4" xfId="0" applyFont="1" applyFill="1" applyBorder="1" applyAlignment="1">
      <alignment horizontal="left" vertical="top"/>
    </xf>
    <xf numFmtId="0" fontId="1" fillId="0" borderId="11" xfId="0" applyFont="1" applyFill="1" applyBorder="1" applyAlignment="1">
      <alignment vertical="top" wrapText="1"/>
    </xf>
    <xf numFmtId="0" fontId="1" fillId="0" borderId="9" xfId="0" applyFont="1" applyFill="1" applyBorder="1" applyAlignment="1">
      <alignment vertical="top" wrapText="1"/>
    </xf>
    <xf numFmtId="0" fontId="1" fillId="0" borderId="10" xfId="0" applyFont="1" applyFill="1" applyBorder="1" applyAlignment="1">
      <alignment vertical="top" wrapText="1"/>
    </xf>
    <xf numFmtId="0" fontId="1" fillId="0" borderId="12" xfId="0" applyFont="1" applyFill="1" applyBorder="1" applyAlignment="1">
      <alignment vertical="top" wrapText="1"/>
    </xf>
    <xf numFmtId="0" fontId="1" fillId="0" borderId="13" xfId="0" applyFont="1" applyFill="1" applyBorder="1" applyAlignment="1">
      <alignment vertical="top" wrapText="1"/>
    </xf>
    <xf numFmtId="0" fontId="1" fillId="0" borderId="1" xfId="0" applyFont="1" applyFill="1" applyBorder="1" applyAlignment="1">
      <alignment vertical="top" wrapText="1"/>
    </xf>
    <xf numFmtId="0" fontId="1" fillId="0" borderId="4" xfId="0" applyFont="1" applyFill="1" applyBorder="1" applyAlignment="1">
      <alignment horizontal="justify"/>
    </xf>
    <xf numFmtId="0" fontId="1" fillId="0" borderId="7" xfId="0" applyFont="1" applyFill="1" applyBorder="1" applyAlignment="1">
      <alignment horizontal="justify"/>
    </xf>
    <xf numFmtId="0" fontId="1" fillId="0" borderId="5" xfId="0" applyFont="1" applyFill="1" applyBorder="1" applyAlignment="1">
      <alignment horizontal="justify"/>
    </xf>
    <xf numFmtId="0" fontId="2" fillId="0" borderId="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13" fillId="0" borderId="0" xfId="0" applyFont="1" applyFill="1" applyAlignment="1">
      <alignment horizontal="center"/>
    </xf>
    <xf numFmtId="0" fontId="2" fillId="0" borderId="0" xfId="0" applyFont="1" applyFill="1" applyAlignment="1">
      <alignment horizontal="right"/>
    </xf>
    <xf numFmtId="0" fontId="2" fillId="0" borderId="6"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justify" vertical="top" wrapText="1"/>
    </xf>
    <xf numFmtId="0" fontId="2" fillId="0" borderId="16" xfId="0" applyFont="1" applyFill="1" applyBorder="1" applyAlignment="1">
      <alignment horizontal="justify" vertical="top" wrapText="1"/>
    </xf>
    <xf numFmtId="0" fontId="2" fillId="0" borderId="3" xfId="0" applyFont="1" applyFill="1" applyBorder="1" applyAlignment="1">
      <alignment horizontal="justify" vertical="top" wrapText="1"/>
    </xf>
    <xf numFmtId="0" fontId="2" fillId="0" borderId="16" xfId="0" applyFont="1" applyFill="1" applyBorder="1" applyAlignment="1">
      <alignment horizontal="justify" vertical="center" wrapText="1"/>
    </xf>
    <xf numFmtId="0" fontId="2" fillId="0" borderId="6"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vertical="top" wrapText="1"/>
    </xf>
    <xf numFmtId="0" fontId="2" fillId="0" borderId="16" xfId="0" applyFont="1" applyFill="1" applyBorder="1" applyAlignment="1">
      <alignment vertical="top" wrapText="1"/>
    </xf>
    <xf numFmtId="0" fontId="2" fillId="0" borderId="3" xfId="0" applyFont="1" applyFill="1" applyBorder="1" applyAlignment="1">
      <alignment vertical="top" wrapText="1"/>
    </xf>
    <xf numFmtId="0" fontId="2" fillId="0" borderId="7" xfId="0" applyFont="1" applyFill="1" applyBorder="1" applyAlignment="1">
      <alignment horizontal="center" vertical="top" wrapText="1"/>
    </xf>
    <xf numFmtId="0" fontId="22" fillId="0" borderId="0" xfId="0" applyFont="1" applyAlignment="1">
      <alignment horizontal="justify"/>
    </xf>
    <xf numFmtId="1" fontId="2" fillId="0" borderId="6"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0" fontId="10" fillId="0" borderId="15" xfId="0" applyFont="1" applyFill="1" applyBorder="1" applyAlignment="1">
      <alignment horizontal="justify" vertical="top" wrapText="1"/>
    </xf>
    <xf numFmtId="0" fontId="10" fillId="0" borderId="15" xfId="0" applyFont="1" applyFill="1" applyBorder="1" applyAlignment="1">
      <alignment horizontal="center" vertical="top" wrapText="1"/>
    </xf>
    <xf numFmtId="0" fontId="23" fillId="0" borderId="15" xfId="0" applyFont="1" applyBorder="1" applyAlignment="1">
      <alignment horizontal="center" vertical="top" wrapText="1"/>
    </xf>
    <xf numFmtId="0" fontId="15" fillId="0" borderId="15" xfId="0" applyFont="1" applyBorder="1" applyAlignment="1">
      <alignment horizontal="center" vertical="top" wrapText="1"/>
    </xf>
    <xf numFmtId="0" fontId="2" fillId="0" borderId="15" xfId="0" applyFont="1" applyBorder="1" applyAlignment="1">
      <alignment horizontal="center" vertical="top" wrapText="1"/>
    </xf>
    <xf numFmtId="0" fontId="9" fillId="0" borderId="15" xfId="0" applyFont="1" applyFill="1" applyBorder="1" applyAlignment="1">
      <alignment horizontal="center" vertical="top" wrapText="1"/>
    </xf>
    <xf numFmtId="0" fontId="12" fillId="0" borderId="15" xfId="0" applyFont="1" applyBorder="1" applyAlignment="1">
      <alignment horizontal="center" vertical="top" wrapText="1"/>
    </xf>
    <xf numFmtId="0" fontId="10" fillId="0" borderId="15" xfId="0" applyFont="1" applyBorder="1" applyAlignment="1">
      <alignment horizontal="center" vertical="center" wrapText="1"/>
    </xf>
    <xf numFmtId="0" fontId="10" fillId="0" borderId="15" xfId="0" applyFont="1" applyBorder="1" applyAlignment="1">
      <alignment horizontal="center" vertical="top" wrapText="1"/>
    </xf>
    <xf numFmtId="0" fontId="9" fillId="0" borderId="15" xfId="0" applyFont="1" applyBorder="1" applyAlignment="1">
      <alignment horizontal="center" vertical="top" wrapText="1"/>
    </xf>
    <xf numFmtId="0" fontId="10"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13" fillId="0" borderId="15" xfId="0" applyFont="1" applyFill="1" applyBorder="1" applyAlignment="1">
      <alignment horizontal="left" vertical="top" wrapText="1"/>
    </xf>
    <xf numFmtId="0" fontId="9" fillId="0" borderId="15" xfId="0" applyFont="1" applyBorder="1" applyAlignment="1">
      <alignment horizontal="justify" vertical="top" wrapText="1"/>
    </xf>
    <xf numFmtId="164" fontId="12" fillId="0" borderId="15" xfId="0" applyNumberFormat="1" applyFont="1" applyFill="1" applyBorder="1" applyAlignment="1">
      <alignment horizontal="right" vertical="center" wrapText="1"/>
    </xf>
    <xf numFmtId="4" fontId="12" fillId="0" borderId="15" xfId="0" applyNumberFormat="1" applyFont="1" applyFill="1" applyBorder="1" applyAlignment="1">
      <alignment horizontal="right" vertical="center" wrapText="1"/>
    </xf>
    <xf numFmtId="165" fontId="12" fillId="0" borderId="15" xfId="0" applyNumberFormat="1" applyFont="1" applyFill="1" applyBorder="1" applyAlignment="1">
      <alignment horizontal="right" vertical="center" wrapText="1"/>
    </xf>
    <xf numFmtId="0" fontId="12" fillId="0" borderId="15" xfId="0" applyFont="1" applyFill="1" applyBorder="1" applyAlignment="1">
      <alignment horizontal="center" vertical="center" wrapText="1"/>
    </xf>
    <xf numFmtId="0" fontId="24" fillId="0" borderId="15" xfId="0" applyFont="1" applyBorder="1" applyAlignment="1">
      <alignment horizontal="center" vertical="top" wrapText="1"/>
    </xf>
    <xf numFmtId="0" fontId="10" fillId="5" borderId="15" xfId="0" applyFont="1" applyFill="1" applyBorder="1" applyAlignment="1">
      <alignment horizontal="center" vertical="top" wrapText="1"/>
    </xf>
    <xf numFmtId="0" fontId="9" fillId="0" borderId="15" xfId="0" applyFont="1" applyFill="1" applyBorder="1" applyAlignment="1">
      <alignment horizontal="justify" vertical="top" wrapText="1"/>
    </xf>
    <xf numFmtId="0" fontId="10" fillId="0" borderId="15" xfId="0" applyFont="1" applyFill="1" applyBorder="1" applyAlignment="1">
      <alignment horizontal="center" vertical="top"/>
    </xf>
    <xf numFmtId="0" fontId="12" fillId="0" borderId="15" xfId="0" applyFont="1" applyBorder="1" applyAlignment="1">
      <alignment vertical="top" wrapText="1"/>
    </xf>
    <xf numFmtId="0" fontId="1" fillId="0" borderId="0" xfId="0" applyFont="1" applyAlignment="1">
      <alignment horizontal="center" wrapText="1"/>
    </xf>
    <xf numFmtId="0" fontId="20" fillId="0" borderId="0" xfId="0" applyFont="1" applyAlignment="1">
      <alignment horizontal="center" wrapText="1"/>
    </xf>
    <xf numFmtId="0" fontId="20" fillId="0" borderId="0" xfId="0" applyFont="1" applyAlignment="1">
      <alignment horizontal="center"/>
    </xf>
    <xf numFmtId="0" fontId="8" fillId="0" borderId="0" xfId="0" applyFont="1" applyBorder="1" applyAlignment="1">
      <alignment horizontal="right"/>
    </xf>
    <xf numFmtId="0" fontId="10" fillId="0" borderId="6"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2" fillId="0" borderId="23" xfId="0" applyFont="1" applyFill="1" applyBorder="1" applyAlignment="1">
      <alignment horizontal="center" vertical="top" wrapText="1"/>
    </xf>
    <xf numFmtId="0" fontId="12" fillId="0" borderId="28" xfId="0" applyFont="1" applyFill="1" applyBorder="1" applyAlignment="1">
      <alignment horizontal="center" vertical="top" wrapText="1"/>
    </xf>
    <xf numFmtId="0" fontId="12" fillId="0" borderId="27" xfId="0" applyFont="1" applyFill="1" applyBorder="1" applyAlignment="1">
      <alignment horizontal="center" vertical="top" wrapText="1"/>
    </xf>
    <xf numFmtId="0" fontId="12" fillId="0" borderId="3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3" xfId="0" applyFont="1" applyFill="1" applyBorder="1" applyAlignment="1">
      <alignment horizontal="center" vertical="center" wrapText="1"/>
    </xf>
    <xf numFmtId="16" fontId="12" fillId="0" borderId="30" xfId="0" applyNumberFormat="1" applyFont="1" applyFill="1" applyBorder="1" applyAlignment="1">
      <alignment horizontal="center" vertical="center" wrapText="1"/>
    </xf>
    <xf numFmtId="0" fontId="14" fillId="0" borderId="6" xfId="0" applyFont="1" applyFill="1" applyBorder="1" applyAlignment="1">
      <alignment horizontal="justify" vertical="top" wrapText="1"/>
    </xf>
    <xf numFmtId="0" fontId="14" fillId="0" borderId="16" xfId="0" applyFont="1" applyFill="1" applyBorder="1" applyAlignment="1">
      <alignment horizontal="justify" vertical="top" wrapText="1"/>
    </xf>
    <xf numFmtId="0" fontId="12" fillId="0" borderId="6"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0" fillId="0" borderId="6" xfId="0" applyFont="1" applyFill="1" applyBorder="1" applyAlignment="1">
      <alignment horizontal="justify" vertical="top" wrapText="1"/>
    </xf>
    <xf numFmtId="0" fontId="10" fillId="0" borderId="16" xfId="0" applyFont="1" applyFill="1" applyBorder="1" applyAlignment="1">
      <alignment horizontal="justify" vertical="top" wrapText="1"/>
    </xf>
    <xf numFmtId="0" fontId="2" fillId="0" borderId="6" xfId="0" applyFont="1" applyBorder="1" applyAlignment="1">
      <alignment horizontal="center" vertical="top" wrapText="1"/>
    </xf>
    <xf numFmtId="0" fontId="2" fillId="0" borderId="16" xfId="0" applyFont="1" applyBorder="1" applyAlignment="1">
      <alignment horizontal="center" vertical="top" wrapText="1"/>
    </xf>
    <xf numFmtId="0" fontId="2" fillId="0" borderId="3" xfId="0" applyFont="1" applyBorder="1" applyAlignment="1">
      <alignment horizontal="center" vertical="top" wrapText="1"/>
    </xf>
    <xf numFmtId="0" fontId="9" fillId="0" borderId="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9"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2" fillId="0" borderId="23"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7" xfId="0" applyFont="1" applyFill="1" applyBorder="1" applyAlignment="1">
      <alignment horizontal="center" vertical="center"/>
    </xf>
    <xf numFmtId="16" fontId="12" fillId="0" borderId="23" xfId="0" applyNumberFormat="1" applyFont="1" applyFill="1" applyBorder="1" applyAlignment="1">
      <alignment horizontal="center" vertical="center" wrapText="1"/>
    </xf>
    <xf numFmtId="0" fontId="10" fillId="0" borderId="26"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0" borderId="21" xfId="0" applyFont="1" applyFill="1" applyBorder="1" applyAlignment="1">
      <alignment horizontal="center" vertical="top" wrapText="1"/>
    </xf>
    <xf numFmtId="0" fontId="10" fillId="0" borderId="3" xfId="0" applyFont="1" applyFill="1" applyBorder="1" applyAlignment="1">
      <alignment horizontal="center" vertical="top" wrapText="1"/>
    </xf>
    <xf numFmtId="0" fontId="12" fillId="0" borderId="30"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3" xfId="0" applyFont="1" applyFill="1" applyBorder="1" applyAlignment="1">
      <alignment horizontal="center" vertical="center"/>
    </xf>
    <xf numFmtId="4" fontId="12" fillId="0" borderId="22" xfId="0" applyNumberFormat="1" applyFont="1" applyFill="1" applyBorder="1" applyAlignment="1">
      <alignment horizontal="right" vertical="center" wrapText="1"/>
    </xf>
    <xf numFmtId="0" fontId="10" fillId="0" borderId="17" xfId="0" applyFont="1" applyFill="1" applyBorder="1" applyAlignment="1">
      <alignment horizontal="center" vertical="top" wrapText="1"/>
    </xf>
    <xf numFmtId="0" fontId="10" fillId="0" borderId="35" xfId="0" applyFont="1" applyFill="1" applyBorder="1" applyAlignment="1">
      <alignment horizontal="center" vertical="top" wrapText="1"/>
    </xf>
    <xf numFmtId="0" fontId="10" fillId="0" borderId="20"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28" xfId="0" applyFont="1" applyFill="1" applyBorder="1" applyAlignment="1">
      <alignment horizontal="justify" vertical="center" wrapText="1"/>
    </xf>
    <xf numFmtId="0" fontId="10" fillId="0" borderId="27" xfId="0" applyFont="1" applyFill="1" applyBorder="1" applyAlignment="1">
      <alignment horizontal="justify" vertical="center" wrapText="1"/>
    </xf>
    <xf numFmtId="1" fontId="12" fillId="0" borderId="30" xfId="0" applyNumberFormat="1" applyFont="1" applyFill="1" applyBorder="1" applyAlignment="1">
      <alignment horizontal="center" vertical="center" wrapText="1"/>
    </xf>
    <xf numFmtId="1" fontId="12" fillId="0" borderId="29" xfId="0" applyNumberFormat="1" applyFont="1" applyFill="1" applyBorder="1" applyAlignment="1">
      <alignment horizontal="center" vertical="center" wrapText="1"/>
    </xf>
    <xf numFmtId="0" fontId="12" fillId="0" borderId="38" xfId="0" applyFont="1" applyFill="1" applyBorder="1" applyAlignment="1">
      <alignment horizontal="center" vertical="top" wrapText="1"/>
    </xf>
    <xf numFmtId="0" fontId="12" fillId="0" borderId="34" xfId="0" applyFont="1" applyFill="1" applyBorder="1" applyAlignment="1">
      <alignment horizontal="center" vertical="top" wrapText="1"/>
    </xf>
    <xf numFmtId="0" fontId="12" fillId="0" borderId="31" xfId="0" applyFont="1" applyFill="1" applyBorder="1" applyAlignment="1">
      <alignment horizontal="center" vertical="top" wrapText="1"/>
    </xf>
    <xf numFmtId="0" fontId="8" fillId="0" borderId="13" xfId="0" applyFont="1" applyBorder="1" applyAlignment="1">
      <alignment horizontal="right"/>
    </xf>
    <xf numFmtId="0" fontId="10" fillId="0" borderId="6" xfId="0" applyFont="1" applyBorder="1" applyAlignment="1">
      <alignment horizontal="center" vertical="top" wrapText="1"/>
    </xf>
    <xf numFmtId="0" fontId="10" fillId="0" borderId="16" xfId="0" applyFont="1" applyBorder="1" applyAlignment="1">
      <alignment horizontal="center" vertical="top" wrapText="1"/>
    </xf>
    <xf numFmtId="0" fontId="10" fillId="0" borderId="3" xfId="0" applyFont="1" applyBorder="1" applyAlignment="1">
      <alignment horizontal="center" vertical="top" wrapText="1"/>
    </xf>
    <xf numFmtId="0" fontId="10" fillId="0" borderId="11" xfId="0" applyFont="1" applyBorder="1" applyAlignment="1">
      <alignment horizontal="center" vertical="top" wrapText="1"/>
    </xf>
    <xf numFmtId="0" fontId="10" fillId="0" borderId="10" xfId="0" applyFont="1" applyBorder="1" applyAlignment="1">
      <alignment horizontal="center" vertical="top" wrapText="1"/>
    </xf>
    <xf numFmtId="0" fontId="10" fillId="0" borderId="14" xfId="0" applyFont="1" applyBorder="1" applyAlignment="1">
      <alignment horizontal="center" vertical="top" wrapText="1"/>
    </xf>
    <xf numFmtId="0" fontId="10" fillId="0" borderId="8" xfId="0" applyFont="1" applyBorder="1" applyAlignment="1">
      <alignment horizontal="center" vertical="top" wrapText="1"/>
    </xf>
    <xf numFmtId="0" fontId="10" fillId="0" borderId="12" xfId="0" applyFont="1" applyBorder="1" applyAlignment="1">
      <alignment horizontal="center" vertical="top" wrapText="1"/>
    </xf>
    <xf numFmtId="0" fontId="10" fillId="0" borderId="1" xfId="0" applyFont="1" applyBorder="1" applyAlignment="1">
      <alignment horizontal="center" vertical="top" wrapText="1"/>
    </xf>
    <xf numFmtId="0" fontId="10" fillId="0" borderId="4" xfId="0" applyFont="1" applyBorder="1" applyAlignment="1">
      <alignment horizontal="center" vertical="top" wrapText="1"/>
    </xf>
    <xf numFmtId="0" fontId="10" fillId="0" borderId="7" xfId="0" applyFont="1" applyBorder="1" applyAlignment="1">
      <alignment horizontal="center" vertical="top" wrapText="1"/>
    </xf>
    <xf numFmtId="0" fontId="10" fillId="0" borderId="17" xfId="0" applyFont="1" applyBorder="1" applyAlignment="1">
      <alignment horizontal="center" vertical="top" wrapText="1"/>
    </xf>
    <xf numFmtId="0" fontId="10" fillId="0" borderId="35" xfId="0" applyFont="1" applyBorder="1" applyAlignment="1">
      <alignment horizontal="center" vertical="top" wrapText="1"/>
    </xf>
    <xf numFmtId="0" fontId="10" fillId="0" borderId="20" xfId="0" applyFont="1" applyBorder="1" applyAlignment="1">
      <alignment horizontal="center" vertical="top" wrapText="1"/>
    </xf>
    <xf numFmtId="0" fontId="10" fillId="0" borderId="9" xfId="0" applyFont="1" applyBorder="1" applyAlignment="1">
      <alignment horizontal="center" vertical="top" wrapText="1"/>
    </xf>
    <xf numFmtId="0" fontId="10" fillId="0" borderId="13"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A52"/>
  <sheetViews>
    <sheetView tabSelected="1" view="pageBreakPreview" zoomScale="75" zoomScaleNormal="100" zoomScaleSheetLayoutView="75" workbookViewId="0">
      <selection activeCell="S4" sqref="S4"/>
    </sheetView>
  </sheetViews>
  <sheetFormatPr defaultRowHeight="14.4" x14ac:dyDescent="0.3"/>
  <cols>
    <col min="1" max="1" width="36.88671875" style="2" customWidth="1"/>
    <col min="2" max="2" width="11" style="2" customWidth="1"/>
    <col min="3" max="3" width="16.109375" style="2" customWidth="1"/>
    <col min="4" max="4" width="8.6640625" style="2" customWidth="1"/>
    <col min="5" max="5" width="12.109375" style="2" customWidth="1"/>
    <col min="6" max="6" width="15.33203125" style="2" customWidth="1"/>
    <col min="7" max="7" width="16.6640625" style="2" customWidth="1"/>
    <col min="8" max="23" width="12.109375" style="2" customWidth="1"/>
    <col min="24" max="16384" width="8.88671875" style="2"/>
  </cols>
  <sheetData>
    <row r="2" spans="1:23" ht="15.6" x14ac:dyDescent="0.3">
      <c r="S2" s="228" t="s">
        <v>360</v>
      </c>
      <c r="T2" s="228"/>
      <c r="U2" s="228"/>
    </row>
    <row r="3" spans="1:23" ht="15.6" x14ac:dyDescent="0.3">
      <c r="S3" s="228" t="s">
        <v>18</v>
      </c>
      <c r="T3" s="228"/>
      <c r="U3" s="228"/>
    </row>
    <row r="4" spans="1:23" ht="15.6" x14ac:dyDescent="0.3">
      <c r="S4" s="228" t="s">
        <v>372</v>
      </c>
      <c r="T4" s="228"/>
      <c r="U4" s="228"/>
    </row>
    <row r="5" spans="1:23" ht="15.6" x14ac:dyDescent="0.3">
      <c r="S5" s="228"/>
      <c r="T5" s="228"/>
      <c r="U5" s="228"/>
    </row>
    <row r="6" spans="1:23" x14ac:dyDescent="0.3">
      <c r="A6" s="128"/>
      <c r="B6" s="3"/>
      <c r="C6" s="3"/>
      <c r="D6" s="3"/>
      <c r="E6" s="3"/>
      <c r="F6" s="3"/>
      <c r="G6" s="3"/>
      <c r="H6" s="3"/>
      <c r="I6" s="3"/>
      <c r="J6" s="3"/>
      <c r="K6" s="3"/>
      <c r="S6" s="229"/>
      <c r="T6" s="229"/>
      <c r="U6" s="229"/>
      <c r="V6" s="229"/>
      <c r="W6" s="128"/>
    </row>
    <row r="7" spans="1:23" ht="13.5" customHeight="1" x14ac:dyDescent="0.3">
      <c r="A7" s="230"/>
      <c r="B7" s="3"/>
      <c r="C7" s="3"/>
      <c r="D7" s="3"/>
      <c r="E7" s="3"/>
      <c r="F7" s="3"/>
      <c r="G7" s="3"/>
      <c r="H7" s="3"/>
      <c r="I7" s="3"/>
      <c r="J7" s="3"/>
      <c r="K7" s="3"/>
      <c r="L7" s="3"/>
      <c r="M7" s="3"/>
      <c r="N7" s="3"/>
      <c r="O7" s="3"/>
      <c r="P7" s="3"/>
    </row>
    <row r="8" spans="1:23" s="231" customFormat="1" ht="15.6" x14ac:dyDescent="0.3">
      <c r="A8" s="310" t="s">
        <v>5</v>
      </c>
      <c r="B8" s="310"/>
      <c r="C8" s="310"/>
      <c r="D8" s="310"/>
      <c r="E8" s="310"/>
      <c r="F8" s="310"/>
      <c r="G8" s="310"/>
      <c r="H8" s="310"/>
      <c r="I8" s="310"/>
      <c r="J8" s="310"/>
      <c r="K8" s="310"/>
      <c r="L8" s="310"/>
      <c r="M8" s="310"/>
      <c r="N8" s="310"/>
      <c r="O8" s="310"/>
      <c r="P8" s="310"/>
      <c r="Q8" s="310"/>
      <c r="R8" s="310"/>
      <c r="S8" s="310"/>
      <c r="T8" s="310"/>
      <c r="U8" s="310"/>
      <c r="V8" s="310"/>
      <c r="W8" s="310"/>
    </row>
    <row r="9" spans="1:23" s="231" customFormat="1" ht="16.2" customHeight="1" x14ac:dyDescent="0.3">
      <c r="A9" s="311" t="s">
        <v>311</v>
      </c>
      <c r="B9" s="310"/>
      <c r="C9" s="310"/>
      <c r="D9" s="310"/>
      <c r="E9" s="310"/>
      <c r="F9" s="310"/>
      <c r="G9" s="310"/>
      <c r="H9" s="310"/>
      <c r="I9" s="310"/>
      <c r="J9" s="310"/>
      <c r="K9" s="310"/>
      <c r="L9" s="310"/>
      <c r="M9" s="310"/>
      <c r="N9" s="310"/>
      <c r="O9" s="310"/>
      <c r="P9" s="310"/>
      <c r="Q9" s="310"/>
      <c r="R9" s="310"/>
      <c r="S9" s="310"/>
      <c r="T9" s="310"/>
      <c r="U9" s="310"/>
      <c r="V9" s="310"/>
      <c r="W9" s="310"/>
    </row>
    <row r="10" spans="1:23" ht="16.2" thickBot="1" x14ac:dyDescent="0.35">
      <c r="A10" s="292"/>
      <c r="B10" s="292"/>
      <c r="C10" s="292"/>
      <c r="D10" s="292"/>
      <c r="E10" s="292"/>
      <c r="F10" s="292"/>
      <c r="G10" s="292"/>
      <c r="H10" s="292"/>
      <c r="I10" s="292"/>
      <c r="J10" s="292"/>
      <c r="K10" s="292"/>
      <c r="L10" s="292"/>
      <c r="M10" s="292"/>
      <c r="N10" s="292"/>
      <c r="O10" s="292"/>
      <c r="P10" s="292"/>
      <c r="Q10" s="292"/>
      <c r="R10" s="292"/>
      <c r="S10" s="292"/>
      <c r="T10" s="292"/>
      <c r="U10" s="292"/>
      <c r="V10" s="292"/>
      <c r="W10" s="292"/>
    </row>
    <row r="11" spans="1:23" ht="34.950000000000003" customHeight="1" thickBot="1" x14ac:dyDescent="0.35">
      <c r="A11" s="324" t="s">
        <v>6</v>
      </c>
      <c r="B11" s="325"/>
      <c r="C11" s="325"/>
      <c r="D11" s="326"/>
      <c r="E11" s="289" t="s">
        <v>37</v>
      </c>
      <c r="F11" s="290"/>
      <c r="G11" s="290"/>
      <c r="H11" s="290"/>
      <c r="I11" s="290"/>
      <c r="J11" s="290"/>
      <c r="K11" s="290"/>
      <c r="L11" s="290"/>
      <c r="M11" s="290"/>
      <c r="N11" s="290"/>
      <c r="O11" s="290"/>
      <c r="P11" s="290"/>
      <c r="Q11" s="290"/>
      <c r="R11" s="290"/>
      <c r="S11" s="290"/>
      <c r="T11" s="290"/>
      <c r="U11" s="290"/>
      <c r="V11" s="290"/>
      <c r="W11" s="291"/>
    </row>
    <row r="12" spans="1:23" s="7" customFormat="1" ht="18.600000000000001" customHeight="1" thickBot="1" x14ac:dyDescent="0.35">
      <c r="A12" s="293" t="s">
        <v>8</v>
      </c>
      <c r="B12" s="294"/>
      <c r="C12" s="294"/>
      <c r="D12" s="295"/>
      <c r="E12" s="281" t="s">
        <v>31</v>
      </c>
      <c r="F12" s="282"/>
      <c r="G12" s="282"/>
      <c r="H12" s="282"/>
      <c r="I12" s="282"/>
      <c r="J12" s="282"/>
      <c r="K12" s="282"/>
      <c r="L12" s="282"/>
      <c r="M12" s="282"/>
      <c r="N12" s="282"/>
      <c r="O12" s="282"/>
      <c r="P12" s="282"/>
      <c r="Q12" s="282"/>
      <c r="R12" s="282"/>
      <c r="S12" s="282"/>
      <c r="T12" s="282"/>
      <c r="U12" s="282"/>
      <c r="V12" s="282"/>
      <c r="W12" s="283"/>
    </row>
    <row r="13" spans="1:23" s="7" customFormat="1" ht="19.2" customHeight="1" thickBot="1" x14ac:dyDescent="0.35">
      <c r="A13" s="293" t="s">
        <v>9</v>
      </c>
      <c r="B13" s="294"/>
      <c r="C13" s="294"/>
      <c r="D13" s="295"/>
      <c r="E13" s="281" t="s">
        <v>271</v>
      </c>
      <c r="F13" s="282"/>
      <c r="G13" s="282"/>
      <c r="H13" s="282"/>
      <c r="I13" s="282"/>
      <c r="J13" s="282"/>
      <c r="K13" s="282"/>
      <c r="L13" s="282"/>
      <c r="M13" s="282"/>
      <c r="N13" s="282"/>
      <c r="O13" s="282"/>
      <c r="P13" s="282"/>
      <c r="Q13" s="282"/>
      <c r="R13" s="282"/>
      <c r="S13" s="282"/>
      <c r="T13" s="282"/>
      <c r="U13" s="282"/>
      <c r="V13" s="282"/>
      <c r="W13" s="283"/>
    </row>
    <row r="14" spans="1:23" s="7" customFormat="1" ht="208.8" customHeight="1" thickBot="1" x14ac:dyDescent="0.35">
      <c r="A14" s="281" t="s">
        <v>19</v>
      </c>
      <c r="B14" s="282"/>
      <c r="C14" s="282"/>
      <c r="D14" s="283"/>
      <c r="E14" s="293" t="s">
        <v>342</v>
      </c>
      <c r="F14" s="294"/>
      <c r="G14" s="294"/>
      <c r="H14" s="294"/>
      <c r="I14" s="294"/>
      <c r="J14" s="294"/>
      <c r="K14" s="294"/>
      <c r="L14" s="294"/>
      <c r="M14" s="294"/>
      <c r="N14" s="294"/>
      <c r="O14" s="294"/>
      <c r="P14" s="294"/>
      <c r="Q14" s="294"/>
      <c r="R14" s="294"/>
      <c r="S14" s="294"/>
      <c r="T14" s="294"/>
      <c r="U14" s="294"/>
      <c r="V14" s="294"/>
      <c r="W14" s="295"/>
    </row>
    <row r="15" spans="1:23" s="7" customFormat="1" ht="52.2" customHeight="1" thickBot="1" x14ac:dyDescent="0.35">
      <c r="A15" s="293" t="s">
        <v>20</v>
      </c>
      <c r="B15" s="294"/>
      <c r="C15" s="294"/>
      <c r="D15" s="295"/>
      <c r="E15" s="299" t="s">
        <v>7</v>
      </c>
      <c r="F15" s="300"/>
      <c r="G15" s="300"/>
      <c r="H15" s="300"/>
      <c r="I15" s="300"/>
      <c r="J15" s="300"/>
      <c r="K15" s="300"/>
      <c r="L15" s="300"/>
      <c r="M15" s="300"/>
      <c r="N15" s="300"/>
      <c r="O15" s="300"/>
      <c r="P15" s="300"/>
      <c r="Q15" s="300"/>
      <c r="R15" s="300"/>
      <c r="S15" s="300"/>
      <c r="T15" s="300"/>
      <c r="U15" s="300"/>
      <c r="V15" s="300"/>
      <c r="W15" s="301"/>
    </row>
    <row r="16" spans="1:23" s="7" customFormat="1" ht="33" customHeight="1" thickBot="1" x14ac:dyDescent="0.35">
      <c r="A16" s="312" t="s">
        <v>10</v>
      </c>
      <c r="B16" s="312"/>
      <c r="C16" s="312"/>
      <c r="D16" s="313"/>
      <c r="E16" s="314" t="s">
        <v>11</v>
      </c>
      <c r="F16" s="312"/>
      <c r="G16" s="312"/>
      <c r="H16" s="312"/>
      <c r="I16" s="312"/>
      <c r="J16" s="312"/>
      <c r="K16" s="312"/>
      <c r="L16" s="312"/>
      <c r="M16" s="312"/>
      <c r="N16" s="312"/>
      <c r="O16" s="312"/>
      <c r="P16" s="312"/>
      <c r="Q16" s="312"/>
      <c r="R16" s="312"/>
      <c r="S16" s="312"/>
      <c r="T16" s="312"/>
      <c r="U16" s="312"/>
      <c r="V16" s="312"/>
      <c r="W16" s="313"/>
    </row>
    <row r="17" spans="1:24" s="7" customFormat="1" ht="19.2" customHeight="1" thickBot="1" x14ac:dyDescent="0.35">
      <c r="A17" s="315" t="s">
        <v>12</v>
      </c>
      <c r="B17" s="315"/>
      <c r="C17" s="315"/>
      <c r="D17" s="316"/>
      <c r="E17" s="317" t="s">
        <v>13</v>
      </c>
      <c r="F17" s="315"/>
      <c r="G17" s="315"/>
      <c r="H17" s="315"/>
      <c r="I17" s="315"/>
      <c r="J17" s="315"/>
      <c r="K17" s="315"/>
      <c r="L17" s="315"/>
      <c r="M17" s="315"/>
      <c r="N17" s="315"/>
      <c r="O17" s="315"/>
      <c r="P17" s="315"/>
      <c r="Q17" s="315"/>
      <c r="R17" s="315"/>
      <c r="S17" s="315"/>
      <c r="T17" s="315"/>
      <c r="U17" s="315"/>
      <c r="V17" s="315"/>
      <c r="W17" s="316"/>
    </row>
    <row r="18" spans="1:24" s="7" customFormat="1" ht="19.2" customHeight="1" x14ac:dyDescent="0.3">
      <c r="A18" s="318" t="s">
        <v>14</v>
      </c>
      <c r="B18" s="319"/>
      <c r="C18" s="319"/>
      <c r="D18" s="320"/>
      <c r="E18" s="254" t="s">
        <v>15</v>
      </c>
      <c r="F18" s="255"/>
      <c r="G18" s="255"/>
      <c r="H18" s="255"/>
      <c r="I18" s="255"/>
      <c r="J18" s="255"/>
      <c r="K18" s="255"/>
      <c r="L18" s="255"/>
      <c r="M18" s="255"/>
      <c r="N18" s="255"/>
      <c r="O18" s="255"/>
      <c r="P18" s="255"/>
      <c r="Q18" s="255"/>
      <c r="R18" s="255"/>
      <c r="S18" s="255"/>
      <c r="T18" s="255"/>
      <c r="U18" s="255"/>
      <c r="V18" s="255"/>
      <c r="W18" s="255"/>
      <c r="X18" s="134"/>
    </row>
    <row r="19" spans="1:24" s="7" customFormat="1" ht="36" customHeight="1" thickBot="1" x14ac:dyDescent="0.35">
      <c r="A19" s="321"/>
      <c r="B19" s="322"/>
      <c r="C19" s="322"/>
      <c r="D19" s="323"/>
      <c r="E19" s="297" t="s">
        <v>46</v>
      </c>
      <c r="F19" s="298"/>
      <c r="G19" s="298"/>
      <c r="H19" s="298"/>
      <c r="I19" s="298"/>
      <c r="J19" s="298"/>
      <c r="K19" s="298"/>
      <c r="L19" s="298"/>
      <c r="M19" s="298"/>
      <c r="N19" s="298"/>
      <c r="O19" s="298"/>
      <c r="P19" s="298"/>
      <c r="Q19" s="298"/>
      <c r="R19" s="298"/>
      <c r="S19" s="298"/>
      <c r="T19" s="298"/>
      <c r="U19" s="298"/>
      <c r="V19" s="298"/>
      <c r="W19" s="298"/>
      <c r="X19" s="134"/>
    </row>
    <row r="20" spans="1:24" s="233" customFormat="1" ht="62.4" customHeight="1" thickBot="1" x14ac:dyDescent="0.35">
      <c r="A20" s="263" t="s">
        <v>16</v>
      </c>
      <c r="B20" s="264"/>
      <c r="C20" s="264"/>
      <c r="D20" s="266"/>
      <c r="E20" s="232" t="s">
        <v>38</v>
      </c>
      <c r="F20" s="270">
        <v>2024</v>
      </c>
      <c r="G20" s="296"/>
      <c r="H20" s="302">
        <v>2025</v>
      </c>
      <c r="I20" s="303"/>
      <c r="J20" s="270">
        <v>2026</v>
      </c>
      <c r="K20" s="296"/>
      <c r="L20" s="304">
        <v>2027</v>
      </c>
      <c r="M20" s="305"/>
      <c r="N20" s="270">
        <v>2028</v>
      </c>
      <c r="O20" s="296"/>
      <c r="P20" s="270">
        <v>2029</v>
      </c>
      <c r="Q20" s="271"/>
      <c r="R20" s="270">
        <v>2030</v>
      </c>
      <c r="S20" s="296"/>
      <c r="T20" s="306"/>
      <c r="U20" s="306"/>
      <c r="V20" s="306"/>
      <c r="W20" s="306"/>
    </row>
    <row r="21" spans="1:24" s="233" customFormat="1" ht="125.25" customHeight="1" thickBot="1" x14ac:dyDescent="0.35">
      <c r="A21" s="267"/>
      <c r="B21" s="268"/>
      <c r="C21" s="268"/>
      <c r="D21" s="269"/>
      <c r="E21" s="234"/>
      <c r="F21" s="144" t="s">
        <v>21</v>
      </c>
      <c r="G21" s="235" t="s">
        <v>252</v>
      </c>
      <c r="H21" s="216" t="s">
        <v>21</v>
      </c>
      <c r="I21" s="235" t="s">
        <v>252</v>
      </c>
      <c r="J21" s="144" t="s">
        <v>21</v>
      </c>
      <c r="K21" s="235" t="s">
        <v>252</v>
      </c>
      <c r="L21" s="216" t="s">
        <v>21</v>
      </c>
      <c r="M21" s="235" t="s">
        <v>252</v>
      </c>
      <c r="N21" s="216" t="s">
        <v>21</v>
      </c>
      <c r="O21" s="235" t="s">
        <v>252</v>
      </c>
      <c r="P21" s="144" t="s">
        <v>21</v>
      </c>
      <c r="Q21" s="235" t="s">
        <v>252</v>
      </c>
      <c r="R21" s="236" t="s">
        <v>21</v>
      </c>
      <c r="S21" s="235" t="s">
        <v>252</v>
      </c>
      <c r="T21" s="237"/>
      <c r="U21" s="237"/>
      <c r="V21" s="237"/>
      <c r="W21" s="237"/>
    </row>
    <row r="22" spans="1:24" s="7" customFormat="1" ht="17.399999999999999" customHeight="1" thickBot="1" x14ac:dyDescent="0.35">
      <c r="A22" s="307" t="s">
        <v>17</v>
      </c>
      <c r="B22" s="308"/>
      <c r="C22" s="308"/>
      <c r="D22" s="308"/>
      <c r="E22" s="265"/>
      <c r="F22" s="265"/>
      <c r="G22" s="265"/>
      <c r="H22" s="265"/>
      <c r="I22" s="265"/>
      <c r="J22" s="265"/>
      <c r="K22" s="265"/>
      <c r="L22" s="265"/>
      <c r="M22" s="265"/>
      <c r="N22" s="265"/>
      <c r="O22" s="265"/>
      <c r="P22" s="265"/>
      <c r="Q22" s="265"/>
      <c r="R22" s="265"/>
      <c r="S22" s="265"/>
      <c r="T22" s="265"/>
      <c r="U22" s="265"/>
      <c r="V22" s="265"/>
      <c r="W22" s="265"/>
      <c r="X22" s="134"/>
    </row>
    <row r="23" spans="1:24" s="7" customFormat="1" ht="35.25" customHeight="1" thickBot="1" x14ac:dyDescent="0.35">
      <c r="A23" s="278" t="s">
        <v>39</v>
      </c>
      <c r="B23" s="279"/>
      <c r="C23" s="279"/>
      <c r="D23" s="279"/>
      <c r="E23" s="5">
        <v>21.1</v>
      </c>
      <c r="F23" s="4" t="s">
        <v>353</v>
      </c>
      <c r="G23" s="238">
        <v>21</v>
      </c>
      <c r="H23" s="4" t="s">
        <v>354</v>
      </c>
      <c r="I23" s="4">
        <v>20.9</v>
      </c>
      <c r="J23" s="4" t="s">
        <v>355</v>
      </c>
      <c r="K23" s="4">
        <v>20.8</v>
      </c>
      <c r="L23" s="4" t="s">
        <v>356</v>
      </c>
      <c r="M23" s="5">
        <v>20.7</v>
      </c>
      <c r="N23" s="4" t="s">
        <v>357</v>
      </c>
      <c r="O23" s="5">
        <v>20.6</v>
      </c>
      <c r="P23" s="4" t="s">
        <v>358</v>
      </c>
      <c r="Q23" s="5">
        <v>20.5</v>
      </c>
      <c r="R23" s="13" t="s">
        <v>359</v>
      </c>
      <c r="S23" s="5">
        <v>20.399999999999999</v>
      </c>
      <c r="T23" s="151"/>
      <c r="U23" s="151"/>
      <c r="V23" s="151"/>
      <c r="W23" s="151"/>
    </row>
    <row r="24" spans="1:24" s="7" customFormat="1" ht="27.6" customHeight="1" thickBot="1" x14ac:dyDescent="0.35">
      <c r="A24" s="278" t="s">
        <v>267</v>
      </c>
      <c r="B24" s="279"/>
      <c r="C24" s="279"/>
      <c r="D24" s="279"/>
      <c r="E24" s="5">
        <v>51.5</v>
      </c>
      <c r="F24" s="4" t="s">
        <v>34</v>
      </c>
      <c r="G24" s="4" t="s">
        <v>34</v>
      </c>
      <c r="H24" s="4" t="s">
        <v>34</v>
      </c>
      <c r="I24" s="4" t="s">
        <v>34</v>
      </c>
      <c r="J24" s="4" t="s">
        <v>34</v>
      </c>
      <c r="K24" s="4" t="s">
        <v>34</v>
      </c>
      <c r="L24" s="5" t="s">
        <v>34</v>
      </c>
      <c r="M24" s="4" t="s">
        <v>34</v>
      </c>
      <c r="N24" s="4" t="s">
        <v>34</v>
      </c>
      <c r="O24" s="4" t="s">
        <v>34</v>
      </c>
      <c r="P24" s="4" t="s">
        <v>34</v>
      </c>
      <c r="Q24" s="4">
        <v>0</v>
      </c>
      <c r="R24" s="13" t="s">
        <v>34</v>
      </c>
      <c r="S24" s="5">
        <v>0</v>
      </c>
      <c r="T24" s="151"/>
      <c r="U24" s="151"/>
      <c r="V24" s="151"/>
      <c r="W24" s="151"/>
    </row>
    <row r="25" spans="1:24" s="7" customFormat="1" ht="54.6" customHeight="1" thickBot="1" x14ac:dyDescent="0.35">
      <c r="A25" s="278" t="s">
        <v>47</v>
      </c>
      <c r="B25" s="279"/>
      <c r="C25" s="279"/>
      <c r="D25" s="279"/>
      <c r="E25" s="5">
        <v>8</v>
      </c>
      <c r="F25" s="5" t="s">
        <v>43</v>
      </c>
      <c r="G25" s="4">
        <v>8</v>
      </c>
      <c r="H25" s="5" t="s">
        <v>43</v>
      </c>
      <c r="I25" s="4">
        <v>8</v>
      </c>
      <c r="J25" s="5" t="s">
        <v>43</v>
      </c>
      <c r="K25" s="4">
        <v>8</v>
      </c>
      <c r="L25" s="5" t="s">
        <v>43</v>
      </c>
      <c r="M25" s="4">
        <v>8</v>
      </c>
      <c r="N25" s="5" t="s">
        <v>43</v>
      </c>
      <c r="O25" s="4">
        <v>8</v>
      </c>
      <c r="P25" s="5" t="s">
        <v>43</v>
      </c>
      <c r="Q25" s="4">
        <v>0</v>
      </c>
      <c r="R25" s="154" t="s">
        <v>43</v>
      </c>
      <c r="S25" s="5">
        <v>0</v>
      </c>
      <c r="T25" s="151"/>
      <c r="U25" s="151"/>
      <c r="V25" s="151"/>
      <c r="W25" s="151"/>
    </row>
    <row r="26" spans="1:24" s="7" customFormat="1" ht="98.4" customHeight="1" thickBot="1" x14ac:dyDescent="0.35">
      <c r="A26" s="276" t="s">
        <v>327</v>
      </c>
      <c r="B26" s="277"/>
      <c r="C26" s="277"/>
      <c r="D26" s="277"/>
      <c r="E26" s="17">
        <v>50</v>
      </c>
      <c r="F26" s="4">
        <v>57</v>
      </c>
      <c r="G26" s="4">
        <v>24</v>
      </c>
      <c r="H26" s="17">
        <v>64</v>
      </c>
      <c r="I26" s="145">
        <v>0</v>
      </c>
      <c r="J26" s="17">
        <v>71</v>
      </c>
      <c r="K26" s="145">
        <v>0</v>
      </c>
      <c r="L26" s="17">
        <v>78</v>
      </c>
      <c r="M26" s="145">
        <v>0</v>
      </c>
      <c r="N26" s="17">
        <v>85</v>
      </c>
      <c r="O26" s="145">
        <v>0</v>
      </c>
      <c r="P26" s="17">
        <v>92</v>
      </c>
      <c r="Q26" s="145">
        <v>0</v>
      </c>
      <c r="R26" s="155">
        <v>100</v>
      </c>
      <c r="S26" s="17">
        <v>0</v>
      </c>
      <c r="T26" s="152"/>
      <c r="U26" s="152"/>
      <c r="V26" s="152"/>
      <c r="W26" s="152"/>
    </row>
    <row r="27" spans="1:24" s="7" customFormat="1" ht="51" customHeight="1" thickBot="1" x14ac:dyDescent="0.35">
      <c r="A27" s="249" t="s">
        <v>48</v>
      </c>
      <c r="B27" s="250"/>
      <c r="C27" s="250"/>
      <c r="D27" s="251"/>
      <c r="E27" s="17">
        <v>0</v>
      </c>
      <c r="F27" s="18" t="s">
        <v>49</v>
      </c>
      <c r="G27" s="4">
        <v>0</v>
      </c>
      <c r="H27" s="18" t="s">
        <v>49</v>
      </c>
      <c r="I27" s="4">
        <v>0</v>
      </c>
      <c r="J27" s="18" t="s">
        <v>49</v>
      </c>
      <c r="K27" s="4">
        <v>0</v>
      </c>
      <c r="L27" s="18" t="s">
        <v>49</v>
      </c>
      <c r="M27" s="4">
        <v>0</v>
      </c>
      <c r="N27" s="18" t="s">
        <v>49</v>
      </c>
      <c r="O27" s="4">
        <v>0</v>
      </c>
      <c r="P27" s="18" t="s">
        <v>49</v>
      </c>
      <c r="Q27" s="4">
        <v>0</v>
      </c>
      <c r="R27" s="156" t="s">
        <v>49</v>
      </c>
      <c r="S27" s="158">
        <v>0</v>
      </c>
      <c r="T27" s="153"/>
      <c r="U27" s="153"/>
      <c r="V27" s="153"/>
      <c r="W27" s="153"/>
    </row>
    <row r="28" spans="1:24" s="7" customFormat="1" ht="18.600000000000001" customHeight="1" thickBot="1" x14ac:dyDescent="0.35">
      <c r="A28" s="263" t="s">
        <v>0</v>
      </c>
      <c r="B28" s="264"/>
      <c r="C28" s="264"/>
      <c r="D28" s="264"/>
      <c r="E28" s="264"/>
      <c r="F28" s="264"/>
      <c r="G28" s="264"/>
      <c r="H28" s="264"/>
      <c r="I28" s="264"/>
      <c r="J28" s="264"/>
      <c r="K28" s="264"/>
      <c r="L28" s="264"/>
      <c r="M28" s="264"/>
      <c r="N28" s="264"/>
      <c r="O28" s="264"/>
      <c r="P28" s="264"/>
      <c r="Q28" s="264"/>
      <c r="R28" s="264"/>
      <c r="S28" s="265"/>
      <c r="T28" s="265"/>
      <c r="U28" s="265"/>
      <c r="V28" s="265"/>
      <c r="W28" s="265"/>
      <c r="X28" s="134"/>
    </row>
    <row r="29" spans="1:24" s="7" customFormat="1" ht="18.600000000000001" customHeight="1" thickBot="1" x14ac:dyDescent="0.35">
      <c r="A29" s="307" t="s">
        <v>42</v>
      </c>
      <c r="B29" s="308"/>
      <c r="C29" s="308"/>
      <c r="D29" s="308"/>
      <c r="E29" s="308"/>
      <c r="F29" s="308"/>
      <c r="G29" s="308"/>
      <c r="H29" s="308"/>
      <c r="I29" s="308"/>
      <c r="J29" s="308"/>
      <c r="K29" s="308"/>
      <c r="L29" s="308"/>
      <c r="M29" s="308"/>
      <c r="N29" s="308"/>
      <c r="O29" s="308"/>
      <c r="P29" s="308"/>
      <c r="Q29" s="308"/>
      <c r="R29" s="308"/>
      <c r="S29" s="309"/>
      <c r="T29" s="160"/>
      <c r="U29" s="160"/>
      <c r="V29" s="160"/>
      <c r="W29" s="160"/>
      <c r="X29" s="134"/>
    </row>
    <row r="30" spans="1:24" s="7" customFormat="1" ht="52.5" customHeight="1" thickBot="1" x14ac:dyDescent="0.35">
      <c r="A30" s="278" t="s">
        <v>33</v>
      </c>
      <c r="B30" s="279"/>
      <c r="C30" s="279"/>
      <c r="D30" s="280"/>
      <c r="E30" s="157">
        <v>437</v>
      </c>
      <c r="F30" s="132" t="s">
        <v>32</v>
      </c>
      <c r="G30" s="132">
        <v>425</v>
      </c>
      <c r="H30" s="132" t="s">
        <v>32</v>
      </c>
      <c r="I30" s="132">
        <v>430</v>
      </c>
      <c r="J30" s="132" t="s">
        <v>32</v>
      </c>
      <c r="K30" s="132">
        <v>435</v>
      </c>
      <c r="L30" s="132" t="s">
        <v>32</v>
      </c>
      <c r="M30" s="132">
        <v>440</v>
      </c>
      <c r="N30" s="132" t="s">
        <v>32</v>
      </c>
      <c r="O30" s="132">
        <v>445</v>
      </c>
      <c r="P30" s="132" t="s">
        <v>32</v>
      </c>
      <c r="Q30" s="132">
        <v>0</v>
      </c>
      <c r="R30" s="132" t="s">
        <v>32</v>
      </c>
      <c r="S30" s="158">
        <v>0</v>
      </c>
      <c r="T30" s="151"/>
      <c r="U30" s="151"/>
      <c r="V30" s="151"/>
      <c r="W30" s="151"/>
    </row>
    <row r="31" spans="1:24" s="7" customFormat="1" ht="49.2" customHeight="1" thickBot="1" x14ac:dyDescent="0.35">
      <c r="A31" s="249" t="s">
        <v>313</v>
      </c>
      <c r="B31" s="250"/>
      <c r="C31" s="250"/>
      <c r="D31" s="251"/>
      <c r="E31" s="6">
        <v>28</v>
      </c>
      <c r="F31" s="6" t="s">
        <v>369</v>
      </c>
      <c r="G31" s="4">
        <v>31</v>
      </c>
      <c r="H31" s="6" t="s">
        <v>369</v>
      </c>
      <c r="I31" s="4">
        <v>32</v>
      </c>
      <c r="J31" s="6" t="s">
        <v>369</v>
      </c>
      <c r="K31" s="4">
        <v>33</v>
      </c>
      <c r="L31" s="6" t="s">
        <v>369</v>
      </c>
      <c r="M31" s="4">
        <v>34</v>
      </c>
      <c r="N31" s="6" t="s">
        <v>369</v>
      </c>
      <c r="O31" s="4">
        <v>35</v>
      </c>
      <c r="P31" s="6" t="s">
        <v>369</v>
      </c>
      <c r="Q31" s="4">
        <v>0</v>
      </c>
      <c r="R31" s="6" t="s">
        <v>369</v>
      </c>
      <c r="S31" s="5">
        <v>0</v>
      </c>
      <c r="T31" s="159"/>
      <c r="U31" s="159"/>
      <c r="V31" s="159"/>
      <c r="W31" s="159"/>
    </row>
    <row r="32" spans="1:24" s="7" customFormat="1" ht="32.4" customHeight="1" thickBot="1" x14ac:dyDescent="0.35">
      <c r="A32" s="249" t="s">
        <v>52</v>
      </c>
      <c r="B32" s="250"/>
      <c r="C32" s="250"/>
      <c r="D32" s="251"/>
      <c r="E32" s="5">
        <v>3631</v>
      </c>
      <c r="F32" s="6">
        <v>3640</v>
      </c>
      <c r="G32" s="4">
        <v>3630</v>
      </c>
      <c r="H32" s="6">
        <v>3650</v>
      </c>
      <c r="I32" s="4">
        <v>3640</v>
      </c>
      <c r="J32" s="4">
        <v>3660</v>
      </c>
      <c r="K32" s="4">
        <v>3650</v>
      </c>
      <c r="L32" s="4">
        <v>3670</v>
      </c>
      <c r="M32" s="4">
        <v>3660</v>
      </c>
      <c r="N32" s="6">
        <v>3680</v>
      </c>
      <c r="O32" s="4">
        <v>3670</v>
      </c>
      <c r="P32" s="6">
        <v>3690</v>
      </c>
      <c r="Q32" s="4">
        <v>0</v>
      </c>
      <c r="R32" s="6">
        <v>3700</v>
      </c>
      <c r="S32" s="5">
        <v>0</v>
      </c>
      <c r="T32" s="159"/>
      <c r="U32" s="159"/>
      <c r="V32" s="159"/>
      <c r="W32" s="159"/>
    </row>
    <row r="33" spans="1:157" s="7" customFormat="1" ht="49.5" customHeight="1" thickBot="1" x14ac:dyDescent="0.35">
      <c r="A33" s="249" t="s">
        <v>44</v>
      </c>
      <c r="B33" s="250"/>
      <c r="C33" s="250"/>
      <c r="D33" s="251"/>
      <c r="E33" s="5">
        <v>2000</v>
      </c>
      <c r="F33" s="5">
        <v>2000</v>
      </c>
      <c r="G33" s="5">
        <v>2000</v>
      </c>
      <c r="H33" s="5">
        <v>2000</v>
      </c>
      <c r="I33" s="5">
        <v>2000</v>
      </c>
      <c r="J33" s="5">
        <v>2000</v>
      </c>
      <c r="K33" s="5">
        <v>2000</v>
      </c>
      <c r="L33" s="5">
        <v>2000</v>
      </c>
      <c r="M33" s="4">
        <v>0</v>
      </c>
      <c r="N33" s="5">
        <v>2000</v>
      </c>
      <c r="O33" s="4">
        <v>0</v>
      </c>
      <c r="P33" s="5">
        <v>2000</v>
      </c>
      <c r="Q33" s="4">
        <v>0</v>
      </c>
      <c r="R33" s="5">
        <v>2000</v>
      </c>
      <c r="S33" s="5">
        <v>0</v>
      </c>
      <c r="T33" s="151"/>
      <c r="U33" s="151"/>
      <c r="V33" s="151"/>
      <c r="W33" s="151"/>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row>
    <row r="34" spans="1:157" s="7" customFormat="1" ht="19.95" customHeight="1" thickBot="1" x14ac:dyDescent="0.35">
      <c r="A34" s="263" t="s">
        <v>50</v>
      </c>
      <c r="B34" s="264"/>
      <c r="C34" s="264"/>
      <c r="D34" s="264"/>
      <c r="E34" s="264"/>
      <c r="F34" s="264"/>
      <c r="G34" s="264"/>
      <c r="H34" s="264"/>
      <c r="I34" s="264"/>
      <c r="J34" s="264"/>
      <c r="K34" s="264"/>
      <c r="L34" s="264"/>
      <c r="M34" s="264"/>
      <c r="N34" s="264"/>
      <c r="O34" s="264"/>
      <c r="P34" s="264"/>
      <c r="Q34" s="264"/>
      <c r="R34" s="264"/>
      <c r="S34" s="264"/>
      <c r="T34" s="265"/>
      <c r="U34" s="265"/>
      <c r="V34" s="265"/>
      <c r="W34" s="265"/>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row>
    <row r="35" spans="1:157" s="16" customFormat="1" ht="48.6" customHeight="1" thickBot="1" x14ac:dyDescent="0.35">
      <c r="A35" s="249" t="s">
        <v>312</v>
      </c>
      <c r="B35" s="250"/>
      <c r="C35" s="250"/>
      <c r="D35" s="251"/>
      <c r="E35" s="11">
        <v>25</v>
      </c>
      <c r="F35" s="5">
        <v>37</v>
      </c>
      <c r="G35" s="12">
        <v>0</v>
      </c>
      <c r="H35" s="13">
        <v>49</v>
      </c>
      <c r="I35" s="5">
        <v>0</v>
      </c>
      <c r="J35" s="13">
        <v>61</v>
      </c>
      <c r="K35" s="5">
        <v>0</v>
      </c>
      <c r="L35" s="13">
        <v>73</v>
      </c>
      <c r="M35" s="5">
        <v>0</v>
      </c>
      <c r="N35" s="14">
        <v>85</v>
      </c>
      <c r="O35" s="12">
        <v>0</v>
      </c>
      <c r="P35" s="9">
        <v>97</v>
      </c>
      <c r="Q35" s="8">
        <v>0</v>
      </c>
      <c r="R35" s="9">
        <v>100</v>
      </c>
      <c r="S35" s="8">
        <v>0</v>
      </c>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row>
    <row r="36" spans="1:157" s="16" customFormat="1" ht="49.2" customHeight="1" thickBot="1" x14ac:dyDescent="0.35">
      <c r="A36" s="249" t="s">
        <v>51</v>
      </c>
      <c r="B36" s="250"/>
      <c r="C36" s="250"/>
      <c r="D36" s="251"/>
      <c r="E36" s="5">
        <v>14</v>
      </c>
      <c r="F36" s="5">
        <v>12</v>
      </c>
      <c r="G36" s="12">
        <v>12</v>
      </c>
      <c r="H36" s="5">
        <v>10</v>
      </c>
      <c r="I36" s="5">
        <v>0</v>
      </c>
      <c r="J36" s="5">
        <v>8</v>
      </c>
      <c r="K36" s="5">
        <v>0</v>
      </c>
      <c r="L36" s="13">
        <v>6</v>
      </c>
      <c r="M36" s="5">
        <v>0</v>
      </c>
      <c r="N36" s="13">
        <v>4</v>
      </c>
      <c r="O36" s="12">
        <v>0</v>
      </c>
      <c r="P36" s="5">
        <v>2</v>
      </c>
      <c r="Q36" s="5">
        <v>0</v>
      </c>
      <c r="R36" s="5">
        <v>0</v>
      </c>
      <c r="S36" s="5">
        <v>0</v>
      </c>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row>
    <row r="37" spans="1:157" s="7" customFormat="1" ht="33.6" customHeight="1" thickBot="1" x14ac:dyDescent="0.35">
      <c r="A37" s="249" t="s">
        <v>261</v>
      </c>
      <c r="B37" s="250"/>
      <c r="C37" s="250"/>
      <c r="D37" s="251"/>
      <c r="E37" s="5">
        <v>1</v>
      </c>
      <c r="F37" s="5">
        <v>4</v>
      </c>
      <c r="G37" s="12">
        <v>0</v>
      </c>
      <c r="H37" s="5">
        <v>4</v>
      </c>
      <c r="I37" s="5">
        <v>0</v>
      </c>
      <c r="J37" s="5">
        <v>4</v>
      </c>
      <c r="K37" s="5">
        <v>0</v>
      </c>
      <c r="L37" s="5">
        <v>4</v>
      </c>
      <c r="M37" s="5">
        <v>0</v>
      </c>
      <c r="N37" s="5">
        <v>4</v>
      </c>
      <c r="O37" s="12">
        <v>0</v>
      </c>
      <c r="P37" s="5">
        <v>4</v>
      </c>
      <c r="Q37" s="5">
        <v>0</v>
      </c>
      <c r="R37" s="5">
        <v>4</v>
      </c>
      <c r="S37" s="5">
        <v>0</v>
      </c>
      <c r="T37" s="161"/>
      <c r="U37" s="161"/>
      <c r="V37" s="161"/>
      <c r="W37" s="161"/>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row>
    <row r="38" spans="1:157" s="7" customFormat="1" ht="24" customHeight="1" thickBot="1" x14ac:dyDescent="0.35">
      <c r="A38" s="254" t="s">
        <v>1</v>
      </c>
      <c r="B38" s="255"/>
      <c r="C38" s="255"/>
      <c r="D38" s="255"/>
      <c r="E38" s="274" t="s">
        <v>23</v>
      </c>
      <c r="F38" s="260" t="s">
        <v>24</v>
      </c>
      <c r="G38" s="262"/>
      <c r="H38" s="260" t="s">
        <v>25</v>
      </c>
      <c r="I38" s="261"/>
      <c r="J38" s="261"/>
      <c r="K38" s="262"/>
      <c r="L38" s="260" t="s">
        <v>26</v>
      </c>
      <c r="M38" s="261"/>
      <c r="N38" s="261"/>
      <c r="O38" s="262"/>
      <c r="P38" s="260" t="s">
        <v>27</v>
      </c>
      <c r="Q38" s="261"/>
      <c r="R38" s="261"/>
      <c r="S38" s="262"/>
      <c r="T38" s="260" t="s">
        <v>28</v>
      </c>
      <c r="U38" s="261"/>
      <c r="V38" s="261"/>
      <c r="W38" s="262"/>
    </row>
    <row r="39" spans="1:157" s="7" customFormat="1" ht="98.4" customHeight="1" thickBot="1" x14ac:dyDescent="0.35">
      <c r="A39" s="256"/>
      <c r="B39" s="257"/>
      <c r="C39" s="257"/>
      <c r="D39" s="257"/>
      <c r="E39" s="275"/>
      <c r="F39" s="235" t="s">
        <v>21</v>
      </c>
      <c r="G39" s="235" t="s">
        <v>22</v>
      </c>
      <c r="H39" s="272" t="s">
        <v>21</v>
      </c>
      <c r="I39" s="273"/>
      <c r="J39" s="272" t="s">
        <v>22</v>
      </c>
      <c r="K39" s="273"/>
      <c r="L39" s="272" t="s">
        <v>21</v>
      </c>
      <c r="M39" s="273"/>
      <c r="N39" s="272" t="s">
        <v>22</v>
      </c>
      <c r="O39" s="273"/>
      <c r="P39" s="272" t="s">
        <v>21</v>
      </c>
      <c r="Q39" s="273"/>
      <c r="R39" s="272" t="s">
        <v>22</v>
      </c>
      <c r="S39" s="273"/>
      <c r="T39" s="272" t="s">
        <v>21</v>
      </c>
      <c r="U39" s="273"/>
      <c r="V39" s="272" t="s">
        <v>29</v>
      </c>
      <c r="W39" s="273"/>
    </row>
    <row r="40" spans="1:157" s="7" customFormat="1" ht="16.95" customHeight="1" thickBot="1" x14ac:dyDescent="0.35">
      <c r="A40" s="256"/>
      <c r="B40" s="257"/>
      <c r="C40" s="257"/>
      <c r="D40" s="257"/>
      <c r="E40" s="239">
        <v>2024</v>
      </c>
      <c r="F40" s="240">
        <f>'Перечень мероприятий'!G238</f>
        <v>211670.74</v>
      </c>
      <c r="G40" s="240">
        <f>'Перечень мероприятий'!H238</f>
        <v>23784.3</v>
      </c>
      <c r="H40" s="252">
        <f>'Перечень мероприятий'!I238</f>
        <v>211670.74</v>
      </c>
      <c r="I40" s="253"/>
      <c r="J40" s="252">
        <v>23784.3</v>
      </c>
      <c r="K40" s="253"/>
      <c r="L40" s="252">
        <f>'Перечень мероприятий'!K238</f>
        <v>0</v>
      </c>
      <c r="M40" s="253"/>
      <c r="N40" s="252">
        <f>'Перечень мероприятий'!L238</f>
        <v>0</v>
      </c>
      <c r="O40" s="253"/>
      <c r="P40" s="252">
        <f>'Перечень мероприятий'!M238</f>
        <v>0</v>
      </c>
      <c r="Q40" s="253"/>
      <c r="R40" s="252">
        <f>'Перечень мероприятий'!N238</f>
        <v>0</v>
      </c>
      <c r="S40" s="253"/>
      <c r="T40" s="252">
        <f>'Перечень мероприятий'!O238</f>
        <v>0</v>
      </c>
      <c r="U40" s="253"/>
      <c r="V40" s="252">
        <f>'Перечень мероприятий'!P238</f>
        <v>0</v>
      </c>
      <c r="W40" s="253"/>
    </row>
    <row r="41" spans="1:157" s="7" customFormat="1" ht="16.95" customHeight="1" thickBot="1" x14ac:dyDescent="0.35">
      <c r="A41" s="256"/>
      <c r="B41" s="257"/>
      <c r="C41" s="257"/>
      <c r="D41" s="257"/>
      <c r="E41" s="239">
        <v>2025</v>
      </c>
      <c r="F41" s="240">
        <f>'Перечень мероприятий'!G239</f>
        <v>208761.24</v>
      </c>
      <c r="G41" s="240">
        <f>'Перечень мероприятий'!H239</f>
        <v>7719.7</v>
      </c>
      <c r="H41" s="252">
        <f>'Перечень мероприятий'!I239</f>
        <v>208761.24</v>
      </c>
      <c r="I41" s="253"/>
      <c r="J41" s="252">
        <v>7719.7</v>
      </c>
      <c r="K41" s="253"/>
      <c r="L41" s="252">
        <f>'Перечень мероприятий'!K239</f>
        <v>0</v>
      </c>
      <c r="M41" s="253"/>
      <c r="N41" s="252">
        <f>'Перечень мероприятий'!L239</f>
        <v>0</v>
      </c>
      <c r="O41" s="253"/>
      <c r="P41" s="252">
        <f>'Перечень мероприятий'!M239</f>
        <v>0</v>
      </c>
      <c r="Q41" s="253"/>
      <c r="R41" s="252">
        <f>'Перечень мероприятий'!N239</f>
        <v>0</v>
      </c>
      <c r="S41" s="253"/>
      <c r="T41" s="252">
        <f>'Перечень мероприятий'!O239</f>
        <v>0</v>
      </c>
      <c r="U41" s="253"/>
      <c r="V41" s="252">
        <f>'Перечень мероприятий'!P239</f>
        <v>0</v>
      </c>
      <c r="W41" s="253"/>
    </row>
    <row r="42" spans="1:157" s="7" customFormat="1" ht="15" customHeight="1" thickBot="1" x14ac:dyDescent="0.35">
      <c r="A42" s="256"/>
      <c r="B42" s="257"/>
      <c r="C42" s="257"/>
      <c r="D42" s="257"/>
      <c r="E42" s="239">
        <v>2026</v>
      </c>
      <c r="F42" s="240">
        <f>'Перечень мероприятий'!G240</f>
        <v>199288.24</v>
      </c>
      <c r="G42" s="240">
        <f>'Перечень мероприятий'!H240</f>
        <v>7719.7</v>
      </c>
      <c r="H42" s="252">
        <f>'Перечень мероприятий'!I240</f>
        <v>199288.24</v>
      </c>
      <c r="I42" s="253"/>
      <c r="J42" s="252">
        <v>7719.7</v>
      </c>
      <c r="K42" s="253"/>
      <c r="L42" s="252">
        <f>'Перечень мероприятий'!K240</f>
        <v>0</v>
      </c>
      <c r="M42" s="253"/>
      <c r="N42" s="252">
        <f>'Перечень мероприятий'!L240</f>
        <v>0</v>
      </c>
      <c r="O42" s="253"/>
      <c r="P42" s="252">
        <f>'Перечень мероприятий'!M240</f>
        <v>0</v>
      </c>
      <c r="Q42" s="253"/>
      <c r="R42" s="252">
        <f>'Перечень мероприятий'!N240</f>
        <v>0</v>
      </c>
      <c r="S42" s="253"/>
      <c r="T42" s="252">
        <f>'Перечень мероприятий'!O240</f>
        <v>0</v>
      </c>
      <c r="U42" s="253"/>
      <c r="V42" s="252">
        <f>'Перечень мероприятий'!P240</f>
        <v>0</v>
      </c>
      <c r="W42" s="253"/>
    </row>
    <row r="43" spans="1:157" s="7" customFormat="1" ht="16.2" customHeight="1" thickBot="1" x14ac:dyDescent="0.35">
      <c r="A43" s="256"/>
      <c r="B43" s="257"/>
      <c r="C43" s="257"/>
      <c r="D43" s="257"/>
      <c r="E43" s="239">
        <v>2027</v>
      </c>
      <c r="F43" s="240">
        <f>'Перечень мероприятий'!G241</f>
        <v>133609.34</v>
      </c>
      <c r="G43" s="240">
        <f>'Перечень мероприятий'!H241</f>
        <v>6500</v>
      </c>
      <c r="H43" s="252">
        <f>'Перечень мероприятий'!I241</f>
        <v>133609.34</v>
      </c>
      <c r="I43" s="253"/>
      <c r="J43" s="252">
        <v>6500</v>
      </c>
      <c r="K43" s="253"/>
      <c r="L43" s="252">
        <f>'Перечень мероприятий'!K241</f>
        <v>0</v>
      </c>
      <c r="M43" s="253"/>
      <c r="N43" s="252">
        <f>'Перечень мероприятий'!L241</f>
        <v>0</v>
      </c>
      <c r="O43" s="253"/>
      <c r="P43" s="252">
        <f>'Перечень мероприятий'!M241</f>
        <v>0</v>
      </c>
      <c r="Q43" s="253"/>
      <c r="R43" s="252">
        <f>'Перечень мероприятий'!N241</f>
        <v>0</v>
      </c>
      <c r="S43" s="253"/>
      <c r="T43" s="252">
        <f>'Перечень мероприятий'!O241</f>
        <v>0</v>
      </c>
      <c r="U43" s="253"/>
      <c r="V43" s="252">
        <f>'Перечень мероприятий'!P241</f>
        <v>0</v>
      </c>
      <c r="W43" s="253"/>
    </row>
    <row r="44" spans="1:157" s="7" customFormat="1" ht="15" customHeight="1" thickBot="1" x14ac:dyDescent="0.35">
      <c r="A44" s="256"/>
      <c r="B44" s="257"/>
      <c r="C44" s="257"/>
      <c r="D44" s="257"/>
      <c r="E44" s="239">
        <v>2028</v>
      </c>
      <c r="F44" s="240">
        <f>'Перечень мероприятий'!G242</f>
        <v>131766.34</v>
      </c>
      <c r="G44" s="240">
        <f>'Перечень мероприятий'!H242</f>
        <v>6500</v>
      </c>
      <c r="H44" s="252">
        <f>'Перечень мероприятий'!I242</f>
        <v>131766.34</v>
      </c>
      <c r="I44" s="253"/>
      <c r="J44" s="252">
        <v>6500</v>
      </c>
      <c r="K44" s="253"/>
      <c r="L44" s="252">
        <f>'Перечень мероприятий'!K242</f>
        <v>0</v>
      </c>
      <c r="M44" s="253"/>
      <c r="N44" s="252">
        <f>'Перечень мероприятий'!L242</f>
        <v>0</v>
      </c>
      <c r="O44" s="253"/>
      <c r="P44" s="252">
        <f>'Перечень мероприятий'!M242</f>
        <v>0</v>
      </c>
      <c r="Q44" s="253"/>
      <c r="R44" s="252">
        <f>'Перечень мероприятий'!N242</f>
        <v>0</v>
      </c>
      <c r="S44" s="253"/>
      <c r="T44" s="252">
        <f>'Перечень мероприятий'!O242</f>
        <v>0</v>
      </c>
      <c r="U44" s="253"/>
      <c r="V44" s="252">
        <f>'Перечень мероприятий'!P242</f>
        <v>0</v>
      </c>
      <c r="W44" s="253"/>
    </row>
    <row r="45" spans="1:157" s="7" customFormat="1" ht="15" customHeight="1" thickBot="1" x14ac:dyDescent="0.35">
      <c r="A45" s="256"/>
      <c r="B45" s="257"/>
      <c r="C45" s="257"/>
      <c r="D45" s="257"/>
      <c r="E45" s="239">
        <v>2029</v>
      </c>
      <c r="F45" s="240">
        <f>'Перечень мероприятий'!G243</f>
        <v>85975.4</v>
      </c>
      <c r="G45" s="240">
        <f>'Перечень мероприятий'!H243</f>
        <v>0</v>
      </c>
      <c r="H45" s="252">
        <f>'Перечень мероприятий'!I243</f>
        <v>85975.4</v>
      </c>
      <c r="I45" s="253"/>
      <c r="J45" s="252">
        <v>0</v>
      </c>
      <c r="K45" s="253"/>
      <c r="L45" s="252">
        <f>'Перечень мероприятий'!K243</f>
        <v>0</v>
      </c>
      <c r="M45" s="253"/>
      <c r="N45" s="252">
        <f>'Перечень мероприятий'!L243</f>
        <v>0</v>
      </c>
      <c r="O45" s="253"/>
      <c r="P45" s="252">
        <f>'Перечень мероприятий'!M243</f>
        <v>0</v>
      </c>
      <c r="Q45" s="253"/>
      <c r="R45" s="252">
        <f>'Перечень мероприятий'!N243</f>
        <v>0</v>
      </c>
      <c r="S45" s="253"/>
      <c r="T45" s="252">
        <f>'Перечень мероприятий'!O243</f>
        <v>0</v>
      </c>
      <c r="U45" s="253"/>
      <c r="V45" s="252">
        <f>'Перечень мероприятий'!P243</f>
        <v>0</v>
      </c>
      <c r="W45" s="253"/>
    </row>
    <row r="46" spans="1:157" s="7" customFormat="1" ht="15" customHeight="1" thickBot="1" x14ac:dyDescent="0.35">
      <c r="A46" s="256"/>
      <c r="B46" s="257"/>
      <c r="C46" s="257"/>
      <c r="D46" s="257"/>
      <c r="E46" s="239">
        <v>2030</v>
      </c>
      <c r="F46" s="240">
        <f>'Перечень мероприятий'!G244</f>
        <v>46541.1</v>
      </c>
      <c r="G46" s="240">
        <f>'Перечень мероприятий'!H244</f>
        <v>0</v>
      </c>
      <c r="H46" s="252">
        <f>'Перечень мероприятий'!I244</f>
        <v>46541.1</v>
      </c>
      <c r="I46" s="253"/>
      <c r="J46" s="252">
        <v>0</v>
      </c>
      <c r="K46" s="253"/>
      <c r="L46" s="252">
        <f>'Перечень мероприятий'!K244</f>
        <v>0</v>
      </c>
      <c r="M46" s="253"/>
      <c r="N46" s="252">
        <f>'Перечень мероприятий'!L244</f>
        <v>0</v>
      </c>
      <c r="O46" s="253"/>
      <c r="P46" s="252">
        <f>'Перечень мероприятий'!M244</f>
        <v>0</v>
      </c>
      <c r="Q46" s="253"/>
      <c r="R46" s="252">
        <f>'Перечень мероприятий'!N244</f>
        <v>0</v>
      </c>
      <c r="S46" s="253"/>
      <c r="T46" s="252">
        <f>'Перечень мероприятий'!O244</f>
        <v>0</v>
      </c>
      <c r="U46" s="253"/>
      <c r="V46" s="252">
        <f>'Перечень мероприятий'!P244</f>
        <v>0</v>
      </c>
      <c r="W46" s="253"/>
    </row>
    <row r="47" spans="1:157" s="7" customFormat="1" ht="24" customHeight="1" thickBot="1" x14ac:dyDescent="0.35">
      <c r="A47" s="258"/>
      <c r="B47" s="259"/>
      <c r="C47" s="259"/>
      <c r="D47" s="259"/>
      <c r="E47" s="239" t="s">
        <v>30</v>
      </c>
      <c r="F47" s="241">
        <f>SUM(F40+F41+F42+F43+F44+F45+F46)</f>
        <v>1017612.3999999999</v>
      </c>
      <c r="G47" s="241">
        <f>SUM(G40+G41+G42+G43+G44+G45+G46)</f>
        <v>52223.7</v>
      </c>
      <c r="H47" s="287">
        <f>SUM(H40+H41+H42+H43+H44+H45+H46)</f>
        <v>1017612.3999999999</v>
      </c>
      <c r="I47" s="288"/>
      <c r="J47" s="287">
        <f>SUM(J40+J41+J42+J43+J44+J45+J46)</f>
        <v>52223.7</v>
      </c>
      <c r="K47" s="288"/>
      <c r="L47" s="287">
        <f>SUM(L40+L41+L42+L43+L44+L45+L46)</f>
        <v>0</v>
      </c>
      <c r="M47" s="288"/>
      <c r="N47" s="287">
        <f>SUM(N40+N41+N42+N43+N44+N45+N46)</f>
        <v>0</v>
      </c>
      <c r="O47" s="288"/>
      <c r="P47" s="287">
        <f>SUM(P40+P41+P42+P43+P44+P45+P46)</f>
        <v>0</v>
      </c>
      <c r="Q47" s="288"/>
      <c r="R47" s="287">
        <f>SUM(R40+R41+R42+R43+R44+R45+R46)</f>
        <v>0</v>
      </c>
      <c r="S47" s="288"/>
      <c r="T47" s="287">
        <f>SUM(T40+T41+T42+T43+T44+T45+T46)</f>
        <v>0</v>
      </c>
      <c r="U47" s="288"/>
      <c r="V47" s="287">
        <f>SUM(V40+V41+V42+V43+V44+V45+V46)</f>
        <v>0</v>
      </c>
      <c r="W47" s="288"/>
    </row>
    <row r="48" spans="1:157" s="7" customFormat="1" ht="17.399999999999999" customHeight="1" thickBot="1" x14ac:dyDescent="0.35">
      <c r="A48" s="281" t="s">
        <v>2</v>
      </c>
      <c r="B48" s="282"/>
      <c r="C48" s="282"/>
      <c r="D48" s="283"/>
      <c r="E48" s="281" t="s">
        <v>41</v>
      </c>
      <c r="F48" s="282"/>
      <c r="G48" s="282"/>
      <c r="H48" s="259"/>
      <c r="I48" s="259"/>
      <c r="J48" s="282"/>
      <c r="K48" s="282"/>
      <c r="L48" s="282"/>
      <c r="M48" s="282"/>
      <c r="N48" s="282"/>
      <c r="O48" s="282"/>
      <c r="P48" s="282"/>
      <c r="Q48" s="282"/>
      <c r="R48" s="282"/>
      <c r="S48" s="282"/>
      <c r="T48" s="282"/>
      <c r="U48" s="282"/>
      <c r="V48" s="282"/>
      <c r="W48" s="283"/>
    </row>
    <row r="49" spans="1:23" s="7" customFormat="1" ht="37.200000000000003" customHeight="1" thickBot="1" x14ac:dyDescent="0.35">
      <c r="A49" s="281" t="s">
        <v>40</v>
      </c>
      <c r="B49" s="282"/>
      <c r="C49" s="282"/>
      <c r="D49" s="283"/>
      <c r="E49" s="284" t="s">
        <v>46</v>
      </c>
      <c r="F49" s="285"/>
      <c r="G49" s="285"/>
      <c r="H49" s="285"/>
      <c r="I49" s="285"/>
      <c r="J49" s="285"/>
      <c r="K49" s="285"/>
      <c r="L49" s="285"/>
      <c r="M49" s="285"/>
      <c r="N49" s="285"/>
      <c r="O49" s="285"/>
      <c r="P49" s="285"/>
      <c r="Q49" s="285"/>
      <c r="R49" s="285"/>
      <c r="S49" s="285"/>
      <c r="T49" s="285"/>
      <c r="U49" s="285"/>
      <c r="V49" s="285"/>
      <c r="W49" s="286"/>
    </row>
    <row r="50" spans="1:23" s="7" customFormat="1" ht="16.95" customHeight="1" thickBot="1" x14ac:dyDescent="0.35">
      <c r="A50" s="281" t="s">
        <v>3</v>
      </c>
      <c r="B50" s="282"/>
      <c r="C50" s="282"/>
      <c r="D50" s="282"/>
      <c r="E50" s="282"/>
      <c r="F50" s="282"/>
      <c r="G50" s="282"/>
      <c r="H50" s="282"/>
      <c r="I50" s="282"/>
      <c r="J50" s="282"/>
      <c r="K50" s="282"/>
      <c r="L50" s="282"/>
      <c r="M50" s="282"/>
      <c r="N50" s="282"/>
      <c r="O50" s="282"/>
      <c r="P50" s="282"/>
      <c r="Q50" s="282"/>
      <c r="R50" s="282"/>
      <c r="S50" s="282"/>
      <c r="T50" s="282"/>
      <c r="U50" s="282"/>
      <c r="V50" s="282"/>
      <c r="W50" s="283"/>
    </row>
    <row r="51" spans="1:23" s="7" customFormat="1" ht="16.95" customHeight="1" thickBot="1" x14ac:dyDescent="0.35">
      <c r="A51" s="281" t="s">
        <v>35</v>
      </c>
      <c r="B51" s="282"/>
      <c r="C51" s="282"/>
      <c r="D51" s="283"/>
      <c r="E51" s="281" t="s">
        <v>4</v>
      </c>
      <c r="F51" s="282"/>
      <c r="G51" s="282"/>
      <c r="H51" s="282"/>
      <c r="I51" s="282"/>
      <c r="J51" s="282"/>
      <c r="K51" s="282"/>
      <c r="L51" s="282"/>
      <c r="M51" s="282"/>
      <c r="N51" s="282"/>
      <c r="O51" s="282"/>
      <c r="P51" s="282"/>
      <c r="Q51" s="282"/>
      <c r="R51" s="282"/>
      <c r="S51" s="282"/>
      <c r="T51" s="282"/>
      <c r="U51" s="282"/>
      <c r="V51" s="282"/>
      <c r="W51" s="283"/>
    </row>
    <row r="52" spans="1:23" s="7" customFormat="1" ht="209.25" customHeight="1" thickBot="1" x14ac:dyDescent="0.35">
      <c r="A52" s="281" t="s">
        <v>36</v>
      </c>
      <c r="B52" s="282"/>
      <c r="C52" s="282"/>
      <c r="D52" s="283"/>
      <c r="E52" s="281" t="s">
        <v>272</v>
      </c>
      <c r="F52" s="282"/>
      <c r="G52" s="282"/>
      <c r="H52" s="282"/>
      <c r="I52" s="282"/>
      <c r="J52" s="282"/>
      <c r="K52" s="282"/>
      <c r="L52" s="282"/>
      <c r="M52" s="282"/>
      <c r="N52" s="282"/>
      <c r="O52" s="282"/>
      <c r="P52" s="282"/>
      <c r="Q52" s="282"/>
      <c r="R52" s="282"/>
      <c r="S52" s="282"/>
      <c r="T52" s="282"/>
      <c r="U52" s="282"/>
      <c r="V52" s="282"/>
      <c r="W52" s="283"/>
    </row>
  </sheetData>
  <mergeCells count="135">
    <mergeCell ref="A29:S29"/>
    <mergeCell ref="A8:W8"/>
    <mergeCell ref="A9:W9"/>
    <mergeCell ref="J39:K39"/>
    <mergeCell ref="L39:M39"/>
    <mergeCell ref="N39:O39"/>
    <mergeCell ref="P39:Q39"/>
    <mergeCell ref="L38:O38"/>
    <mergeCell ref="A16:D16"/>
    <mergeCell ref="E16:W16"/>
    <mergeCell ref="A17:D17"/>
    <mergeCell ref="E17:W17"/>
    <mergeCell ref="F38:G38"/>
    <mergeCell ref="A24:D24"/>
    <mergeCell ref="A15:D15"/>
    <mergeCell ref="A22:W22"/>
    <mergeCell ref="R20:S20"/>
    <mergeCell ref="A14:D14"/>
    <mergeCell ref="A18:D18"/>
    <mergeCell ref="A19:D19"/>
    <mergeCell ref="T39:U39"/>
    <mergeCell ref="A23:D23"/>
    <mergeCell ref="A25:D25"/>
    <mergeCell ref="A11:D11"/>
    <mergeCell ref="E11:W11"/>
    <mergeCell ref="A10:W10"/>
    <mergeCell ref="E51:W51"/>
    <mergeCell ref="A48:D48"/>
    <mergeCell ref="A49:D49"/>
    <mergeCell ref="A51:D51"/>
    <mergeCell ref="H47:I47"/>
    <mergeCell ref="N47:O47"/>
    <mergeCell ref="A12:D12"/>
    <mergeCell ref="A13:D13"/>
    <mergeCell ref="N20:O20"/>
    <mergeCell ref="E19:W19"/>
    <mergeCell ref="R39:S39"/>
    <mergeCell ref="E12:W12"/>
    <mergeCell ref="E13:W13"/>
    <mergeCell ref="E14:W14"/>
    <mergeCell ref="E15:W15"/>
    <mergeCell ref="E18:W18"/>
    <mergeCell ref="F20:G20"/>
    <mergeCell ref="H20:I20"/>
    <mergeCell ref="J20:K20"/>
    <mergeCell ref="L20:M20"/>
    <mergeCell ref="T20:U20"/>
    <mergeCell ref="V20:W20"/>
    <mergeCell ref="A52:D52"/>
    <mergeCell ref="P46:Q46"/>
    <mergeCell ref="E48:W48"/>
    <mergeCell ref="E49:W49"/>
    <mergeCell ref="A50:W50"/>
    <mergeCell ref="E52:W52"/>
    <mergeCell ref="R45:S45"/>
    <mergeCell ref="R46:S46"/>
    <mergeCell ref="R47:S47"/>
    <mergeCell ref="H45:I45"/>
    <mergeCell ref="J47:K47"/>
    <mergeCell ref="V45:W45"/>
    <mergeCell ref="V46:W46"/>
    <mergeCell ref="V47:W47"/>
    <mergeCell ref="L47:M47"/>
    <mergeCell ref="L45:M45"/>
    <mergeCell ref="J45:K45"/>
    <mergeCell ref="L46:M46"/>
    <mergeCell ref="T45:U45"/>
    <mergeCell ref="T46:U46"/>
    <mergeCell ref="P47:Q47"/>
    <mergeCell ref="T47:U47"/>
    <mergeCell ref="A20:D21"/>
    <mergeCell ref="A28:W28"/>
    <mergeCell ref="P20:Q20"/>
    <mergeCell ref="H39:I39"/>
    <mergeCell ref="T43:U43"/>
    <mergeCell ref="V43:W43"/>
    <mergeCell ref="V40:W40"/>
    <mergeCell ref="V41:W41"/>
    <mergeCell ref="H43:I43"/>
    <mergeCell ref="N41:O41"/>
    <mergeCell ref="T40:U40"/>
    <mergeCell ref="T41:U41"/>
    <mergeCell ref="T42:U42"/>
    <mergeCell ref="R40:S40"/>
    <mergeCell ref="R42:S42"/>
    <mergeCell ref="R43:S43"/>
    <mergeCell ref="V42:W42"/>
    <mergeCell ref="V39:W39"/>
    <mergeCell ref="E38:E39"/>
    <mergeCell ref="H38:K38"/>
    <mergeCell ref="A26:D26"/>
    <mergeCell ref="A27:D27"/>
    <mergeCell ref="A30:D30"/>
    <mergeCell ref="A32:D32"/>
    <mergeCell ref="T44:U44"/>
    <mergeCell ref="A31:D31"/>
    <mergeCell ref="L41:M41"/>
    <mergeCell ref="L42:M42"/>
    <mergeCell ref="R41:S41"/>
    <mergeCell ref="L43:M43"/>
    <mergeCell ref="H44:I44"/>
    <mergeCell ref="A38:D47"/>
    <mergeCell ref="L44:M44"/>
    <mergeCell ref="T38:W38"/>
    <mergeCell ref="A34:W34"/>
    <mergeCell ref="J46:K46"/>
    <mergeCell ref="P38:S38"/>
    <mergeCell ref="V44:W44"/>
    <mergeCell ref="R44:S44"/>
    <mergeCell ref="P40:Q40"/>
    <mergeCell ref="P41:Q41"/>
    <mergeCell ref="P42:Q42"/>
    <mergeCell ref="P43:Q43"/>
    <mergeCell ref="P44:Q44"/>
    <mergeCell ref="H41:I41"/>
    <mergeCell ref="A37:D37"/>
    <mergeCell ref="A33:D33"/>
    <mergeCell ref="A35:D35"/>
    <mergeCell ref="A36:D36"/>
    <mergeCell ref="H42:I42"/>
    <mergeCell ref="H46:I46"/>
    <mergeCell ref="P45:Q45"/>
    <mergeCell ref="N40:O40"/>
    <mergeCell ref="N43:O43"/>
    <mergeCell ref="N42:O42"/>
    <mergeCell ref="N44:O44"/>
    <mergeCell ref="N45:O45"/>
    <mergeCell ref="N46:O46"/>
    <mergeCell ref="J40:K40"/>
    <mergeCell ref="J41:K41"/>
    <mergeCell ref="J42:K42"/>
    <mergeCell ref="J43:K43"/>
    <mergeCell ref="J44:K44"/>
    <mergeCell ref="H40:I40"/>
    <mergeCell ref="L40:M40"/>
  </mergeCells>
  <phoneticPr fontId="0" type="noConversion"/>
  <pageMargins left="0.70866141732283472" right="0.70866141732283472" top="0.74803149606299213" bottom="0.74803149606299213" header="0.31496062992125984" footer="0.31496062992125984"/>
  <pageSetup paperSize="9" scale="40" firstPageNumber="3" orientation="landscape" useFirstPageNumber="1" r:id="rId1"/>
  <headerFooter>
    <oddHeader>&amp;C&amp;P</oddHeader>
  </headerFooter>
  <rowBreaks count="1" manualBreakCount="1">
    <brk id="27"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5"/>
  <sheetViews>
    <sheetView view="pageBreakPreview" zoomScale="70" zoomScaleNormal="100" zoomScaleSheetLayoutView="70" workbookViewId="0">
      <selection activeCell="P4" sqref="P4"/>
    </sheetView>
  </sheetViews>
  <sheetFormatPr defaultColWidth="8.88671875" defaultRowHeight="13.2" x14ac:dyDescent="0.25"/>
  <cols>
    <col min="1" max="1" width="7.33203125" style="111" customWidth="1"/>
    <col min="2" max="2" width="53.44140625" style="109" customWidth="1"/>
    <col min="3" max="3" width="39.109375" style="109" customWidth="1"/>
    <col min="4" max="4" width="18.5546875" style="109" customWidth="1"/>
    <col min="5" max="5" width="24.6640625" style="109" customWidth="1"/>
    <col min="6" max="12" width="8.88671875" style="109"/>
    <col min="13" max="13" width="8.88671875" style="110" customWidth="1"/>
    <col min="14" max="14" width="8.88671875" style="110"/>
    <col min="15" max="16384" width="8.88671875" style="109"/>
  </cols>
  <sheetData>
    <row r="2" spans="1:21" x14ac:dyDescent="0.25">
      <c r="P2" s="214" t="s">
        <v>361</v>
      </c>
      <c r="Q2" s="214"/>
      <c r="R2" s="214"/>
    </row>
    <row r="3" spans="1:21" x14ac:dyDescent="0.25">
      <c r="P3" s="214" t="s">
        <v>18</v>
      </c>
      <c r="Q3" s="214"/>
      <c r="R3" s="214"/>
    </row>
    <row r="4" spans="1:21" x14ac:dyDescent="0.25">
      <c r="P4" s="214" t="s">
        <v>372</v>
      </c>
      <c r="Q4" s="214"/>
      <c r="R4" s="214"/>
    </row>
    <row r="6" spans="1:21" ht="14.4" customHeight="1" x14ac:dyDescent="0.25">
      <c r="L6" s="131"/>
      <c r="M6" s="131"/>
      <c r="N6" s="131"/>
      <c r="O6" s="131"/>
      <c r="P6" s="350" t="s">
        <v>258</v>
      </c>
      <c r="Q6" s="350"/>
      <c r="R6" s="350"/>
      <c r="S6" s="350"/>
      <c r="T6" s="350"/>
    </row>
    <row r="7" spans="1:21" ht="15" customHeight="1" x14ac:dyDescent="0.25">
      <c r="L7" s="131"/>
      <c r="M7" s="131"/>
      <c r="N7" s="131"/>
      <c r="O7" s="131"/>
      <c r="P7" s="350"/>
      <c r="Q7" s="350"/>
      <c r="R7" s="350"/>
      <c r="S7" s="350"/>
      <c r="T7" s="350"/>
      <c r="U7" s="133"/>
    </row>
    <row r="8" spans="1:21" ht="10.199999999999999" customHeight="1" x14ac:dyDescent="0.25">
      <c r="L8" s="131"/>
      <c r="M8" s="131"/>
      <c r="N8" s="131"/>
      <c r="O8" s="131"/>
      <c r="P8" s="350"/>
      <c r="Q8" s="350"/>
      <c r="R8" s="350"/>
      <c r="S8" s="350"/>
      <c r="T8" s="350"/>
    </row>
    <row r="9" spans="1:21" x14ac:dyDescent="0.25">
      <c r="L9" s="131"/>
      <c r="M9" s="131"/>
      <c r="N9" s="131"/>
      <c r="O9" s="131"/>
      <c r="S9" s="133"/>
      <c r="T9" s="128"/>
    </row>
    <row r="10" spans="1:21" x14ac:dyDescent="0.25">
      <c r="L10" s="131"/>
      <c r="M10" s="131"/>
      <c r="N10" s="131"/>
      <c r="O10" s="131"/>
      <c r="T10" s="146"/>
    </row>
    <row r="11" spans="1:21" x14ac:dyDescent="0.25">
      <c r="B11" s="332" t="s">
        <v>315</v>
      </c>
      <c r="C11" s="332"/>
      <c r="D11" s="332"/>
      <c r="E11" s="332"/>
      <c r="F11" s="332"/>
      <c r="G11" s="332"/>
      <c r="H11" s="332"/>
      <c r="I11" s="332"/>
      <c r="J11" s="332"/>
      <c r="K11" s="332"/>
      <c r="L11" s="332"/>
      <c r="M11" s="332"/>
      <c r="N11" s="332"/>
      <c r="O11" s="332"/>
      <c r="P11" s="332"/>
      <c r="Q11" s="332"/>
      <c r="R11" s="332"/>
      <c r="S11" s="332"/>
      <c r="T11" s="332"/>
    </row>
    <row r="12" spans="1:21" x14ac:dyDescent="0.25">
      <c r="B12" s="332" t="s">
        <v>45</v>
      </c>
      <c r="C12" s="332"/>
      <c r="D12" s="332"/>
      <c r="E12" s="332"/>
      <c r="F12" s="332"/>
      <c r="G12" s="332"/>
      <c r="H12" s="332"/>
      <c r="I12" s="332"/>
      <c r="J12" s="332"/>
      <c r="K12" s="332"/>
      <c r="L12" s="332"/>
      <c r="M12" s="332"/>
      <c r="N12" s="332"/>
      <c r="O12" s="332"/>
      <c r="P12" s="332"/>
      <c r="Q12" s="332"/>
      <c r="R12" s="332"/>
      <c r="S12" s="332"/>
      <c r="T12" s="332"/>
    </row>
    <row r="13" spans="1:21" ht="13.8" thickBot="1" x14ac:dyDescent="0.3">
      <c r="B13" s="333"/>
      <c r="C13" s="333"/>
      <c r="D13" s="333"/>
      <c r="E13" s="333"/>
      <c r="F13" s="333"/>
      <c r="G13" s="333"/>
      <c r="H13" s="333"/>
      <c r="I13" s="333"/>
      <c r="J13" s="333"/>
      <c r="K13" s="333"/>
      <c r="L13" s="333"/>
      <c r="M13" s="333"/>
      <c r="N13" s="333"/>
      <c r="O13" s="333"/>
      <c r="P13" s="333"/>
      <c r="Q13" s="333"/>
      <c r="R13" s="333"/>
      <c r="S13" s="333"/>
      <c r="T13" s="333"/>
    </row>
    <row r="14" spans="1:21" ht="24" customHeight="1" thickBot="1" x14ac:dyDescent="0.3">
      <c r="A14" s="334" t="s">
        <v>172</v>
      </c>
      <c r="B14" s="334" t="s">
        <v>347</v>
      </c>
      <c r="C14" s="346" t="s">
        <v>257</v>
      </c>
      <c r="D14" s="346" t="s">
        <v>256</v>
      </c>
      <c r="E14" s="334" t="s">
        <v>255</v>
      </c>
      <c r="F14" s="334" t="s">
        <v>254</v>
      </c>
      <c r="G14" s="337" t="s">
        <v>253</v>
      </c>
      <c r="H14" s="349"/>
      <c r="I14" s="349"/>
      <c r="J14" s="349"/>
      <c r="K14" s="349"/>
      <c r="L14" s="349"/>
      <c r="M14" s="349"/>
      <c r="N14" s="349"/>
      <c r="O14" s="349"/>
      <c r="P14" s="349"/>
      <c r="Q14" s="349"/>
      <c r="R14" s="349"/>
      <c r="S14" s="349"/>
      <c r="T14" s="338"/>
      <c r="U14" s="128"/>
    </row>
    <row r="15" spans="1:21" ht="24" customHeight="1" thickBot="1" x14ac:dyDescent="0.3">
      <c r="A15" s="335"/>
      <c r="B15" s="335"/>
      <c r="C15" s="347"/>
      <c r="D15" s="347"/>
      <c r="E15" s="335"/>
      <c r="F15" s="335"/>
      <c r="G15" s="337">
        <v>2024</v>
      </c>
      <c r="H15" s="338"/>
      <c r="I15" s="337">
        <v>2025</v>
      </c>
      <c r="J15" s="338"/>
      <c r="K15" s="337">
        <v>2026</v>
      </c>
      <c r="L15" s="338"/>
      <c r="M15" s="337">
        <v>2027</v>
      </c>
      <c r="N15" s="338"/>
      <c r="O15" s="337">
        <v>2028</v>
      </c>
      <c r="P15" s="338"/>
      <c r="Q15" s="337">
        <v>2029</v>
      </c>
      <c r="R15" s="338"/>
      <c r="S15" s="337">
        <v>2030</v>
      </c>
      <c r="T15" s="338"/>
      <c r="U15" s="128"/>
    </row>
    <row r="16" spans="1:21" ht="117.6" customHeight="1" thickBot="1" x14ac:dyDescent="0.3">
      <c r="A16" s="336"/>
      <c r="B16" s="336"/>
      <c r="C16" s="348"/>
      <c r="D16" s="348"/>
      <c r="E16" s="336"/>
      <c r="F16" s="336"/>
      <c r="G16" s="130" t="s">
        <v>21</v>
      </c>
      <c r="H16" s="130" t="s">
        <v>252</v>
      </c>
      <c r="I16" s="130" t="s">
        <v>21</v>
      </c>
      <c r="J16" s="130" t="s">
        <v>252</v>
      </c>
      <c r="K16" s="130" t="s">
        <v>21</v>
      </c>
      <c r="L16" s="130" t="s">
        <v>252</v>
      </c>
      <c r="M16" s="130" t="s">
        <v>21</v>
      </c>
      <c r="N16" s="130" t="s">
        <v>252</v>
      </c>
      <c r="O16" s="130" t="s">
        <v>21</v>
      </c>
      <c r="P16" s="130" t="s">
        <v>252</v>
      </c>
      <c r="Q16" s="130" t="s">
        <v>21</v>
      </c>
      <c r="R16" s="130" t="s">
        <v>252</v>
      </c>
      <c r="S16" s="130" t="s">
        <v>21</v>
      </c>
      <c r="T16" s="130" t="s">
        <v>251</v>
      </c>
      <c r="U16" s="128"/>
    </row>
    <row r="17" spans="1:21" ht="13.8" thickBot="1" x14ac:dyDescent="0.3">
      <c r="A17" s="219">
        <v>1</v>
      </c>
      <c r="B17" s="129">
        <v>2</v>
      </c>
      <c r="C17" s="129">
        <v>3</v>
      </c>
      <c r="D17" s="129"/>
      <c r="E17" s="129">
        <v>4</v>
      </c>
      <c r="F17" s="129">
        <v>5</v>
      </c>
      <c r="G17" s="129">
        <v>8</v>
      </c>
      <c r="H17" s="129">
        <v>9</v>
      </c>
      <c r="I17" s="129">
        <v>10</v>
      </c>
      <c r="J17" s="129">
        <v>11</v>
      </c>
      <c r="K17" s="129">
        <v>12</v>
      </c>
      <c r="L17" s="129">
        <v>13</v>
      </c>
      <c r="M17" s="129">
        <v>14</v>
      </c>
      <c r="N17" s="129">
        <v>15</v>
      </c>
      <c r="O17" s="129">
        <v>16</v>
      </c>
      <c r="P17" s="129">
        <v>17</v>
      </c>
      <c r="Q17" s="129">
        <v>18</v>
      </c>
      <c r="R17" s="129">
        <v>19</v>
      </c>
      <c r="S17" s="129">
        <v>16</v>
      </c>
      <c r="T17" s="129">
        <v>17</v>
      </c>
      <c r="U17" s="128"/>
    </row>
    <row r="18" spans="1:21" ht="52.2" customHeight="1" thickBot="1" x14ac:dyDescent="0.3">
      <c r="A18" s="327">
        <v>1</v>
      </c>
      <c r="B18" s="339" t="s">
        <v>250</v>
      </c>
      <c r="C18" s="117" t="s">
        <v>39</v>
      </c>
      <c r="D18" s="224" t="s">
        <v>249</v>
      </c>
      <c r="E18" s="115" t="s">
        <v>4</v>
      </c>
      <c r="F18" s="112">
        <v>21.1</v>
      </c>
      <c r="G18" s="113" t="s">
        <v>353</v>
      </c>
      <c r="H18" s="242">
        <v>21</v>
      </c>
      <c r="I18" s="113" t="s">
        <v>354</v>
      </c>
      <c r="J18" s="113">
        <v>20.9</v>
      </c>
      <c r="K18" s="113" t="s">
        <v>355</v>
      </c>
      <c r="L18" s="113">
        <v>20.8</v>
      </c>
      <c r="M18" s="113" t="s">
        <v>356</v>
      </c>
      <c r="N18" s="112">
        <v>20.7</v>
      </c>
      <c r="O18" s="113" t="s">
        <v>357</v>
      </c>
      <c r="P18" s="112">
        <v>20.6</v>
      </c>
      <c r="Q18" s="113" t="s">
        <v>358</v>
      </c>
      <c r="R18" s="112">
        <v>20.5</v>
      </c>
      <c r="S18" s="140" t="s">
        <v>359</v>
      </c>
      <c r="T18" s="112">
        <v>20.399999999999999</v>
      </c>
      <c r="U18" s="128"/>
    </row>
    <row r="19" spans="1:21" ht="43.2" customHeight="1" thickBot="1" x14ac:dyDescent="0.3">
      <c r="A19" s="328"/>
      <c r="B19" s="340"/>
      <c r="C19" s="117" t="s">
        <v>267</v>
      </c>
      <c r="D19" s="224" t="s">
        <v>249</v>
      </c>
      <c r="E19" s="115" t="s">
        <v>4</v>
      </c>
      <c r="F19" s="112">
        <v>51.5</v>
      </c>
      <c r="G19" s="113" t="s">
        <v>34</v>
      </c>
      <c r="H19" s="113" t="s">
        <v>34</v>
      </c>
      <c r="I19" s="113" t="s">
        <v>34</v>
      </c>
      <c r="J19" s="113" t="s">
        <v>34</v>
      </c>
      <c r="K19" s="113" t="s">
        <v>34</v>
      </c>
      <c r="L19" s="113" t="s">
        <v>34</v>
      </c>
      <c r="M19" s="112" t="s">
        <v>34</v>
      </c>
      <c r="N19" s="113" t="s">
        <v>34</v>
      </c>
      <c r="O19" s="113" t="s">
        <v>34</v>
      </c>
      <c r="P19" s="113" t="s">
        <v>34</v>
      </c>
      <c r="Q19" s="113" t="s">
        <v>34</v>
      </c>
      <c r="R19" s="113">
        <v>0</v>
      </c>
      <c r="S19" s="113" t="s">
        <v>34</v>
      </c>
      <c r="T19" s="113">
        <v>0</v>
      </c>
      <c r="U19" s="128"/>
    </row>
    <row r="20" spans="1:21" ht="67.8" customHeight="1" thickBot="1" x14ac:dyDescent="0.3">
      <c r="A20" s="328"/>
      <c r="B20" s="340"/>
      <c r="C20" s="117" t="s">
        <v>332</v>
      </c>
      <c r="D20" s="224" t="s">
        <v>243</v>
      </c>
      <c r="E20" s="115" t="s">
        <v>4</v>
      </c>
      <c r="F20" s="112">
        <v>8</v>
      </c>
      <c r="G20" s="217" t="s">
        <v>43</v>
      </c>
      <c r="H20" s="113">
        <v>8</v>
      </c>
      <c r="I20" s="217" t="s">
        <v>43</v>
      </c>
      <c r="J20" s="113">
        <v>8</v>
      </c>
      <c r="K20" s="217" t="s">
        <v>43</v>
      </c>
      <c r="L20" s="113">
        <v>8</v>
      </c>
      <c r="M20" s="217" t="s">
        <v>43</v>
      </c>
      <c r="N20" s="113">
        <v>8</v>
      </c>
      <c r="O20" s="217" t="s">
        <v>43</v>
      </c>
      <c r="P20" s="113">
        <v>8</v>
      </c>
      <c r="Q20" s="217" t="s">
        <v>43</v>
      </c>
      <c r="R20" s="113">
        <v>0</v>
      </c>
      <c r="S20" s="217" t="s">
        <v>43</v>
      </c>
      <c r="T20" s="113">
        <v>0</v>
      </c>
      <c r="U20" s="128"/>
    </row>
    <row r="21" spans="1:21" ht="120" customHeight="1" thickBot="1" x14ac:dyDescent="0.3">
      <c r="A21" s="328"/>
      <c r="B21" s="340"/>
      <c r="C21" s="117" t="s">
        <v>327</v>
      </c>
      <c r="D21" s="224" t="s">
        <v>328</v>
      </c>
      <c r="E21" s="115" t="s">
        <v>329</v>
      </c>
      <c r="F21" s="135">
        <v>50</v>
      </c>
      <c r="G21" s="113">
        <v>57</v>
      </c>
      <c r="H21" s="113">
        <v>24</v>
      </c>
      <c r="I21" s="135">
        <v>64</v>
      </c>
      <c r="J21" s="163">
        <v>0</v>
      </c>
      <c r="K21" s="135">
        <v>71</v>
      </c>
      <c r="L21" s="163">
        <v>0</v>
      </c>
      <c r="M21" s="135">
        <v>78</v>
      </c>
      <c r="N21" s="163">
        <v>0</v>
      </c>
      <c r="O21" s="135">
        <v>85</v>
      </c>
      <c r="P21" s="163">
        <v>0</v>
      </c>
      <c r="Q21" s="135">
        <v>92</v>
      </c>
      <c r="R21" s="163">
        <v>0</v>
      </c>
      <c r="S21" s="164">
        <v>100</v>
      </c>
      <c r="T21" s="135">
        <v>0</v>
      </c>
      <c r="U21" s="128"/>
    </row>
    <row r="22" spans="1:21" ht="67.2" customHeight="1" thickBot="1" x14ac:dyDescent="0.3">
      <c r="A22" s="329"/>
      <c r="B22" s="341"/>
      <c r="C22" s="126" t="s">
        <v>333</v>
      </c>
      <c r="D22" s="224" t="s">
        <v>175</v>
      </c>
      <c r="E22" s="115" t="s">
        <v>59</v>
      </c>
      <c r="F22" s="135">
        <v>0</v>
      </c>
      <c r="G22" s="136" t="s">
        <v>49</v>
      </c>
      <c r="H22" s="113">
        <v>0</v>
      </c>
      <c r="I22" s="136" t="s">
        <v>49</v>
      </c>
      <c r="J22" s="113">
        <v>0</v>
      </c>
      <c r="K22" s="136" t="s">
        <v>49</v>
      </c>
      <c r="L22" s="113">
        <v>0</v>
      </c>
      <c r="M22" s="136" t="s">
        <v>49</v>
      </c>
      <c r="N22" s="113">
        <v>0</v>
      </c>
      <c r="O22" s="136" t="s">
        <v>49</v>
      </c>
      <c r="P22" s="113">
        <v>0</v>
      </c>
      <c r="Q22" s="136" t="s">
        <v>49</v>
      </c>
      <c r="R22" s="113">
        <v>0</v>
      </c>
      <c r="S22" s="136" t="s">
        <v>49</v>
      </c>
      <c r="T22" s="113">
        <v>0</v>
      </c>
      <c r="U22" s="128"/>
    </row>
    <row r="23" spans="1:21" ht="74.400000000000006" customHeight="1" thickBot="1" x14ac:dyDescent="0.3">
      <c r="A23" s="327" t="s">
        <v>248</v>
      </c>
      <c r="B23" s="339" t="s">
        <v>247</v>
      </c>
      <c r="C23" s="117" t="s">
        <v>246</v>
      </c>
      <c r="D23" s="224" t="s">
        <v>243</v>
      </c>
      <c r="E23" s="115" t="s">
        <v>4</v>
      </c>
      <c r="F23" s="217">
        <v>437</v>
      </c>
      <c r="G23" s="113" t="s">
        <v>32</v>
      </c>
      <c r="H23" s="113">
        <v>425</v>
      </c>
      <c r="I23" s="113" t="s">
        <v>32</v>
      </c>
      <c r="J23" s="113">
        <v>430</v>
      </c>
      <c r="K23" s="113" t="s">
        <v>32</v>
      </c>
      <c r="L23" s="113">
        <v>435</v>
      </c>
      <c r="M23" s="113" t="s">
        <v>32</v>
      </c>
      <c r="N23" s="113">
        <v>440</v>
      </c>
      <c r="O23" s="113" t="s">
        <v>32</v>
      </c>
      <c r="P23" s="113">
        <v>445</v>
      </c>
      <c r="Q23" s="113" t="s">
        <v>32</v>
      </c>
      <c r="R23" s="113">
        <v>0</v>
      </c>
      <c r="S23" s="113" t="s">
        <v>32</v>
      </c>
      <c r="T23" s="113">
        <v>0</v>
      </c>
      <c r="U23" s="128"/>
    </row>
    <row r="24" spans="1:21" ht="51" customHeight="1" thickBot="1" x14ac:dyDescent="0.3">
      <c r="A24" s="328"/>
      <c r="B24" s="340"/>
      <c r="C24" s="221" t="s">
        <v>314</v>
      </c>
      <c r="D24" s="224" t="s">
        <v>245</v>
      </c>
      <c r="E24" s="115" t="s">
        <v>241</v>
      </c>
      <c r="F24" s="217">
        <v>28</v>
      </c>
      <c r="G24" s="217" t="s">
        <v>369</v>
      </c>
      <c r="H24" s="113">
        <v>31</v>
      </c>
      <c r="I24" s="217" t="s">
        <v>369</v>
      </c>
      <c r="J24" s="113">
        <v>32</v>
      </c>
      <c r="K24" s="217" t="s">
        <v>369</v>
      </c>
      <c r="L24" s="113">
        <v>33</v>
      </c>
      <c r="M24" s="217" t="s">
        <v>369</v>
      </c>
      <c r="N24" s="113">
        <v>34</v>
      </c>
      <c r="O24" s="217" t="s">
        <v>369</v>
      </c>
      <c r="P24" s="113">
        <v>35</v>
      </c>
      <c r="Q24" s="217" t="s">
        <v>369</v>
      </c>
      <c r="R24" s="113">
        <v>0</v>
      </c>
      <c r="S24" s="217" t="s">
        <v>369</v>
      </c>
      <c r="T24" s="112">
        <v>0</v>
      </c>
      <c r="U24" s="128"/>
    </row>
    <row r="25" spans="1:21" ht="41.4" customHeight="1" thickBot="1" x14ac:dyDescent="0.3">
      <c r="A25" s="328"/>
      <c r="B25" s="340"/>
      <c r="C25" s="221" t="s">
        <v>244</v>
      </c>
      <c r="D25" s="224" t="s">
        <v>243</v>
      </c>
      <c r="E25" s="115" t="s">
        <v>4</v>
      </c>
      <c r="F25" s="112">
        <v>3631</v>
      </c>
      <c r="G25" s="217">
        <v>3640</v>
      </c>
      <c r="H25" s="113">
        <v>3630</v>
      </c>
      <c r="I25" s="217">
        <v>3650</v>
      </c>
      <c r="J25" s="113">
        <v>3640</v>
      </c>
      <c r="K25" s="113">
        <v>3660</v>
      </c>
      <c r="L25" s="113">
        <v>3650</v>
      </c>
      <c r="M25" s="113">
        <v>3670</v>
      </c>
      <c r="N25" s="113">
        <v>3660</v>
      </c>
      <c r="O25" s="217">
        <v>3680</v>
      </c>
      <c r="P25" s="113">
        <v>3670</v>
      </c>
      <c r="Q25" s="217">
        <v>3690</v>
      </c>
      <c r="R25" s="113">
        <v>0</v>
      </c>
      <c r="S25" s="217">
        <v>3700</v>
      </c>
      <c r="T25" s="113">
        <v>0</v>
      </c>
      <c r="U25" s="128"/>
    </row>
    <row r="26" spans="1:21" ht="56.4" customHeight="1" thickBot="1" x14ac:dyDescent="0.3">
      <c r="A26" s="329"/>
      <c r="B26" s="341"/>
      <c r="C26" s="117" t="s">
        <v>242</v>
      </c>
      <c r="D26" s="224" t="s">
        <v>186</v>
      </c>
      <c r="E26" s="115" t="s">
        <v>241</v>
      </c>
      <c r="F26" s="112">
        <v>2000</v>
      </c>
      <c r="G26" s="112">
        <v>2000</v>
      </c>
      <c r="H26" s="112">
        <v>2000</v>
      </c>
      <c r="I26" s="112">
        <v>2000</v>
      </c>
      <c r="J26" s="112">
        <v>2000</v>
      </c>
      <c r="K26" s="112">
        <v>2000</v>
      </c>
      <c r="L26" s="112">
        <v>2000</v>
      </c>
      <c r="M26" s="112">
        <v>2000</v>
      </c>
      <c r="N26" s="113">
        <v>0</v>
      </c>
      <c r="O26" s="112">
        <v>2000</v>
      </c>
      <c r="P26" s="113">
        <v>0</v>
      </c>
      <c r="Q26" s="112">
        <v>2000</v>
      </c>
      <c r="R26" s="113">
        <v>0</v>
      </c>
      <c r="S26" s="112">
        <v>2000</v>
      </c>
      <c r="T26" s="113">
        <v>0</v>
      </c>
      <c r="U26" s="128"/>
    </row>
    <row r="27" spans="1:21" ht="84" customHeight="1" thickBot="1" x14ac:dyDescent="0.3">
      <c r="A27" s="217" t="s">
        <v>240</v>
      </c>
      <c r="B27" s="221" t="s">
        <v>157</v>
      </c>
      <c r="C27" s="126" t="s">
        <v>230</v>
      </c>
      <c r="D27" s="118" t="s">
        <v>239</v>
      </c>
      <c r="E27" s="119" t="s">
        <v>238</v>
      </c>
      <c r="F27" s="217">
        <v>0</v>
      </c>
      <c r="G27" s="217">
        <v>0</v>
      </c>
      <c r="H27" s="113">
        <v>0</v>
      </c>
      <c r="I27" s="217">
        <v>0</v>
      </c>
      <c r="J27" s="113">
        <v>0</v>
      </c>
      <c r="K27" s="217">
        <v>0</v>
      </c>
      <c r="L27" s="113">
        <v>0</v>
      </c>
      <c r="M27" s="217">
        <v>1</v>
      </c>
      <c r="N27" s="113">
        <v>0</v>
      </c>
      <c r="O27" s="217">
        <v>1</v>
      </c>
      <c r="P27" s="113">
        <v>0</v>
      </c>
      <c r="Q27" s="217">
        <v>1</v>
      </c>
      <c r="R27" s="113">
        <v>0</v>
      </c>
      <c r="S27" s="217">
        <v>1</v>
      </c>
      <c r="T27" s="113">
        <v>0</v>
      </c>
      <c r="U27" s="128"/>
    </row>
    <row r="28" spans="1:21" ht="82.2" customHeight="1" thickBot="1" x14ac:dyDescent="0.3">
      <c r="A28" s="217" t="s">
        <v>237</v>
      </c>
      <c r="B28" s="221" t="s">
        <v>155</v>
      </c>
      <c r="C28" s="126" t="s">
        <v>230</v>
      </c>
      <c r="D28" s="118" t="s">
        <v>236</v>
      </c>
      <c r="E28" s="119" t="s">
        <v>235</v>
      </c>
      <c r="F28" s="217">
        <v>1</v>
      </c>
      <c r="G28" s="217">
        <v>1</v>
      </c>
      <c r="H28" s="113">
        <v>1</v>
      </c>
      <c r="I28" s="217">
        <v>1</v>
      </c>
      <c r="J28" s="113">
        <v>1</v>
      </c>
      <c r="K28" s="217">
        <v>1</v>
      </c>
      <c r="L28" s="113">
        <v>1</v>
      </c>
      <c r="M28" s="217">
        <v>1</v>
      </c>
      <c r="N28" s="113">
        <v>0</v>
      </c>
      <c r="O28" s="217">
        <v>1</v>
      </c>
      <c r="P28" s="113">
        <v>0</v>
      </c>
      <c r="Q28" s="217">
        <v>1</v>
      </c>
      <c r="R28" s="113">
        <v>0</v>
      </c>
      <c r="S28" s="217">
        <v>1</v>
      </c>
      <c r="T28" s="113">
        <v>0</v>
      </c>
      <c r="U28" s="128"/>
    </row>
    <row r="29" spans="1:21" ht="85.2" customHeight="1" thickBot="1" x14ac:dyDescent="0.3">
      <c r="A29" s="217" t="s">
        <v>234</v>
      </c>
      <c r="B29" s="221" t="s">
        <v>153</v>
      </c>
      <c r="C29" s="126" t="s">
        <v>230</v>
      </c>
      <c r="D29" s="118" t="s">
        <v>233</v>
      </c>
      <c r="E29" s="119" t="s">
        <v>232</v>
      </c>
      <c r="F29" s="217">
        <v>0</v>
      </c>
      <c r="G29" s="217">
        <v>0</v>
      </c>
      <c r="H29" s="113">
        <v>0</v>
      </c>
      <c r="I29" s="217">
        <v>0</v>
      </c>
      <c r="J29" s="113">
        <v>0</v>
      </c>
      <c r="K29" s="217">
        <v>0</v>
      </c>
      <c r="L29" s="113">
        <v>0</v>
      </c>
      <c r="M29" s="217">
        <v>1</v>
      </c>
      <c r="N29" s="113">
        <v>0</v>
      </c>
      <c r="O29" s="217">
        <v>1</v>
      </c>
      <c r="P29" s="113">
        <v>0</v>
      </c>
      <c r="Q29" s="217">
        <v>1</v>
      </c>
      <c r="R29" s="113">
        <v>0</v>
      </c>
      <c r="S29" s="217">
        <v>1</v>
      </c>
      <c r="T29" s="113">
        <v>0</v>
      </c>
      <c r="U29" s="128"/>
    </row>
    <row r="30" spans="1:21" ht="84" customHeight="1" thickBot="1" x14ac:dyDescent="0.3">
      <c r="A30" s="217" t="s">
        <v>231</v>
      </c>
      <c r="B30" s="221" t="s">
        <v>151</v>
      </c>
      <c r="C30" s="126" t="s">
        <v>230</v>
      </c>
      <c r="D30" s="118" t="s">
        <v>229</v>
      </c>
      <c r="E30" s="119" t="s">
        <v>228</v>
      </c>
      <c r="F30" s="217">
        <v>1</v>
      </c>
      <c r="G30" s="217">
        <v>1</v>
      </c>
      <c r="H30" s="113">
        <v>1</v>
      </c>
      <c r="I30" s="217">
        <v>1</v>
      </c>
      <c r="J30" s="113">
        <v>1</v>
      </c>
      <c r="K30" s="217">
        <v>1</v>
      </c>
      <c r="L30" s="113">
        <v>1</v>
      </c>
      <c r="M30" s="217">
        <v>1</v>
      </c>
      <c r="N30" s="113">
        <v>0</v>
      </c>
      <c r="O30" s="217">
        <v>1</v>
      </c>
      <c r="P30" s="113">
        <v>0</v>
      </c>
      <c r="Q30" s="217">
        <v>1</v>
      </c>
      <c r="R30" s="113">
        <v>0</v>
      </c>
      <c r="S30" s="217">
        <v>1</v>
      </c>
      <c r="T30" s="113">
        <v>0</v>
      </c>
      <c r="U30" s="128"/>
    </row>
    <row r="31" spans="1:21" ht="59.4" customHeight="1" thickBot="1" x14ac:dyDescent="0.3">
      <c r="A31" s="112" t="s">
        <v>227</v>
      </c>
      <c r="B31" s="221" t="s">
        <v>268</v>
      </c>
      <c r="C31" s="117" t="s">
        <v>226</v>
      </c>
      <c r="D31" s="118" t="s">
        <v>225</v>
      </c>
      <c r="E31" s="118" t="s">
        <v>4</v>
      </c>
      <c r="F31" s="112">
        <v>62</v>
      </c>
      <c r="G31" s="112">
        <v>85</v>
      </c>
      <c r="H31" s="113">
        <v>85</v>
      </c>
      <c r="I31" s="112">
        <v>90</v>
      </c>
      <c r="J31" s="113">
        <v>85</v>
      </c>
      <c r="K31" s="112">
        <v>95</v>
      </c>
      <c r="L31" s="113">
        <v>85</v>
      </c>
      <c r="M31" s="112">
        <v>100</v>
      </c>
      <c r="N31" s="113">
        <v>0</v>
      </c>
      <c r="O31" s="112">
        <v>105</v>
      </c>
      <c r="P31" s="113">
        <v>0</v>
      </c>
      <c r="Q31" s="112">
        <v>110</v>
      </c>
      <c r="R31" s="113">
        <v>0</v>
      </c>
      <c r="S31" s="112">
        <v>115</v>
      </c>
      <c r="T31" s="113">
        <v>0</v>
      </c>
      <c r="U31" s="128"/>
    </row>
    <row r="32" spans="1:21" ht="73.8" customHeight="1" thickBot="1" x14ac:dyDescent="0.3">
      <c r="A32" s="217" t="s">
        <v>224</v>
      </c>
      <c r="B32" s="221" t="s">
        <v>148</v>
      </c>
      <c r="C32" s="225" t="s">
        <v>223</v>
      </c>
      <c r="D32" s="224" t="s">
        <v>222</v>
      </c>
      <c r="E32" s="224" t="s">
        <v>147</v>
      </c>
      <c r="F32" s="217">
        <v>0</v>
      </c>
      <c r="G32" s="217">
        <v>2</v>
      </c>
      <c r="H32" s="113">
        <v>0</v>
      </c>
      <c r="I32" s="217">
        <v>2</v>
      </c>
      <c r="J32" s="113">
        <v>0</v>
      </c>
      <c r="K32" s="217">
        <v>2</v>
      </c>
      <c r="L32" s="113">
        <v>0</v>
      </c>
      <c r="M32" s="217">
        <v>2</v>
      </c>
      <c r="N32" s="113">
        <v>0</v>
      </c>
      <c r="O32" s="217">
        <v>2</v>
      </c>
      <c r="P32" s="113">
        <v>0</v>
      </c>
      <c r="Q32" s="217">
        <v>2</v>
      </c>
      <c r="R32" s="113">
        <v>0</v>
      </c>
      <c r="S32" s="217">
        <v>2</v>
      </c>
      <c r="T32" s="113">
        <v>0</v>
      </c>
    </row>
    <row r="33" spans="1:20" ht="70.8" customHeight="1" thickBot="1" x14ac:dyDescent="0.3">
      <c r="A33" s="127" t="s">
        <v>221</v>
      </c>
      <c r="B33" s="117" t="s">
        <v>269</v>
      </c>
      <c r="C33" s="119" t="s">
        <v>220</v>
      </c>
      <c r="D33" s="115" t="s">
        <v>217</v>
      </c>
      <c r="E33" s="115" t="s">
        <v>143</v>
      </c>
      <c r="F33" s="217">
        <v>74</v>
      </c>
      <c r="G33" s="217">
        <v>110</v>
      </c>
      <c r="H33" s="113">
        <v>110</v>
      </c>
      <c r="I33" s="217">
        <v>110</v>
      </c>
      <c r="J33" s="113">
        <v>110</v>
      </c>
      <c r="K33" s="217">
        <v>110</v>
      </c>
      <c r="L33" s="113">
        <v>110</v>
      </c>
      <c r="M33" s="217">
        <v>218</v>
      </c>
      <c r="N33" s="113">
        <v>0</v>
      </c>
      <c r="O33" s="112">
        <v>254</v>
      </c>
      <c r="P33" s="113">
        <v>0</v>
      </c>
      <c r="Q33" s="217">
        <v>290</v>
      </c>
      <c r="R33" s="113">
        <v>0</v>
      </c>
      <c r="S33" s="217">
        <v>326</v>
      </c>
      <c r="T33" s="113">
        <v>0</v>
      </c>
    </row>
    <row r="34" spans="1:20" ht="64.8" customHeight="1" thickBot="1" x14ac:dyDescent="0.3">
      <c r="A34" s="218" t="s">
        <v>219</v>
      </c>
      <c r="B34" s="221" t="s">
        <v>146</v>
      </c>
      <c r="C34" s="221" t="s">
        <v>218</v>
      </c>
      <c r="D34" s="120" t="s">
        <v>217</v>
      </c>
      <c r="E34" s="120" t="s">
        <v>143</v>
      </c>
      <c r="F34" s="222">
        <v>5</v>
      </c>
      <c r="G34" s="137">
        <v>5</v>
      </c>
      <c r="H34" s="113">
        <v>1.4</v>
      </c>
      <c r="I34" s="137">
        <v>5</v>
      </c>
      <c r="J34" s="113">
        <v>1.3</v>
      </c>
      <c r="K34" s="137">
        <v>5</v>
      </c>
      <c r="L34" s="113">
        <v>1.3</v>
      </c>
      <c r="M34" s="137">
        <v>5</v>
      </c>
      <c r="N34" s="113">
        <v>1.3</v>
      </c>
      <c r="O34" s="137">
        <v>5</v>
      </c>
      <c r="P34" s="113">
        <v>1.3</v>
      </c>
      <c r="Q34" s="137">
        <v>5</v>
      </c>
      <c r="R34" s="113">
        <v>0</v>
      </c>
      <c r="S34" s="137">
        <v>5</v>
      </c>
      <c r="T34" s="113">
        <v>0</v>
      </c>
    </row>
    <row r="35" spans="1:20" ht="30" customHeight="1" thickBot="1" x14ac:dyDescent="0.3">
      <c r="A35" s="351" t="s">
        <v>216</v>
      </c>
      <c r="B35" s="330" t="s">
        <v>215</v>
      </c>
      <c r="C35" s="126" t="s">
        <v>210</v>
      </c>
      <c r="D35" s="343" t="s">
        <v>209</v>
      </c>
      <c r="E35" s="343" t="s">
        <v>100</v>
      </c>
      <c r="F35" s="217">
        <v>5</v>
      </c>
      <c r="G35" s="217">
        <v>5</v>
      </c>
      <c r="H35" s="113">
        <v>1</v>
      </c>
      <c r="I35" s="217">
        <v>4</v>
      </c>
      <c r="J35" s="113">
        <v>0</v>
      </c>
      <c r="K35" s="217">
        <v>3</v>
      </c>
      <c r="L35" s="113">
        <v>0</v>
      </c>
      <c r="M35" s="217">
        <v>0</v>
      </c>
      <c r="N35" s="113">
        <v>0</v>
      </c>
      <c r="O35" s="217">
        <v>0</v>
      </c>
      <c r="P35" s="113">
        <v>0</v>
      </c>
      <c r="Q35" s="217">
        <v>0</v>
      </c>
      <c r="R35" s="113">
        <v>0</v>
      </c>
      <c r="S35" s="217">
        <v>0</v>
      </c>
      <c r="T35" s="113">
        <v>0</v>
      </c>
    </row>
    <row r="36" spans="1:20" ht="30" customHeight="1" thickBot="1" x14ac:dyDescent="0.3">
      <c r="A36" s="352"/>
      <c r="B36" s="342"/>
      <c r="C36" s="126" t="s">
        <v>208</v>
      </c>
      <c r="D36" s="344"/>
      <c r="E36" s="344"/>
      <c r="F36" s="217">
        <v>0</v>
      </c>
      <c r="G36" s="217">
        <v>0</v>
      </c>
      <c r="H36" s="113">
        <v>0</v>
      </c>
      <c r="I36" s="217">
        <v>0</v>
      </c>
      <c r="J36" s="113">
        <v>0</v>
      </c>
      <c r="K36" s="217">
        <v>0</v>
      </c>
      <c r="L36" s="113">
        <v>0</v>
      </c>
      <c r="M36" s="217">
        <v>0</v>
      </c>
      <c r="N36" s="113">
        <v>0</v>
      </c>
      <c r="O36" s="217">
        <v>0</v>
      </c>
      <c r="P36" s="113">
        <v>0</v>
      </c>
      <c r="Q36" s="217">
        <v>0</v>
      </c>
      <c r="R36" s="113">
        <v>0</v>
      </c>
      <c r="S36" s="217">
        <v>0</v>
      </c>
      <c r="T36" s="113">
        <v>0</v>
      </c>
    </row>
    <row r="37" spans="1:20" ht="30" customHeight="1" thickBot="1" x14ac:dyDescent="0.3">
      <c r="A37" s="353"/>
      <c r="B37" s="331"/>
      <c r="C37" s="126" t="s">
        <v>207</v>
      </c>
      <c r="D37" s="345"/>
      <c r="E37" s="345"/>
      <c r="F37" s="217">
        <v>0</v>
      </c>
      <c r="G37" s="217">
        <v>3</v>
      </c>
      <c r="H37" s="113">
        <v>0</v>
      </c>
      <c r="I37" s="217">
        <v>4</v>
      </c>
      <c r="J37" s="113">
        <v>0</v>
      </c>
      <c r="K37" s="125">
        <v>3</v>
      </c>
      <c r="L37" s="113">
        <v>0</v>
      </c>
      <c r="M37" s="125">
        <v>0</v>
      </c>
      <c r="N37" s="113">
        <v>0</v>
      </c>
      <c r="O37" s="125">
        <v>0</v>
      </c>
      <c r="P37" s="113">
        <v>0</v>
      </c>
      <c r="Q37" s="125">
        <v>0</v>
      </c>
      <c r="R37" s="113">
        <v>0</v>
      </c>
      <c r="S37" s="125">
        <v>0</v>
      </c>
      <c r="T37" s="113">
        <v>0</v>
      </c>
    </row>
    <row r="38" spans="1:20" ht="30" customHeight="1" thickBot="1" x14ac:dyDescent="0.3">
      <c r="A38" s="327" t="s">
        <v>214</v>
      </c>
      <c r="B38" s="330" t="s">
        <v>318</v>
      </c>
      <c r="C38" s="126" t="s">
        <v>210</v>
      </c>
      <c r="D38" s="343" t="s">
        <v>209</v>
      </c>
      <c r="E38" s="343" t="s">
        <v>100</v>
      </c>
      <c r="F38" s="112">
        <v>0</v>
      </c>
      <c r="G38" s="217">
        <v>3</v>
      </c>
      <c r="H38" s="113">
        <v>2</v>
      </c>
      <c r="I38" s="217">
        <v>3</v>
      </c>
      <c r="J38" s="113">
        <v>0</v>
      </c>
      <c r="K38" s="113">
        <v>2</v>
      </c>
      <c r="L38" s="113">
        <v>0</v>
      </c>
      <c r="M38" s="113">
        <v>0</v>
      </c>
      <c r="N38" s="113">
        <v>0</v>
      </c>
      <c r="O38" s="113">
        <v>0</v>
      </c>
      <c r="P38" s="113">
        <v>0</v>
      </c>
      <c r="Q38" s="113">
        <v>0</v>
      </c>
      <c r="R38" s="113">
        <v>0</v>
      </c>
      <c r="S38" s="113">
        <v>0</v>
      </c>
      <c r="T38" s="113">
        <v>0</v>
      </c>
    </row>
    <row r="39" spans="1:20" ht="30" customHeight="1" thickBot="1" x14ac:dyDescent="0.3">
      <c r="A39" s="328"/>
      <c r="B39" s="342"/>
      <c r="C39" s="126" t="s">
        <v>208</v>
      </c>
      <c r="D39" s="344"/>
      <c r="E39" s="344"/>
      <c r="F39" s="113">
        <v>0</v>
      </c>
      <c r="G39" s="113">
        <v>0</v>
      </c>
      <c r="H39" s="113">
        <v>0</v>
      </c>
      <c r="I39" s="113">
        <v>0</v>
      </c>
      <c r="J39" s="113">
        <v>0</v>
      </c>
      <c r="K39" s="113">
        <v>0</v>
      </c>
      <c r="L39" s="113">
        <v>0</v>
      </c>
      <c r="M39" s="113">
        <v>0</v>
      </c>
      <c r="N39" s="113">
        <v>0</v>
      </c>
      <c r="O39" s="113">
        <v>0</v>
      </c>
      <c r="P39" s="113">
        <v>0</v>
      </c>
      <c r="Q39" s="113">
        <v>0</v>
      </c>
      <c r="R39" s="113">
        <v>0</v>
      </c>
      <c r="S39" s="113">
        <v>0</v>
      </c>
      <c r="T39" s="113">
        <v>0</v>
      </c>
    </row>
    <row r="40" spans="1:20" ht="30" customHeight="1" thickBot="1" x14ac:dyDescent="0.3">
      <c r="A40" s="329"/>
      <c r="B40" s="331"/>
      <c r="C40" s="126" t="s">
        <v>207</v>
      </c>
      <c r="D40" s="345"/>
      <c r="E40" s="345"/>
      <c r="F40" s="113">
        <v>0</v>
      </c>
      <c r="G40" s="217">
        <v>2</v>
      </c>
      <c r="H40" s="113">
        <v>0</v>
      </c>
      <c r="I40" s="217">
        <v>2</v>
      </c>
      <c r="J40" s="113">
        <v>0</v>
      </c>
      <c r="K40" s="113">
        <v>2</v>
      </c>
      <c r="L40" s="113">
        <v>0</v>
      </c>
      <c r="M40" s="113">
        <v>0</v>
      </c>
      <c r="N40" s="113">
        <v>0</v>
      </c>
      <c r="O40" s="113">
        <v>0</v>
      </c>
      <c r="P40" s="113">
        <v>0</v>
      </c>
      <c r="Q40" s="113">
        <v>0</v>
      </c>
      <c r="R40" s="113">
        <v>0</v>
      </c>
      <c r="S40" s="113">
        <v>0</v>
      </c>
      <c r="T40" s="113">
        <v>0</v>
      </c>
    </row>
    <row r="41" spans="1:20" ht="30" customHeight="1" thickBot="1" x14ac:dyDescent="0.3">
      <c r="A41" s="327" t="s">
        <v>213</v>
      </c>
      <c r="B41" s="330" t="s">
        <v>319</v>
      </c>
      <c r="C41" s="126" t="s">
        <v>210</v>
      </c>
      <c r="D41" s="343" t="s">
        <v>209</v>
      </c>
      <c r="E41" s="343" t="s">
        <v>100</v>
      </c>
      <c r="F41" s="113">
        <v>0</v>
      </c>
      <c r="G41" s="113">
        <v>4</v>
      </c>
      <c r="H41" s="113">
        <v>0</v>
      </c>
      <c r="I41" s="124">
        <v>0</v>
      </c>
      <c r="J41" s="113">
        <v>0</v>
      </c>
      <c r="K41" s="124">
        <v>0</v>
      </c>
      <c r="L41" s="113">
        <v>0</v>
      </c>
      <c r="M41" s="124">
        <v>0</v>
      </c>
      <c r="N41" s="113">
        <v>0</v>
      </c>
      <c r="O41" s="124">
        <v>0</v>
      </c>
      <c r="P41" s="113">
        <v>0</v>
      </c>
      <c r="Q41" s="124">
        <v>0</v>
      </c>
      <c r="R41" s="113">
        <v>0</v>
      </c>
      <c r="S41" s="124">
        <v>0</v>
      </c>
      <c r="T41" s="113">
        <v>0</v>
      </c>
    </row>
    <row r="42" spans="1:20" ht="30" customHeight="1" thickBot="1" x14ac:dyDescent="0.3">
      <c r="A42" s="328"/>
      <c r="B42" s="342"/>
      <c r="C42" s="126" t="s">
        <v>208</v>
      </c>
      <c r="D42" s="344"/>
      <c r="E42" s="344"/>
      <c r="F42" s="113">
        <v>0</v>
      </c>
      <c r="G42" s="113">
        <v>0</v>
      </c>
      <c r="H42" s="113">
        <v>0</v>
      </c>
      <c r="I42" s="113">
        <v>0</v>
      </c>
      <c r="J42" s="113">
        <v>0</v>
      </c>
      <c r="K42" s="113">
        <v>0</v>
      </c>
      <c r="L42" s="113">
        <v>0</v>
      </c>
      <c r="M42" s="113">
        <v>0</v>
      </c>
      <c r="N42" s="113">
        <v>0</v>
      </c>
      <c r="O42" s="113">
        <v>0</v>
      </c>
      <c r="P42" s="113">
        <v>0</v>
      </c>
      <c r="Q42" s="113">
        <v>0</v>
      </c>
      <c r="R42" s="113">
        <v>0</v>
      </c>
      <c r="S42" s="113">
        <v>0</v>
      </c>
      <c r="T42" s="113">
        <v>0</v>
      </c>
    </row>
    <row r="43" spans="1:20" ht="30" customHeight="1" thickBot="1" x14ac:dyDescent="0.3">
      <c r="A43" s="329"/>
      <c r="B43" s="331"/>
      <c r="C43" s="126" t="s">
        <v>207</v>
      </c>
      <c r="D43" s="345"/>
      <c r="E43" s="345"/>
      <c r="F43" s="113">
        <v>0</v>
      </c>
      <c r="G43" s="113">
        <v>2</v>
      </c>
      <c r="H43" s="113">
        <v>0</v>
      </c>
      <c r="I43" s="124">
        <v>0</v>
      </c>
      <c r="J43" s="113">
        <v>0</v>
      </c>
      <c r="K43" s="124">
        <v>0</v>
      </c>
      <c r="L43" s="113">
        <v>0</v>
      </c>
      <c r="M43" s="124">
        <v>0</v>
      </c>
      <c r="N43" s="113">
        <v>0</v>
      </c>
      <c r="O43" s="124">
        <v>0</v>
      </c>
      <c r="P43" s="113">
        <v>0</v>
      </c>
      <c r="Q43" s="124">
        <v>0</v>
      </c>
      <c r="R43" s="113">
        <v>0</v>
      </c>
      <c r="S43" s="124">
        <v>0</v>
      </c>
      <c r="T43" s="113">
        <v>0</v>
      </c>
    </row>
    <row r="44" spans="1:20" ht="30" customHeight="1" thickBot="1" x14ac:dyDescent="0.3">
      <c r="A44" s="327" t="s">
        <v>212</v>
      </c>
      <c r="B44" s="330" t="s">
        <v>211</v>
      </c>
      <c r="C44" s="126" t="s">
        <v>210</v>
      </c>
      <c r="D44" s="343" t="s">
        <v>209</v>
      </c>
      <c r="E44" s="343" t="s">
        <v>100</v>
      </c>
      <c r="F44" s="113">
        <v>0</v>
      </c>
      <c r="G44" s="124">
        <v>4</v>
      </c>
      <c r="H44" s="113">
        <v>0</v>
      </c>
      <c r="I44" s="124">
        <v>5</v>
      </c>
      <c r="J44" s="113">
        <v>0</v>
      </c>
      <c r="K44" s="113">
        <v>4</v>
      </c>
      <c r="L44" s="113">
        <v>0</v>
      </c>
      <c r="M44" s="113">
        <v>0</v>
      </c>
      <c r="N44" s="113">
        <v>0</v>
      </c>
      <c r="O44" s="113">
        <v>0</v>
      </c>
      <c r="P44" s="113">
        <v>0</v>
      </c>
      <c r="Q44" s="113">
        <v>0</v>
      </c>
      <c r="R44" s="113">
        <v>0</v>
      </c>
      <c r="S44" s="113">
        <v>0</v>
      </c>
      <c r="T44" s="113">
        <v>0</v>
      </c>
    </row>
    <row r="45" spans="1:20" ht="30" customHeight="1" thickBot="1" x14ac:dyDescent="0.3">
      <c r="A45" s="328"/>
      <c r="B45" s="342"/>
      <c r="C45" s="126" t="s">
        <v>208</v>
      </c>
      <c r="D45" s="344"/>
      <c r="E45" s="344"/>
      <c r="F45" s="113">
        <v>0</v>
      </c>
      <c r="G45" s="113">
        <v>0</v>
      </c>
      <c r="H45" s="113">
        <v>0</v>
      </c>
      <c r="I45" s="113">
        <v>0</v>
      </c>
      <c r="J45" s="113">
        <v>0</v>
      </c>
      <c r="K45" s="113">
        <v>0</v>
      </c>
      <c r="L45" s="113">
        <v>0</v>
      </c>
      <c r="M45" s="113">
        <v>0</v>
      </c>
      <c r="N45" s="113">
        <v>0</v>
      </c>
      <c r="O45" s="113">
        <v>0</v>
      </c>
      <c r="P45" s="113">
        <v>0</v>
      </c>
      <c r="Q45" s="113">
        <v>0</v>
      </c>
      <c r="R45" s="113">
        <v>0</v>
      </c>
      <c r="S45" s="113">
        <v>0</v>
      </c>
      <c r="T45" s="113">
        <v>0</v>
      </c>
    </row>
    <row r="46" spans="1:20" ht="30" customHeight="1" thickBot="1" x14ac:dyDescent="0.3">
      <c r="A46" s="329"/>
      <c r="B46" s="331"/>
      <c r="C46" s="126" t="s">
        <v>207</v>
      </c>
      <c r="D46" s="345"/>
      <c r="E46" s="345"/>
      <c r="F46" s="113">
        <v>0</v>
      </c>
      <c r="G46" s="125">
        <v>1</v>
      </c>
      <c r="H46" s="113">
        <v>0</v>
      </c>
      <c r="I46" s="124">
        <v>4</v>
      </c>
      <c r="J46" s="113">
        <v>0</v>
      </c>
      <c r="K46" s="113">
        <v>4</v>
      </c>
      <c r="L46" s="113">
        <v>0</v>
      </c>
      <c r="M46" s="113">
        <v>0</v>
      </c>
      <c r="N46" s="113">
        <v>0</v>
      </c>
      <c r="O46" s="113">
        <v>0</v>
      </c>
      <c r="P46" s="113">
        <v>0</v>
      </c>
      <c r="Q46" s="113">
        <v>0</v>
      </c>
      <c r="R46" s="113">
        <v>0</v>
      </c>
      <c r="S46" s="113">
        <v>0</v>
      </c>
      <c r="T46" s="113">
        <v>0</v>
      </c>
    </row>
    <row r="47" spans="1:20" ht="57.6" customHeight="1" thickBot="1" x14ac:dyDescent="0.3">
      <c r="A47" s="112" t="s">
        <v>206</v>
      </c>
      <c r="B47" s="117" t="s">
        <v>320</v>
      </c>
      <c r="C47" s="126" t="s">
        <v>203</v>
      </c>
      <c r="D47" s="118" t="s">
        <v>205</v>
      </c>
      <c r="E47" s="118" t="s">
        <v>70</v>
      </c>
      <c r="F47" s="113">
        <v>0</v>
      </c>
      <c r="G47" s="113">
        <v>7</v>
      </c>
      <c r="H47" s="113">
        <v>0</v>
      </c>
      <c r="I47" s="113">
        <v>6</v>
      </c>
      <c r="J47" s="113">
        <v>0</v>
      </c>
      <c r="K47" s="113">
        <v>2</v>
      </c>
      <c r="L47" s="113">
        <v>0</v>
      </c>
      <c r="M47" s="113">
        <v>0</v>
      </c>
      <c r="N47" s="113">
        <v>0</v>
      </c>
      <c r="O47" s="113">
        <v>0</v>
      </c>
      <c r="P47" s="113">
        <v>0</v>
      </c>
      <c r="Q47" s="113">
        <v>0</v>
      </c>
      <c r="R47" s="113">
        <v>0</v>
      </c>
      <c r="S47" s="113">
        <v>0</v>
      </c>
      <c r="T47" s="113">
        <v>0</v>
      </c>
    </row>
    <row r="48" spans="1:20" ht="72.599999999999994" customHeight="1" thickBot="1" x14ac:dyDescent="0.3">
      <c r="A48" s="217" t="s">
        <v>204</v>
      </c>
      <c r="B48" s="221" t="s">
        <v>321</v>
      </c>
      <c r="C48" s="126" t="s">
        <v>203</v>
      </c>
      <c r="D48" s="118" t="s">
        <v>202</v>
      </c>
      <c r="E48" s="118" t="s">
        <v>69</v>
      </c>
      <c r="F48" s="114">
        <v>0</v>
      </c>
      <c r="G48" s="114">
        <v>3</v>
      </c>
      <c r="H48" s="113">
        <v>0</v>
      </c>
      <c r="I48" s="114">
        <v>0</v>
      </c>
      <c r="J48" s="113">
        <v>0</v>
      </c>
      <c r="K48" s="114">
        <v>0</v>
      </c>
      <c r="L48" s="113">
        <v>0</v>
      </c>
      <c r="M48" s="114">
        <v>0</v>
      </c>
      <c r="N48" s="113">
        <v>0</v>
      </c>
      <c r="O48" s="114">
        <v>0</v>
      </c>
      <c r="P48" s="113">
        <v>0</v>
      </c>
      <c r="Q48" s="114">
        <v>0</v>
      </c>
      <c r="R48" s="113">
        <v>0</v>
      </c>
      <c r="S48" s="114">
        <v>0</v>
      </c>
      <c r="T48" s="113">
        <v>0</v>
      </c>
    </row>
    <row r="49" spans="1:20" ht="69" customHeight="1" thickBot="1" x14ac:dyDescent="0.3">
      <c r="A49" s="217" t="s">
        <v>201</v>
      </c>
      <c r="B49" s="221" t="s">
        <v>322</v>
      </c>
      <c r="C49" s="223" t="s">
        <v>200</v>
      </c>
      <c r="D49" s="123" t="s">
        <v>195</v>
      </c>
      <c r="E49" s="118" t="s">
        <v>194</v>
      </c>
      <c r="F49" s="114">
        <v>0</v>
      </c>
      <c r="G49" s="114" t="s">
        <v>199</v>
      </c>
      <c r="H49" s="113">
        <v>0</v>
      </c>
      <c r="I49" s="114" t="s">
        <v>198</v>
      </c>
      <c r="J49" s="113">
        <v>0</v>
      </c>
      <c r="K49" s="114" t="s">
        <v>198</v>
      </c>
      <c r="L49" s="113">
        <v>0</v>
      </c>
      <c r="M49" s="114">
        <v>0</v>
      </c>
      <c r="N49" s="113">
        <v>0</v>
      </c>
      <c r="O49" s="114">
        <v>0</v>
      </c>
      <c r="P49" s="113">
        <v>0</v>
      </c>
      <c r="Q49" s="114">
        <v>0</v>
      </c>
      <c r="R49" s="113">
        <v>0</v>
      </c>
      <c r="S49" s="114">
        <v>0</v>
      </c>
      <c r="T49" s="113">
        <v>0</v>
      </c>
    </row>
    <row r="50" spans="1:20" ht="51.6" customHeight="1" thickBot="1" x14ac:dyDescent="0.3">
      <c r="A50" s="122" t="s">
        <v>197</v>
      </c>
      <c r="B50" s="221" t="s">
        <v>323</v>
      </c>
      <c r="C50" s="223" t="s">
        <v>196</v>
      </c>
      <c r="D50" s="121" t="s">
        <v>195</v>
      </c>
      <c r="E50" s="118" t="s">
        <v>194</v>
      </c>
      <c r="F50" s="114">
        <v>0</v>
      </c>
      <c r="G50" s="114">
        <v>41</v>
      </c>
      <c r="H50" s="113">
        <v>0</v>
      </c>
      <c r="I50" s="114">
        <v>41</v>
      </c>
      <c r="J50" s="113">
        <v>0</v>
      </c>
      <c r="K50" s="114">
        <v>41</v>
      </c>
      <c r="L50" s="113">
        <v>0</v>
      </c>
      <c r="M50" s="114">
        <v>0</v>
      </c>
      <c r="N50" s="113">
        <v>0</v>
      </c>
      <c r="O50" s="114">
        <v>0</v>
      </c>
      <c r="P50" s="113">
        <v>0</v>
      </c>
      <c r="Q50" s="114">
        <v>0</v>
      </c>
      <c r="R50" s="113">
        <v>0</v>
      </c>
      <c r="S50" s="114">
        <v>0</v>
      </c>
      <c r="T50" s="113">
        <v>0</v>
      </c>
    </row>
    <row r="51" spans="1:20" ht="53.4" customHeight="1" thickBot="1" x14ac:dyDescent="0.3">
      <c r="A51" s="217" t="s">
        <v>193</v>
      </c>
      <c r="B51" s="221" t="s">
        <v>330</v>
      </c>
      <c r="C51" s="223" t="s">
        <v>192</v>
      </c>
      <c r="D51" s="120" t="s">
        <v>191</v>
      </c>
      <c r="E51" s="119" t="s">
        <v>65</v>
      </c>
      <c r="F51" s="112" t="s">
        <v>190</v>
      </c>
      <c r="G51" s="113" t="s">
        <v>189</v>
      </c>
      <c r="H51" s="113" t="s">
        <v>189</v>
      </c>
      <c r="I51" s="113" t="s">
        <v>189</v>
      </c>
      <c r="J51" s="113" t="s">
        <v>189</v>
      </c>
      <c r="K51" s="113" t="s">
        <v>189</v>
      </c>
      <c r="L51" s="113" t="s">
        <v>189</v>
      </c>
      <c r="M51" s="113" t="s">
        <v>189</v>
      </c>
      <c r="N51" s="113">
        <v>0</v>
      </c>
      <c r="O51" s="113" t="s">
        <v>189</v>
      </c>
      <c r="P51" s="113">
        <v>0</v>
      </c>
      <c r="Q51" s="113" t="s">
        <v>189</v>
      </c>
      <c r="R51" s="113">
        <v>0</v>
      </c>
      <c r="S51" s="113" t="s">
        <v>189</v>
      </c>
      <c r="T51" s="113">
        <v>0</v>
      </c>
    </row>
    <row r="52" spans="1:20" ht="57" customHeight="1" thickBot="1" x14ac:dyDescent="0.3">
      <c r="A52" s="217" t="s">
        <v>188</v>
      </c>
      <c r="B52" s="221" t="s">
        <v>64</v>
      </c>
      <c r="C52" s="115" t="s">
        <v>187</v>
      </c>
      <c r="D52" s="119" t="s">
        <v>186</v>
      </c>
      <c r="E52" s="118" t="s">
        <v>185</v>
      </c>
      <c r="F52" s="219">
        <v>2000</v>
      </c>
      <c r="G52" s="219">
        <v>2000</v>
      </c>
      <c r="H52" s="219">
        <v>2000</v>
      </c>
      <c r="I52" s="219">
        <v>2000</v>
      </c>
      <c r="J52" s="219">
        <v>2000</v>
      </c>
      <c r="K52" s="219">
        <v>2000</v>
      </c>
      <c r="L52" s="219">
        <v>2000</v>
      </c>
      <c r="M52" s="219">
        <v>2000</v>
      </c>
      <c r="N52" s="113">
        <v>0</v>
      </c>
      <c r="O52" s="219">
        <v>2000</v>
      </c>
      <c r="P52" s="113">
        <v>0</v>
      </c>
      <c r="Q52" s="219">
        <v>2000</v>
      </c>
      <c r="R52" s="113">
        <v>0</v>
      </c>
      <c r="S52" s="219">
        <v>2000</v>
      </c>
      <c r="T52" s="113">
        <v>0</v>
      </c>
    </row>
    <row r="53" spans="1:20" ht="65.400000000000006" customHeight="1" thickBot="1" x14ac:dyDescent="0.3">
      <c r="A53" s="327" t="s">
        <v>184</v>
      </c>
      <c r="B53" s="339" t="s">
        <v>60</v>
      </c>
      <c r="C53" s="117" t="s">
        <v>334</v>
      </c>
      <c r="D53" s="224" t="s">
        <v>175</v>
      </c>
      <c r="E53" s="115" t="s">
        <v>59</v>
      </c>
      <c r="F53" s="138">
        <v>25</v>
      </c>
      <c r="G53" s="112">
        <v>37</v>
      </c>
      <c r="H53" s="139">
        <v>0</v>
      </c>
      <c r="I53" s="140">
        <v>49</v>
      </c>
      <c r="J53" s="112">
        <v>0</v>
      </c>
      <c r="K53" s="140">
        <v>61</v>
      </c>
      <c r="L53" s="112">
        <v>0</v>
      </c>
      <c r="M53" s="140">
        <v>73</v>
      </c>
      <c r="N53" s="112">
        <v>0</v>
      </c>
      <c r="O53" s="141">
        <v>85</v>
      </c>
      <c r="P53" s="139">
        <v>0</v>
      </c>
      <c r="Q53" s="142">
        <v>97</v>
      </c>
      <c r="R53" s="143">
        <v>0</v>
      </c>
      <c r="S53" s="142">
        <v>100</v>
      </c>
      <c r="T53" s="143">
        <v>0</v>
      </c>
    </row>
    <row r="54" spans="1:20" ht="64.95" customHeight="1" thickBot="1" x14ac:dyDescent="0.3">
      <c r="A54" s="328"/>
      <c r="B54" s="340"/>
      <c r="C54" s="221" t="s">
        <v>183</v>
      </c>
      <c r="D54" s="224" t="s">
        <v>175</v>
      </c>
      <c r="E54" s="115" t="s">
        <v>59</v>
      </c>
      <c r="F54" s="112">
        <v>14</v>
      </c>
      <c r="G54" s="112">
        <v>12</v>
      </c>
      <c r="H54" s="113">
        <v>12</v>
      </c>
      <c r="I54" s="112">
        <v>10</v>
      </c>
      <c r="J54" s="113">
        <v>0</v>
      </c>
      <c r="K54" s="112">
        <v>8</v>
      </c>
      <c r="L54" s="113">
        <v>0</v>
      </c>
      <c r="M54" s="140">
        <v>6</v>
      </c>
      <c r="N54" s="112">
        <v>0</v>
      </c>
      <c r="O54" s="140">
        <v>4</v>
      </c>
      <c r="P54" s="112">
        <v>0</v>
      </c>
      <c r="Q54" s="112">
        <v>2</v>
      </c>
      <c r="R54" s="113">
        <v>0</v>
      </c>
      <c r="S54" s="112">
        <v>0</v>
      </c>
      <c r="T54" s="113">
        <v>0</v>
      </c>
    </row>
    <row r="55" spans="1:20" ht="43.95" customHeight="1" thickBot="1" x14ac:dyDescent="0.3">
      <c r="A55" s="328"/>
      <c r="B55" s="341"/>
      <c r="C55" s="221" t="s">
        <v>262</v>
      </c>
      <c r="D55" s="224" t="s">
        <v>175</v>
      </c>
      <c r="E55" s="115" t="s">
        <v>59</v>
      </c>
      <c r="F55" s="112">
        <v>1</v>
      </c>
      <c r="G55" s="112">
        <v>4</v>
      </c>
      <c r="H55" s="113">
        <v>0</v>
      </c>
      <c r="I55" s="112">
        <v>4</v>
      </c>
      <c r="J55" s="113">
        <v>0</v>
      </c>
      <c r="K55" s="112">
        <v>4</v>
      </c>
      <c r="L55" s="113">
        <v>0</v>
      </c>
      <c r="M55" s="112">
        <v>4</v>
      </c>
      <c r="N55" s="113">
        <v>0</v>
      </c>
      <c r="O55" s="112">
        <v>4</v>
      </c>
      <c r="P55" s="113">
        <v>0</v>
      </c>
      <c r="Q55" s="112">
        <v>4</v>
      </c>
      <c r="R55" s="113">
        <v>0</v>
      </c>
      <c r="S55" s="112">
        <v>4</v>
      </c>
      <c r="T55" s="113">
        <v>0</v>
      </c>
    </row>
    <row r="56" spans="1:20" ht="26.4" customHeight="1" thickBot="1" x14ac:dyDescent="0.3">
      <c r="A56" s="217" t="s">
        <v>182</v>
      </c>
      <c r="B56" s="220" t="s">
        <v>263</v>
      </c>
      <c r="C56" s="221" t="s">
        <v>264</v>
      </c>
      <c r="D56" s="224" t="s">
        <v>175</v>
      </c>
      <c r="E56" s="115" t="s">
        <v>364</v>
      </c>
      <c r="F56" s="219">
        <v>16</v>
      </c>
      <c r="G56" s="114">
        <v>25</v>
      </c>
      <c r="H56" s="113">
        <v>0</v>
      </c>
      <c r="I56" s="114">
        <v>25</v>
      </c>
      <c r="J56" s="113">
        <v>0</v>
      </c>
      <c r="K56" s="114">
        <v>25</v>
      </c>
      <c r="L56" s="113">
        <v>0</v>
      </c>
      <c r="M56" s="114">
        <v>25</v>
      </c>
      <c r="N56" s="113">
        <v>0</v>
      </c>
      <c r="O56" s="114">
        <v>25</v>
      </c>
      <c r="P56" s="113">
        <v>0</v>
      </c>
      <c r="Q56" s="114">
        <v>25</v>
      </c>
      <c r="R56" s="113">
        <v>0</v>
      </c>
      <c r="S56" s="114">
        <v>2</v>
      </c>
      <c r="T56" s="113">
        <v>0</v>
      </c>
    </row>
    <row r="57" spans="1:20" ht="27.6" customHeight="1" thickBot="1" x14ac:dyDescent="0.3">
      <c r="A57" s="112" t="s">
        <v>181</v>
      </c>
      <c r="B57" s="117" t="s">
        <v>265</v>
      </c>
      <c r="C57" s="221" t="s">
        <v>266</v>
      </c>
      <c r="D57" s="224" t="s">
        <v>175</v>
      </c>
      <c r="E57" s="115" t="s">
        <v>364</v>
      </c>
      <c r="F57" s="112">
        <v>16</v>
      </c>
      <c r="G57" s="113">
        <v>16</v>
      </c>
      <c r="H57" s="113">
        <v>0</v>
      </c>
      <c r="I57" s="113">
        <v>41</v>
      </c>
      <c r="J57" s="113">
        <v>0</v>
      </c>
      <c r="K57" s="113">
        <v>66</v>
      </c>
      <c r="L57" s="113">
        <v>0</v>
      </c>
      <c r="M57" s="113">
        <v>99</v>
      </c>
      <c r="N57" s="113">
        <v>0</v>
      </c>
      <c r="O57" s="113">
        <v>116</v>
      </c>
      <c r="P57" s="113">
        <v>0</v>
      </c>
      <c r="Q57" s="113">
        <v>141</v>
      </c>
      <c r="R57" s="113">
        <v>0</v>
      </c>
      <c r="S57" s="113">
        <v>168</v>
      </c>
      <c r="T57" s="113">
        <v>0</v>
      </c>
    </row>
    <row r="58" spans="1:20" ht="39" customHeight="1" thickBot="1" x14ac:dyDescent="0.3">
      <c r="A58" s="327" t="s">
        <v>180</v>
      </c>
      <c r="B58" s="330" t="s">
        <v>337</v>
      </c>
      <c r="C58" s="221" t="s">
        <v>343</v>
      </c>
      <c r="D58" s="224" t="s">
        <v>175</v>
      </c>
      <c r="E58" s="115" t="s">
        <v>59</v>
      </c>
      <c r="F58" s="112">
        <v>1</v>
      </c>
      <c r="G58" s="112">
        <v>1</v>
      </c>
      <c r="H58" s="113">
        <v>0</v>
      </c>
      <c r="I58" s="112">
        <v>1</v>
      </c>
      <c r="J58" s="113">
        <v>0</v>
      </c>
      <c r="K58" s="112">
        <v>1</v>
      </c>
      <c r="L58" s="113">
        <v>0</v>
      </c>
      <c r="M58" s="112">
        <v>1</v>
      </c>
      <c r="N58" s="113">
        <v>0</v>
      </c>
      <c r="O58" s="113">
        <v>0</v>
      </c>
      <c r="P58" s="113">
        <v>0</v>
      </c>
      <c r="Q58" s="113">
        <v>0</v>
      </c>
      <c r="R58" s="113">
        <v>0</v>
      </c>
      <c r="S58" s="113">
        <v>0</v>
      </c>
      <c r="T58" s="113">
        <v>0</v>
      </c>
    </row>
    <row r="59" spans="1:20" ht="38.4" customHeight="1" thickBot="1" x14ac:dyDescent="0.3">
      <c r="A59" s="329"/>
      <c r="B59" s="331"/>
      <c r="C59" s="221" t="s">
        <v>338</v>
      </c>
      <c r="D59" s="224" t="s">
        <v>175</v>
      </c>
      <c r="E59" s="115" t="s">
        <v>59</v>
      </c>
      <c r="F59" s="112">
        <v>1</v>
      </c>
      <c r="G59" s="112">
        <v>1</v>
      </c>
      <c r="H59" s="113">
        <v>0</v>
      </c>
      <c r="I59" s="112">
        <v>1</v>
      </c>
      <c r="J59" s="113">
        <v>0</v>
      </c>
      <c r="K59" s="112">
        <v>1</v>
      </c>
      <c r="L59" s="113">
        <v>0</v>
      </c>
      <c r="M59" s="112">
        <v>1</v>
      </c>
      <c r="N59" s="113">
        <v>0</v>
      </c>
      <c r="O59" s="113">
        <v>0</v>
      </c>
      <c r="P59" s="113">
        <v>0</v>
      </c>
      <c r="Q59" s="113">
        <v>0</v>
      </c>
      <c r="R59" s="113">
        <v>0</v>
      </c>
      <c r="S59" s="113">
        <v>0</v>
      </c>
      <c r="T59" s="113">
        <v>0</v>
      </c>
    </row>
    <row r="60" spans="1:20" ht="29.4" customHeight="1" thickBot="1" x14ac:dyDescent="0.3">
      <c r="A60" s="217" t="s">
        <v>179</v>
      </c>
      <c r="B60" s="117" t="s">
        <v>335</v>
      </c>
      <c r="C60" s="221" t="s">
        <v>344</v>
      </c>
      <c r="D60" s="224" t="s">
        <v>175</v>
      </c>
      <c r="E60" s="115" t="s">
        <v>59</v>
      </c>
      <c r="F60" s="112">
        <v>0</v>
      </c>
      <c r="G60" s="112">
        <v>1</v>
      </c>
      <c r="H60" s="113">
        <v>0</v>
      </c>
      <c r="I60" s="112">
        <v>1</v>
      </c>
      <c r="J60" s="113">
        <v>0</v>
      </c>
      <c r="K60" s="112">
        <v>1</v>
      </c>
      <c r="L60" s="113">
        <v>0</v>
      </c>
      <c r="M60" s="112">
        <v>1</v>
      </c>
      <c r="N60" s="113">
        <v>0</v>
      </c>
      <c r="O60" s="112">
        <v>1</v>
      </c>
      <c r="P60" s="113">
        <v>0</v>
      </c>
      <c r="Q60" s="112">
        <v>0</v>
      </c>
      <c r="R60" s="113">
        <v>0</v>
      </c>
      <c r="S60" s="112">
        <v>0</v>
      </c>
      <c r="T60" s="113">
        <v>0</v>
      </c>
    </row>
    <row r="61" spans="1:20" ht="43.8" customHeight="1" thickBot="1" x14ac:dyDescent="0.3">
      <c r="A61" s="217" t="s">
        <v>178</v>
      </c>
      <c r="B61" s="220" t="s">
        <v>336</v>
      </c>
      <c r="C61" s="221" t="s">
        <v>345</v>
      </c>
      <c r="D61" s="224" t="s">
        <v>175</v>
      </c>
      <c r="E61" s="115" t="s">
        <v>59</v>
      </c>
      <c r="F61" s="112">
        <v>0</v>
      </c>
      <c r="G61" s="112">
        <v>1</v>
      </c>
      <c r="H61" s="113">
        <v>0</v>
      </c>
      <c r="I61" s="112">
        <v>1</v>
      </c>
      <c r="J61" s="113">
        <v>0</v>
      </c>
      <c r="K61" s="112">
        <v>1</v>
      </c>
      <c r="L61" s="113">
        <v>0</v>
      </c>
      <c r="M61" s="112">
        <v>1</v>
      </c>
      <c r="N61" s="113">
        <v>0</v>
      </c>
      <c r="O61" s="112">
        <v>1</v>
      </c>
      <c r="P61" s="113">
        <v>0</v>
      </c>
      <c r="Q61" s="113">
        <v>0</v>
      </c>
      <c r="R61" s="113">
        <v>0</v>
      </c>
      <c r="S61" s="113">
        <v>0</v>
      </c>
      <c r="T61" s="113">
        <v>0</v>
      </c>
    </row>
    <row r="62" spans="1:20" ht="28.2" customHeight="1" thickBot="1" x14ac:dyDescent="0.3">
      <c r="A62" s="217" t="s">
        <v>177</v>
      </c>
      <c r="B62" s="117" t="s">
        <v>371</v>
      </c>
      <c r="C62" s="221" t="s">
        <v>346</v>
      </c>
      <c r="D62" s="224" t="s">
        <v>175</v>
      </c>
      <c r="E62" s="115" t="s">
        <v>228</v>
      </c>
      <c r="F62" s="112">
        <v>0</v>
      </c>
      <c r="G62" s="112">
        <v>2</v>
      </c>
      <c r="H62" s="113">
        <v>2</v>
      </c>
      <c r="I62" s="112">
        <v>2</v>
      </c>
      <c r="J62" s="113">
        <v>0</v>
      </c>
      <c r="K62" s="112">
        <v>2</v>
      </c>
      <c r="L62" s="113">
        <v>0</v>
      </c>
      <c r="M62" s="112">
        <v>2</v>
      </c>
      <c r="N62" s="113">
        <v>0</v>
      </c>
      <c r="O62" s="112">
        <v>2</v>
      </c>
      <c r="P62" s="113">
        <v>0</v>
      </c>
      <c r="Q62" s="112">
        <v>2</v>
      </c>
      <c r="R62" s="113">
        <v>0</v>
      </c>
      <c r="S62" s="112">
        <v>0</v>
      </c>
      <c r="T62" s="113">
        <v>0</v>
      </c>
    </row>
    <row r="63" spans="1:20" ht="28.2" customHeight="1" thickBot="1" x14ac:dyDescent="0.3">
      <c r="A63" s="112" t="s">
        <v>176</v>
      </c>
      <c r="B63" s="116" t="s">
        <v>58</v>
      </c>
      <c r="C63" s="117" t="s">
        <v>260</v>
      </c>
      <c r="D63" s="115" t="s">
        <v>175</v>
      </c>
      <c r="E63" s="115" t="s">
        <v>238</v>
      </c>
      <c r="F63" s="112">
        <v>1</v>
      </c>
      <c r="G63" s="112">
        <v>4</v>
      </c>
      <c r="H63" s="113">
        <v>0</v>
      </c>
      <c r="I63" s="112">
        <v>4</v>
      </c>
      <c r="J63" s="113">
        <v>0</v>
      </c>
      <c r="K63" s="112">
        <v>4</v>
      </c>
      <c r="L63" s="113">
        <v>0</v>
      </c>
      <c r="M63" s="112">
        <v>4</v>
      </c>
      <c r="N63" s="113">
        <v>0</v>
      </c>
      <c r="O63" s="112">
        <v>4</v>
      </c>
      <c r="P63" s="113">
        <v>0</v>
      </c>
      <c r="Q63" s="112">
        <v>4</v>
      </c>
      <c r="R63" s="113">
        <v>0</v>
      </c>
      <c r="S63" s="112">
        <v>4</v>
      </c>
      <c r="T63" s="113">
        <v>0</v>
      </c>
    </row>
    <row r="64" spans="1:20" x14ac:dyDescent="0.25">
      <c r="M64" s="162"/>
      <c r="N64" s="162"/>
    </row>
    <row r="65" spans="13:14" x14ac:dyDescent="0.25">
      <c r="M65" s="162"/>
      <c r="N65" s="162"/>
    </row>
  </sheetData>
  <mergeCells count="42">
    <mergeCell ref="P6:T8"/>
    <mergeCell ref="D41:D43"/>
    <mergeCell ref="E41:E43"/>
    <mergeCell ref="A41:A43"/>
    <mergeCell ref="B44:B46"/>
    <mergeCell ref="D44:D46"/>
    <mergeCell ref="E44:E46"/>
    <mergeCell ref="A44:A46"/>
    <mergeCell ref="E38:E40"/>
    <mergeCell ref="A35:A37"/>
    <mergeCell ref="A38:A40"/>
    <mergeCell ref="B35:B37"/>
    <mergeCell ref="D35:D37"/>
    <mergeCell ref="E35:E37"/>
    <mergeCell ref="A14:A16"/>
    <mergeCell ref="B18:B22"/>
    <mergeCell ref="C14:C16"/>
    <mergeCell ref="D14:D16"/>
    <mergeCell ref="F14:F16"/>
    <mergeCell ref="G14:T14"/>
    <mergeCell ref="S15:T15"/>
    <mergeCell ref="G15:H15"/>
    <mergeCell ref="I15:J15"/>
    <mergeCell ref="K15:L15"/>
    <mergeCell ref="M15:N15"/>
    <mergeCell ref="O15:P15"/>
    <mergeCell ref="A18:A22"/>
    <mergeCell ref="A58:A59"/>
    <mergeCell ref="B58:B59"/>
    <mergeCell ref="B11:T11"/>
    <mergeCell ref="B12:T12"/>
    <mergeCell ref="B13:T13"/>
    <mergeCell ref="B14:B16"/>
    <mergeCell ref="Q15:R15"/>
    <mergeCell ref="B53:B55"/>
    <mergeCell ref="A53:A55"/>
    <mergeCell ref="A23:A26"/>
    <mergeCell ref="B23:B26"/>
    <mergeCell ref="B38:B40"/>
    <mergeCell ref="B41:B43"/>
    <mergeCell ref="D38:D40"/>
    <mergeCell ref="E14:E16"/>
  </mergeCells>
  <pageMargins left="0.70866141732283472" right="0.70866141732283472" top="0.74803149606299213" bottom="0.74803149606299213" header="0.31496062992125984" footer="0.31496062992125984"/>
  <pageSetup paperSize="9" scale="47" firstPageNumber="5" fitToHeight="0" orientation="landscape" useFirstPageNumber="1" r:id="rId1"/>
  <headerFooter>
    <oddHeader>&amp;C&amp;P</oddHeader>
  </headerFooter>
  <rowBreaks count="2" manualBreakCount="2">
    <brk id="26" max="19" man="1"/>
    <brk id="4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46"/>
  <sheetViews>
    <sheetView view="pageBreakPreview" zoomScaleNormal="100" zoomScaleSheetLayoutView="100" workbookViewId="0">
      <selection activeCell="M4" sqref="M4"/>
    </sheetView>
  </sheetViews>
  <sheetFormatPr defaultRowHeight="14.4" x14ac:dyDescent="0.3"/>
  <cols>
    <col min="1" max="1" width="5.44140625" style="20" customWidth="1"/>
    <col min="2" max="2" width="49.88671875" customWidth="1"/>
    <col min="3" max="5" width="12.88671875" customWidth="1"/>
    <col min="6" max="6" width="9.33203125" customWidth="1"/>
    <col min="7" max="7" width="11.109375" customWidth="1"/>
    <col min="8" max="8" width="11.44140625" customWidth="1"/>
    <col min="9" max="9" width="11.109375" customWidth="1"/>
    <col min="10" max="10" width="11.6640625" customWidth="1"/>
    <col min="11" max="11" width="12.6640625" customWidth="1"/>
    <col min="12" max="12" width="11.33203125" customWidth="1"/>
    <col min="13" max="13" width="11.6640625" customWidth="1"/>
    <col min="14" max="14" width="10.44140625" customWidth="1"/>
    <col min="15" max="15" width="10.6640625" customWidth="1"/>
    <col min="16" max="16" width="9.33203125" customWidth="1"/>
    <col min="17" max="17" width="15" customWidth="1"/>
    <col min="18" max="18" width="13" style="19" customWidth="1"/>
    <col min="19" max="23" width="9.109375" style="19" customWidth="1"/>
    <col min="24" max="24" width="9.109375" style="2" customWidth="1"/>
  </cols>
  <sheetData>
    <row r="2" spans="1:24" x14ac:dyDescent="0.3">
      <c r="M2" s="214" t="s">
        <v>362</v>
      </c>
      <c r="N2" s="214"/>
      <c r="O2" s="214"/>
      <c r="P2" s="109"/>
    </row>
    <row r="3" spans="1:24" x14ac:dyDescent="0.3">
      <c r="M3" s="214" t="s">
        <v>18</v>
      </c>
      <c r="N3" s="214"/>
      <c r="O3" s="214"/>
      <c r="P3" s="109"/>
    </row>
    <row r="4" spans="1:24" x14ac:dyDescent="0.3">
      <c r="M4" s="214" t="s">
        <v>372</v>
      </c>
      <c r="N4" s="214"/>
      <c r="O4" s="214"/>
      <c r="P4" s="109"/>
    </row>
    <row r="5" spans="1:24" ht="15.6" x14ac:dyDescent="0.3">
      <c r="M5" s="10"/>
      <c r="N5" s="10"/>
      <c r="O5" s="10"/>
      <c r="P5" s="109"/>
    </row>
    <row r="6" spans="1:24" s="106" customFormat="1" ht="30.6" customHeight="1" x14ac:dyDescent="0.3">
      <c r="A6" s="1"/>
      <c r="B6" s="108"/>
      <c r="C6" s="108"/>
      <c r="D6" s="108"/>
      <c r="E6" s="108"/>
      <c r="F6" s="108"/>
      <c r="G6" s="108"/>
      <c r="H6" s="108"/>
      <c r="I6" s="108"/>
      <c r="J6" s="108"/>
      <c r="K6" s="108"/>
      <c r="M6" s="350" t="s">
        <v>174</v>
      </c>
      <c r="N6" s="350"/>
      <c r="O6" s="350"/>
      <c r="P6" s="350"/>
      <c r="S6" s="377"/>
      <c r="T6" s="377"/>
      <c r="U6" s="377"/>
      <c r="V6" s="377"/>
      <c r="W6" s="1"/>
    </row>
    <row r="7" spans="1:24" s="106" customFormat="1" ht="13.95" customHeight="1" x14ac:dyDescent="0.3">
      <c r="A7" s="1"/>
      <c r="B7" s="108"/>
      <c r="C7" s="108"/>
      <c r="D7" s="108"/>
      <c r="E7" s="108"/>
      <c r="F7" s="108"/>
      <c r="G7" s="108"/>
      <c r="H7" s="108"/>
      <c r="I7" s="108"/>
      <c r="J7" s="108"/>
      <c r="K7" s="108"/>
      <c r="M7" s="350"/>
      <c r="N7" s="350"/>
      <c r="O7" s="350"/>
      <c r="P7" s="350"/>
      <c r="S7" s="1"/>
      <c r="T7" s="1"/>
      <c r="U7" s="1"/>
      <c r="V7" s="1"/>
      <c r="W7" s="1"/>
    </row>
    <row r="8" spans="1:24" s="106" customFormat="1" ht="13.95" customHeight="1" x14ac:dyDescent="0.3">
      <c r="A8" s="1"/>
      <c r="B8" s="108"/>
      <c r="C8" s="108"/>
      <c r="D8" s="108"/>
      <c r="E8" s="108"/>
      <c r="F8" s="108"/>
      <c r="G8" s="108"/>
      <c r="H8" s="108"/>
      <c r="I8" s="108"/>
      <c r="J8" s="108"/>
      <c r="K8" s="108"/>
      <c r="M8" s="107"/>
      <c r="N8" s="107"/>
      <c r="O8" s="107"/>
      <c r="P8" s="107"/>
      <c r="S8" s="1"/>
      <c r="T8" s="1"/>
      <c r="U8" s="1"/>
      <c r="V8" s="1"/>
      <c r="W8" s="1"/>
    </row>
    <row r="9" spans="1:24" ht="19.2" customHeight="1" x14ac:dyDescent="0.3">
      <c r="A9" s="378" t="s">
        <v>173</v>
      </c>
      <c r="B9" s="379"/>
      <c r="C9" s="379"/>
      <c r="D9" s="379"/>
      <c r="E9" s="379"/>
      <c r="F9" s="379"/>
      <c r="G9" s="379"/>
      <c r="H9" s="379"/>
      <c r="I9" s="379"/>
      <c r="J9" s="379"/>
      <c r="K9" s="379"/>
      <c r="L9" s="379"/>
      <c r="M9" s="379"/>
      <c r="N9" s="379"/>
      <c r="O9" s="379"/>
      <c r="P9" s="379"/>
      <c r="Q9" s="379"/>
    </row>
    <row r="10" spans="1:24" ht="13.2" customHeight="1" x14ac:dyDescent="0.3">
      <c r="A10" s="105"/>
      <c r="B10" s="104"/>
      <c r="C10" s="379" t="s">
        <v>45</v>
      </c>
      <c r="D10" s="379"/>
      <c r="E10" s="379"/>
      <c r="F10" s="379"/>
      <c r="G10" s="379"/>
      <c r="H10" s="379"/>
      <c r="I10" s="379"/>
      <c r="J10" s="379"/>
      <c r="K10" s="379"/>
      <c r="L10" s="379"/>
      <c r="M10" s="104"/>
      <c r="N10" s="104"/>
      <c r="O10" s="104"/>
      <c r="P10" s="104"/>
      <c r="Q10" s="104"/>
    </row>
    <row r="11" spans="1:24" ht="16.5" customHeight="1" x14ac:dyDescent="0.3">
      <c r="A11" s="380"/>
      <c r="B11" s="380"/>
      <c r="C11" s="380"/>
      <c r="D11" s="380"/>
      <c r="E11" s="380"/>
      <c r="F11" s="380"/>
      <c r="G11" s="380"/>
      <c r="H11" s="380"/>
      <c r="I11" s="380"/>
      <c r="J11" s="380"/>
      <c r="K11" s="380"/>
      <c r="L11" s="380"/>
      <c r="M11" s="380"/>
      <c r="N11" s="380"/>
      <c r="O11" s="380"/>
      <c r="P11" s="380"/>
      <c r="Q11" s="380"/>
    </row>
    <row r="12" spans="1:24" ht="16.95" customHeight="1" x14ac:dyDescent="0.3">
      <c r="A12" s="362" t="s">
        <v>172</v>
      </c>
      <c r="B12" s="362" t="s">
        <v>270</v>
      </c>
      <c r="C12" s="362" t="s">
        <v>171</v>
      </c>
      <c r="D12" s="363" t="s">
        <v>170</v>
      </c>
      <c r="E12" s="363" t="s">
        <v>348</v>
      </c>
      <c r="F12" s="362" t="s">
        <v>169</v>
      </c>
      <c r="G12" s="362" t="s">
        <v>168</v>
      </c>
      <c r="H12" s="362"/>
      <c r="I12" s="362" t="s">
        <v>167</v>
      </c>
      <c r="J12" s="362"/>
      <c r="K12" s="362"/>
      <c r="L12" s="362"/>
      <c r="M12" s="362"/>
      <c r="N12" s="362"/>
      <c r="O12" s="362"/>
      <c r="P12" s="362"/>
      <c r="Q12" s="362" t="s">
        <v>166</v>
      </c>
    </row>
    <row r="13" spans="1:24" ht="15" customHeight="1" x14ac:dyDescent="0.3">
      <c r="A13" s="362"/>
      <c r="B13" s="362"/>
      <c r="C13" s="362"/>
      <c r="D13" s="363"/>
      <c r="E13" s="363"/>
      <c r="F13" s="362"/>
      <c r="G13" s="362"/>
      <c r="H13" s="362"/>
      <c r="I13" s="362" t="s">
        <v>165</v>
      </c>
      <c r="J13" s="362"/>
      <c r="K13" s="362" t="s">
        <v>164</v>
      </c>
      <c r="L13" s="362"/>
      <c r="M13" s="362" t="s">
        <v>163</v>
      </c>
      <c r="N13" s="362"/>
      <c r="O13" s="362" t="s">
        <v>162</v>
      </c>
      <c r="P13" s="362"/>
      <c r="Q13" s="362"/>
    </row>
    <row r="14" spans="1:24" ht="6.6" customHeight="1" x14ac:dyDescent="0.3">
      <c r="A14" s="362"/>
      <c r="B14" s="362"/>
      <c r="C14" s="362"/>
      <c r="D14" s="363"/>
      <c r="E14" s="363"/>
      <c r="F14" s="362"/>
      <c r="G14" s="362"/>
      <c r="H14" s="362"/>
      <c r="I14" s="362"/>
      <c r="J14" s="362"/>
      <c r="K14" s="362"/>
      <c r="L14" s="362"/>
      <c r="M14" s="362"/>
      <c r="N14" s="362"/>
      <c r="O14" s="362"/>
      <c r="P14" s="362"/>
      <c r="Q14" s="362"/>
    </row>
    <row r="15" spans="1:24" ht="21.6" customHeight="1" x14ac:dyDescent="0.3">
      <c r="A15" s="362"/>
      <c r="B15" s="362"/>
      <c r="C15" s="362"/>
      <c r="D15" s="363"/>
      <c r="E15" s="363"/>
      <c r="F15" s="362"/>
      <c r="G15" s="178" t="s">
        <v>160</v>
      </c>
      <c r="H15" s="178" t="s">
        <v>161</v>
      </c>
      <c r="I15" s="178" t="s">
        <v>160</v>
      </c>
      <c r="J15" s="178" t="s">
        <v>161</v>
      </c>
      <c r="K15" s="178" t="s">
        <v>160</v>
      </c>
      <c r="L15" s="178" t="s">
        <v>161</v>
      </c>
      <c r="M15" s="178" t="s">
        <v>160</v>
      </c>
      <c r="N15" s="178" t="s">
        <v>161</v>
      </c>
      <c r="O15" s="178" t="s">
        <v>160</v>
      </c>
      <c r="P15" s="178" t="s">
        <v>29</v>
      </c>
      <c r="Q15" s="362"/>
    </row>
    <row r="16" spans="1:24" s="96" customFormat="1" x14ac:dyDescent="0.3">
      <c r="A16" s="179">
        <v>1</v>
      </c>
      <c r="B16" s="179">
        <v>2</v>
      </c>
      <c r="C16" s="179">
        <v>3</v>
      </c>
      <c r="D16" s="179">
        <v>4</v>
      </c>
      <c r="E16" s="179">
        <v>5</v>
      </c>
      <c r="F16" s="179">
        <v>6</v>
      </c>
      <c r="G16" s="179">
        <v>7</v>
      </c>
      <c r="H16" s="179">
        <v>8</v>
      </c>
      <c r="I16" s="179">
        <v>9</v>
      </c>
      <c r="J16" s="179">
        <v>10</v>
      </c>
      <c r="K16" s="179">
        <v>11</v>
      </c>
      <c r="L16" s="179">
        <v>12</v>
      </c>
      <c r="M16" s="179">
        <v>13</v>
      </c>
      <c r="N16" s="179">
        <v>14</v>
      </c>
      <c r="O16" s="179">
        <v>15</v>
      </c>
      <c r="P16" s="179">
        <v>16</v>
      </c>
      <c r="Q16" s="179">
        <v>17</v>
      </c>
      <c r="R16" s="98"/>
      <c r="S16" s="98"/>
      <c r="T16" s="98"/>
      <c r="U16" s="98"/>
      <c r="V16" s="98"/>
      <c r="W16" s="98"/>
      <c r="X16" s="97"/>
    </row>
    <row r="17" spans="1:24" s="93" customFormat="1" x14ac:dyDescent="0.3">
      <c r="A17" s="180"/>
      <c r="B17" s="376" t="s">
        <v>159</v>
      </c>
      <c r="C17" s="376"/>
      <c r="D17" s="376"/>
      <c r="E17" s="376"/>
      <c r="F17" s="376"/>
      <c r="G17" s="376"/>
      <c r="H17" s="376"/>
      <c r="I17" s="376"/>
      <c r="J17" s="376"/>
      <c r="K17" s="376"/>
      <c r="L17" s="376"/>
      <c r="M17" s="376"/>
      <c r="N17" s="376"/>
      <c r="O17" s="376"/>
      <c r="P17" s="376"/>
      <c r="Q17" s="376"/>
      <c r="R17" s="95"/>
      <c r="S17" s="95"/>
      <c r="T17" s="95"/>
      <c r="U17" s="95"/>
      <c r="V17" s="95"/>
      <c r="W17" s="95"/>
      <c r="X17" s="94"/>
    </row>
    <row r="18" spans="1:24" s="93" customFormat="1" ht="15.6" customHeight="1" x14ac:dyDescent="0.3">
      <c r="A18" s="181"/>
      <c r="B18" s="376" t="s">
        <v>158</v>
      </c>
      <c r="C18" s="376"/>
      <c r="D18" s="376"/>
      <c r="E18" s="376"/>
      <c r="F18" s="376"/>
      <c r="G18" s="376"/>
      <c r="H18" s="376"/>
      <c r="I18" s="376"/>
      <c r="J18" s="376"/>
      <c r="K18" s="376"/>
      <c r="L18" s="376"/>
      <c r="M18" s="376"/>
      <c r="N18" s="376"/>
      <c r="O18" s="376"/>
      <c r="P18" s="376"/>
      <c r="Q18" s="376"/>
      <c r="R18" s="95"/>
      <c r="S18" s="95"/>
      <c r="T18" s="95"/>
      <c r="U18" s="95"/>
      <c r="V18" s="95"/>
      <c r="W18" s="95"/>
      <c r="X18" s="94"/>
    </row>
    <row r="19" spans="1:24" ht="15" customHeight="1" x14ac:dyDescent="0.3">
      <c r="A19" s="363">
        <v>1</v>
      </c>
      <c r="B19" s="367" t="s">
        <v>157</v>
      </c>
      <c r="C19" s="363"/>
      <c r="D19" s="363" t="s">
        <v>145</v>
      </c>
      <c r="E19" s="363" t="s">
        <v>149</v>
      </c>
      <c r="F19" s="182" t="s">
        <v>53</v>
      </c>
      <c r="G19" s="183">
        <f>SUM(G20:G26)</f>
        <v>200</v>
      </c>
      <c r="H19" s="183">
        <f>SUM(H20:H26)</f>
        <v>0</v>
      </c>
      <c r="I19" s="183">
        <f>SUM(I20:I26)</f>
        <v>200</v>
      </c>
      <c r="J19" s="183">
        <f>SUM(J20:J26)</f>
        <v>0</v>
      </c>
      <c r="K19" s="184"/>
      <c r="L19" s="184"/>
      <c r="M19" s="185"/>
      <c r="N19" s="185"/>
      <c r="O19" s="184"/>
      <c r="P19" s="184"/>
      <c r="Q19" s="363" t="s">
        <v>156</v>
      </c>
      <c r="R19"/>
      <c r="S19"/>
      <c r="T19"/>
      <c r="U19"/>
      <c r="V19"/>
      <c r="W19"/>
      <c r="X19"/>
    </row>
    <row r="20" spans="1:24" x14ac:dyDescent="0.3">
      <c r="A20" s="363"/>
      <c r="B20" s="367"/>
      <c r="C20" s="363"/>
      <c r="D20" s="363"/>
      <c r="E20" s="363"/>
      <c r="F20" s="186">
        <v>2024</v>
      </c>
      <c r="G20" s="187">
        <v>0</v>
      </c>
      <c r="H20" s="187">
        <v>0</v>
      </c>
      <c r="I20" s="187">
        <v>0</v>
      </c>
      <c r="J20" s="187">
        <v>0</v>
      </c>
      <c r="K20" s="184"/>
      <c r="L20" s="184"/>
      <c r="M20" s="184"/>
      <c r="N20" s="184"/>
      <c r="O20" s="184"/>
      <c r="P20" s="184"/>
      <c r="Q20" s="363"/>
      <c r="R20"/>
      <c r="S20"/>
      <c r="T20"/>
      <c r="U20"/>
      <c r="V20"/>
      <c r="W20"/>
      <c r="X20"/>
    </row>
    <row r="21" spans="1:24" x14ac:dyDescent="0.3">
      <c r="A21" s="363"/>
      <c r="B21" s="367"/>
      <c r="C21" s="363"/>
      <c r="D21" s="363"/>
      <c r="E21" s="363"/>
      <c r="F21" s="186">
        <v>2025</v>
      </c>
      <c r="G21" s="187">
        <v>0</v>
      </c>
      <c r="H21" s="187">
        <v>0</v>
      </c>
      <c r="I21" s="187">
        <v>0</v>
      </c>
      <c r="J21" s="187">
        <v>0</v>
      </c>
      <c r="K21" s="184"/>
      <c r="L21" s="184"/>
      <c r="M21" s="184"/>
      <c r="N21" s="184"/>
      <c r="O21" s="184"/>
      <c r="P21" s="184"/>
      <c r="Q21" s="363"/>
      <c r="R21"/>
      <c r="S21"/>
      <c r="T21"/>
      <c r="U21"/>
      <c r="V21"/>
      <c r="W21"/>
      <c r="X21"/>
    </row>
    <row r="22" spans="1:24" x14ac:dyDescent="0.3">
      <c r="A22" s="363"/>
      <c r="B22" s="367"/>
      <c r="C22" s="363"/>
      <c r="D22" s="363"/>
      <c r="E22" s="363"/>
      <c r="F22" s="186">
        <v>2026</v>
      </c>
      <c r="G22" s="187">
        <v>0</v>
      </c>
      <c r="H22" s="187">
        <v>0</v>
      </c>
      <c r="I22" s="187">
        <v>0</v>
      </c>
      <c r="J22" s="187">
        <v>0</v>
      </c>
      <c r="K22" s="184"/>
      <c r="L22" s="184"/>
      <c r="M22" s="184"/>
      <c r="N22" s="184"/>
      <c r="O22" s="184"/>
      <c r="P22" s="184"/>
      <c r="Q22" s="363"/>
      <c r="R22"/>
      <c r="S22"/>
      <c r="T22"/>
      <c r="U22"/>
      <c r="V22"/>
      <c r="W22"/>
      <c r="X22"/>
    </row>
    <row r="23" spans="1:24" x14ac:dyDescent="0.3">
      <c r="A23" s="363"/>
      <c r="B23" s="367"/>
      <c r="C23" s="363"/>
      <c r="D23" s="363"/>
      <c r="E23" s="363"/>
      <c r="F23" s="186">
        <v>2027</v>
      </c>
      <c r="G23" s="187">
        <v>50</v>
      </c>
      <c r="H23" s="187">
        <v>0</v>
      </c>
      <c r="I23" s="187">
        <v>50</v>
      </c>
      <c r="J23" s="187">
        <v>0</v>
      </c>
      <c r="K23" s="184"/>
      <c r="L23" s="184"/>
      <c r="M23" s="184"/>
      <c r="N23" s="184"/>
      <c r="O23" s="184"/>
      <c r="P23" s="184"/>
      <c r="Q23" s="363"/>
      <c r="R23"/>
      <c r="S23"/>
      <c r="T23"/>
      <c r="U23"/>
      <c r="V23"/>
      <c r="W23"/>
      <c r="X23"/>
    </row>
    <row r="24" spans="1:24" x14ac:dyDescent="0.3">
      <c r="A24" s="363"/>
      <c r="B24" s="367"/>
      <c r="C24" s="363"/>
      <c r="D24" s="363"/>
      <c r="E24" s="363"/>
      <c r="F24" s="186">
        <v>2028</v>
      </c>
      <c r="G24" s="187">
        <v>50</v>
      </c>
      <c r="H24" s="187">
        <v>0</v>
      </c>
      <c r="I24" s="187">
        <v>50</v>
      </c>
      <c r="J24" s="187">
        <v>0</v>
      </c>
      <c r="K24" s="184"/>
      <c r="L24" s="184"/>
      <c r="M24" s="184"/>
      <c r="N24" s="184"/>
      <c r="O24" s="184"/>
      <c r="P24" s="184"/>
      <c r="Q24" s="363"/>
      <c r="R24"/>
      <c r="S24"/>
      <c r="T24"/>
      <c r="U24"/>
      <c r="V24"/>
      <c r="W24"/>
      <c r="X24"/>
    </row>
    <row r="25" spans="1:24" x14ac:dyDescent="0.3">
      <c r="A25" s="363"/>
      <c r="B25" s="367"/>
      <c r="C25" s="363"/>
      <c r="D25" s="363"/>
      <c r="E25" s="363"/>
      <c r="F25" s="186">
        <v>2029</v>
      </c>
      <c r="G25" s="187">
        <v>50</v>
      </c>
      <c r="H25" s="187">
        <v>0</v>
      </c>
      <c r="I25" s="187">
        <v>50</v>
      </c>
      <c r="J25" s="187">
        <v>0</v>
      </c>
      <c r="K25" s="184"/>
      <c r="L25" s="184"/>
      <c r="M25" s="184"/>
      <c r="N25" s="184"/>
      <c r="O25" s="184"/>
      <c r="P25" s="184"/>
      <c r="Q25" s="363"/>
      <c r="R25"/>
      <c r="S25"/>
      <c r="T25"/>
      <c r="U25"/>
      <c r="V25"/>
      <c r="W25"/>
      <c r="X25"/>
    </row>
    <row r="26" spans="1:24" x14ac:dyDescent="0.3">
      <c r="A26" s="363"/>
      <c r="B26" s="367"/>
      <c r="C26" s="363"/>
      <c r="D26" s="363"/>
      <c r="E26" s="363"/>
      <c r="F26" s="186">
        <v>2030</v>
      </c>
      <c r="G26" s="187">
        <v>50</v>
      </c>
      <c r="H26" s="187">
        <v>0</v>
      </c>
      <c r="I26" s="187">
        <v>50</v>
      </c>
      <c r="J26" s="187">
        <v>0</v>
      </c>
      <c r="K26" s="184"/>
      <c r="L26" s="184"/>
      <c r="M26" s="184"/>
      <c r="N26" s="184"/>
      <c r="O26" s="184"/>
      <c r="P26" s="184"/>
      <c r="Q26" s="363"/>
      <c r="R26"/>
      <c r="S26"/>
      <c r="T26"/>
      <c r="U26"/>
      <c r="V26"/>
      <c r="W26"/>
      <c r="X26"/>
    </row>
    <row r="27" spans="1:24" ht="15" customHeight="1" x14ac:dyDescent="0.3">
      <c r="A27" s="363">
        <v>2</v>
      </c>
      <c r="B27" s="367" t="s">
        <v>155</v>
      </c>
      <c r="C27" s="363" t="s">
        <v>365</v>
      </c>
      <c r="D27" s="363" t="s">
        <v>145</v>
      </c>
      <c r="E27" s="363" t="s">
        <v>149</v>
      </c>
      <c r="F27" s="182" t="s">
        <v>53</v>
      </c>
      <c r="G27" s="183">
        <f>SUM(G28:G34)</f>
        <v>274.10000000000002</v>
      </c>
      <c r="H27" s="183">
        <f>SUM(H28:H34)</f>
        <v>74.099999999999994</v>
      </c>
      <c r="I27" s="183">
        <f>SUM(I28:I34)</f>
        <v>274.10000000000002</v>
      </c>
      <c r="J27" s="183">
        <f>SUM(J28:J34)</f>
        <v>74.099999999999994</v>
      </c>
      <c r="K27" s="184"/>
      <c r="L27" s="184"/>
      <c r="M27" s="185"/>
      <c r="N27" s="185"/>
      <c r="O27" s="184"/>
      <c r="P27" s="184"/>
      <c r="Q27" s="363" t="s">
        <v>154</v>
      </c>
      <c r="R27"/>
      <c r="S27"/>
      <c r="T27"/>
      <c r="U27"/>
      <c r="V27"/>
      <c r="W27"/>
      <c r="X27"/>
    </row>
    <row r="28" spans="1:24" x14ac:dyDescent="0.3">
      <c r="A28" s="363"/>
      <c r="B28" s="367"/>
      <c r="C28" s="363"/>
      <c r="D28" s="363"/>
      <c r="E28" s="363"/>
      <c r="F28" s="186">
        <v>2024</v>
      </c>
      <c r="G28" s="194">
        <v>24.7</v>
      </c>
      <c r="H28" s="194">
        <v>24.7</v>
      </c>
      <c r="I28" s="194">
        <v>24.7</v>
      </c>
      <c r="J28" s="194">
        <v>24.7</v>
      </c>
      <c r="K28" s="184"/>
      <c r="L28" s="184"/>
      <c r="M28" s="184"/>
      <c r="N28" s="184"/>
      <c r="O28" s="184"/>
      <c r="P28" s="184"/>
      <c r="Q28" s="363"/>
      <c r="R28"/>
      <c r="S28"/>
      <c r="T28"/>
      <c r="U28"/>
      <c r="V28"/>
      <c r="W28"/>
      <c r="X28"/>
    </row>
    <row r="29" spans="1:24" x14ac:dyDescent="0.3">
      <c r="A29" s="363"/>
      <c r="B29" s="367"/>
      <c r="C29" s="363"/>
      <c r="D29" s="363"/>
      <c r="E29" s="363"/>
      <c r="F29" s="186">
        <v>2025</v>
      </c>
      <c r="G29" s="194">
        <v>24.7</v>
      </c>
      <c r="H29" s="194">
        <v>24.7</v>
      </c>
      <c r="I29" s="194">
        <v>24.7</v>
      </c>
      <c r="J29" s="194">
        <v>24.7</v>
      </c>
      <c r="K29" s="184"/>
      <c r="L29" s="184"/>
      <c r="M29" s="184"/>
      <c r="N29" s="184"/>
      <c r="O29" s="184"/>
      <c r="P29" s="184"/>
      <c r="Q29" s="363"/>
      <c r="R29"/>
      <c r="S29"/>
      <c r="T29"/>
      <c r="U29"/>
      <c r="V29"/>
      <c r="W29"/>
      <c r="X29"/>
    </row>
    <row r="30" spans="1:24" x14ac:dyDescent="0.3">
      <c r="A30" s="363"/>
      <c r="B30" s="367"/>
      <c r="C30" s="363"/>
      <c r="D30" s="363"/>
      <c r="E30" s="363"/>
      <c r="F30" s="186">
        <v>2026</v>
      </c>
      <c r="G30" s="194">
        <v>24.7</v>
      </c>
      <c r="H30" s="194">
        <v>24.7</v>
      </c>
      <c r="I30" s="194">
        <v>24.7</v>
      </c>
      <c r="J30" s="194">
        <v>24.7</v>
      </c>
      <c r="K30" s="184"/>
      <c r="L30" s="184"/>
      <c r="M30" s="184"/>
      <c r="N30" s="184"/>
      <c r="O30" s="184"/>
      <c r="P30" s="184"/>
      <c r="Q30" s="363"/>
      <c r="R30"/>
      <c r="S30"/>
      <c r="T30"/>
      <c r="U30"/>
      <c r="V30"/>
      <c r="W30"/>
      <c r="X30"/>
    </row>
    <row r="31" spans="1:24" x14ac:dyDescent="0.3">
      <c r="A31" s="363"/>
      <c r="B31" s="367"/>
      <c r="C31" s="363"/>
      <c r="D31" s="363"/>
      <c r="E31" s="363"/>
      <c r="F31" s="186">
        <v>2027</v>
      </c>
      <c r="G31" s="187">
        <v>50</v>
      </c>
      <c r="H31" s="187">
        <v>0</v>
      </c>
      <c r="I31" s="187">
        <v>50</v>
      </c>
      <c r="J31" s="187">
        <v>0</v>
      </c>
      <c r="K31" s="184"/>
      <c r="L31" s="184"/>
      <c r="M31" s="184"/>
      <c r="N31" s="184"/>
      <c r="O31" s="184"/>
      <c r="P31" s="184"/>
      <c r="Q31" s="363"/>
      <c r="R31"/>
      <c r="S31"/>
      <c r="T31"/>
      <c r="U31"/>
      <c r="V31"/>
      <c r="W31"/>
      <c r="X31"/>
    </row>
    <row r="32" spans="1:24" x14ac:dyDescent="0.3">
      <c r="A32" s="363"/>
      <c r="B32" s="367"/>
      <c r="C32" s="363"/>
      <c r="D32" s="363"/>
      <c r="E32" s="363"/>
      <c r="F32" s="186">
        <v>2028</v>
      </c>
      <c r="G32" s="187">
        <v>50</v>
      </c>
      <c r="H32" s="187">
        <v>0</v>
      </c>
      <c r="I32" s="187">
        <v>50</v>
      </c>
      <c r="J32" s="187">
        <v>0</v>
      </c>
      <c r="K32" s="184"/>
      <c r="L32" s="184"/>
      <c r="M32" s="184"/>
      <c r="N32" s="184"/>
      <c r="O32" s="184"/>
      <c r="P32" s="184"/>
      <c r="Q32" s="363"/>
      <c r="R32"/>
      <c r="S32"/>
      <c r="T32"/>
      <c r="U32"/>
      <c r="V32"/>
      <c r="W32"/>
      <c r="X32"/>
    </row>
    <row r="33" spans="1:24" x14ac:dyDescent="0.3">
      <c r="A33" s="363"/>
      <c r="B33" s="367"/>
      <c r="C33" s="363"/>
      <c r="D33" s="363"/>
      <c r="E33" s="363"/>
      <c r="F33" s="186">
        <v>2029</v>
      </c>
      <c r="G33" s="187">
        <v>50</v>
      </c>
      <c r="H33" s="187">
        <v>0</v>
      </c>
      <c r="I33" s="187">
        <v>50</v>
      </c>
      <c r="J33" s="187">
        <v>0</v>
      </c>
      <c r="K33" s="184"/>
      <c r="L33" s="184"/>
      <c r="M33" s="184"/>
      <c r="N33" s="184"/>
      <c r="O33" s="184"/>
      <c r="P33" s="184"/>
      <c r="Q33" s="363"/>
      <c r="R33"/>
      <c r="S33"/>
      <c r="T33"/>
      <c r="U33"/>
      <c r="V33"/>
      <c r="W33"/>
      <c r="X33"/>
    </row>
    <row r="34" spans="1:24" x14ac:dyDescent="0.3">
      <c r="A34" s="363"/>
      <c r="B34" s="367"/>
      <c r="C34" s="363"/>
      <c r="D34" s="363"/>
      <c r="E34" s="363"/>
      <c r="F34" s="186">
        <v>2030</v>
      </c>
      <c r="G34" s="187">
        <v>50</v>
      </c>
      <c r="H34" s="187">
        <v>0</v>
      </c>
      <c r="I34" s="187">
        <v>50</v>
      </c>
      <c r="J34" s="187">
        <v>0</v>
      </c>
      <c r="K34" s="184"/>
      <c r="L34" s="184"/>
      <c r="M34" s="184"/>
      <c r="N34" s="184"/>
      <c r="O34" s="184"/>
      <c r="P34" s="184"/>
      <c r="Q34" s="363"/>
      <c r="R34"/>
      <c r="S34"/>
      <c r="T34"/>
      <c r="U34"/>
      <c r="V34"/>
      <c r="W34"/>
      <c r="X34"/>
    </row>
    <row r="35" spans="1:24" ht="15" customHeight="1" x14ac:dyDescent="0.3">
      <c r="A35" s="363">
        <v>3</v>
      </c>
      <c r="B35" s="367" t="s">
        <v>153</v>
      </c>
      <c r="C35" s="363"/>
      <c r="D35" s="363" t="s">
        <v>145</v>
      </c>
      <c r="E35" s="363" t="s">
        <v>149</v>
      </c>
      <c r="F35" s="182" t="s">
        <v>53</v>
      </c>
      <c r="G35" s="183">
        <f>SUM(G36:G42)</f>
        <v>200</v>
      </c>
      <c r="H35" s="183">
        <f>SUM(H36:H42)</f>
        <v>0</v>
      </c>
      <c r="I35" s="183">
        <f>SUM(I36:I42)</f>
        <v>200</v>
      </c>
      <c r="J35" s="183">
        <f>SUM(J36:J42)</f>
        <v>0</v>
      </c>
      <c r="K35" s="184"/>
      <c r="L35" s="184"/>
      <c r="M35" s="185"/>
      <c r="N35" s="185"/>
      <c r="O35" s="184"/>
      <c r="P35" s="184"/>
      <c r="Q35" s="363" t="s">
        <v>152</v>
      </c>
      <c r="R35"/>
      <c r="S35"/>
      <c r="T35"/>
      <c r="U35"/>
      <c r="V35"/>
      <c r="W35"/>
      <c r="X35"/>
    </row>
    <row r="36" spans="1:24" x14ac:dyDescent="0.3">
      <c r="A36" s="363"/>
      <c r="B36" s="367"/>
      <c r="C36" s="363"/>
      <c r="D36" s="363"/>
      <c r="E36" s="363"/>
      <c r="F36" s="186">
        <v>2024</v>
      </c>
      <c r="G36" s="187">
        <v>0</v>
      </c>
      <c r="H36" s="187">
        <v>0</v>
      </c>
      <c r="I36" s="187">
        <v>0</v>
      </c>
      <c r="J36" s="187">
        <v>0</v>
      </c>
      <c r="K36" s="184"/>
      <c r="L36" s="184"/>
      <c r="M36" s="184"/>
      <c r="N36" s="184"/>
      <c r="O36" s="184"/>
      <c r="P36" s="184"/>
      <c r="Q36" s="363"/>
      <c r="R36"/>
      <c r="S36"/>
      <c r="T36"/>
      <c r="U36"/>
      <c r="V36"/>
      <c r="W36"/>
      <c r="X36"/>
    </row>
    <row r="37" spans="1:24" x14ac:dyDescent="0.3">
      <c r="A37" s="363"/>
      <c r="B37" s="367"/>
      <c r="C37" s="363"/>
      <c r="D37" s="363"/>
      <c r="E37" s="363"/>
      <c r="F37" s="186">
        <v>2025</v>
      </c>
      <c r="G37" s="187">
        <v>0</v>
      </c>
      <c r="H37" s="187">
        <v>0</v>
      </c>
      <c r="I37" s="187">
        <v>0</v>
      </c>
      <c r="J37" s="187">
        <v>0</v>
      </c>
      <c r="K37" s="184"/>
      <c r="L37" s="184"/>
      <c r="M37" s="184"/>
      <c r="N37" s="184"/>
      <c r="O37" s="184"/>
      <c r="P37" s="184"/>
      <c r="Q37" s="363"/>
      <c r="R37"/>
      <c r="S37"/>
      <c r="T37"/>
      <c r="U37"/>
      <c r="V37"/>
      <c r="W37"/>
      <c r="X37"/>
    </row>
    <row r="38" spans="1:24" x14ac:dyDescent="0.3">
      <c r="A38" s="363"/>
      <c r="B38" s="367"/>
      <c r="C38" s="363"/>
      <c r="D38" s="363"/>
      <c r="E38" s="363"/>
      <c r="F38" s="186">
        <v>2026</v>
      </c>
      <c r="G38" s="187">
        <v>0</v>
      </c>
      <c r="H38" s="187">
        <v>0</v>
      </c>
      <c r="I38" s="187">
        <v>0</v>
      </c>
      <c r="J38" s="187">
        <v>0</v>
      </c>
      <c r="K38" s="184"/>
      <c r="L38" s="184"/>
      <c r="M38" s="184"/>
      <c r="N38" s="184"/>
      <c r="O38" s="184"/>
      <c r="P38" s="184"/>
      <c r="Q38" s="363"/>
      <c r="R38"/>
      <c r="S38"/>
      <c r="T38"/>
      <c r="U38"/>
      <c r="V38"/>
      <c r="W38"/>
      <c r="X38"/>
    </row>
    <row r="39" spans="1:24" x14ac:dyDescent="0.3">
      <c r="A39" s="363"/>
      <c r="B39" s="367"/>
      <c r="C39" s="363"/>
      <c r="D39" s="363"/>
      <c r="E39" s="363"/>
      <c r="F39" s="186">
        <v>2027</v>
      </c>
      <c r="G39" s="187">
        <v>50</v>
      </c>
      <c r="H39" s="187">
        <v>0</v>
      </c>
      <c r="I39" s="187">
        <v>50</v>
      </c>
      <c r="J39" s="187">
        <v>0</v>
      </c>
      <c r="K39" s="184"/>
      <c r="L39" s="184"/>
      <c r="M39" s="184"/>
      <c r="N39" s="184"/>
      <c r="O39" s="184"/>
      <c r="P39" s="184"/>
      <c r="Q39" s="363"/>
      <c r="R39"/>
      <c r="S39"/>
      <c r="T39"/>
      <c r="U39"/>
      <c r="V39"/>
      <c r="W39"/>
      <c r="X39"/>
    </row>
    <row r="40" spans="1:24" x14ac:dyDescent="0.3">
      <c r="A40" s="363"/>
      <c r="B40" s="367"/>
      <c r="C40" s="363"/>
      <c r="D40" s="363"/>
      <c r="E40" s="363"/>
      <c r="F40" s="186">
        <v>2028</v>
      </c>
      <c r="G40" s="187">
        <v>50</v>
      </c>
      <c r="H40" s="187">
        <v>0</v>
      </c>
      <c r="I40" s="187">
        <v>50</v>
      </c>
      <c r="J40" s="187">
        <v>0</v>
      </c>
      <c r="K40" s="184"/>
      <c r="L40" s="184"/>
      <c r="M40" s="184"/>
      <c r="N40" s="184"/>
      <c r="O40" s="184"/>
      <c r="P40" s="184"/>
      <c r="Q40" s="363"/>
      <c r="R40"/>
      <c r="S40"/>
      <c r="T40"/>
      <c r="U40"/>
      <c r="V40"/>
      <c r="W40"/>
      <c r="X40"/>
    </row>
    <row r="41" spans="1:24" x14ac:dyDescent="0.3">
      <c r="A41" s="363"/>
      <c r="B41" s="367"/>
      <c r="C41" s="363"/>
      <c r="D41" s="363"/>
      <c r="E41" s="363"/>
      <c r="F41" s="186">
        <v>2029</v>
      </c>
      <c r="G41" s="187">
        <v>50</v>
      </c>
      <c r="H41" s="187">
        <v>0</v>
      </c>
      <c r="I41" s="187">
        <v>50</v>
      </c>
      <c r="J41" s="187">
        <v>0</v>
      </c>
      <c r="K41" s="184"/>
      <c r="L41" s="184"/>
      <c r="M41" s="184"/>
      <c r="N41" s="184"/>
      <c r="O41" s="184"/>
      <c r="P41" s="184"/>
      <c r="Q41" s="363"/>
      <c r="R41"/>
      <c r="S41"/>
      <c r="T41"/>
      <c r="U41"/>
      <c r="V41"/>
      <c r="W41"/>
      <c r="X41"/>
    </row>
    <row r="42" spans="1:24" x14ac:dyDescent="0.3">
      <c r="A42" s="363"/>
      <c r="B42" s="367"/>
      <c r="C42" s="363"/>
      <c r="D42" s="363"/>
      <c r="E42" s="363"/>
      <c r="F42" s="186">
        <v>2030</v>
      </c>
      <c r="G42" s="187">
        <v>50</v>
      </c>
      <c r="H42" s="187">
        <v>0</v>
      </c>
      <c r="I42" s="187">
        <v>50</v>
      </c>
      <c r="J42" s="187">
        <v>0</v>
      </c>
      <c r="K42" s="184"/>
      <c r="L42" s="184"/>
      <c r="M42" s="184"/>
      <c r="N42" s="184"/>
      <c r="O42" s="184"/>
      <c r="P42" s="184"/>
      <c r="Q42" s="363"/>
      <c r="R42"/>
      <c r="S42"/>
      <c r="T42"/>
      <c r="U42"/>
      <c r="V42"/>
      <c r="W42"/>
      <c r="X42"/>
    </row>
    <row r="43" spans="1:24" ht="15" customHeight="1" x14ac:dyDescent="0.3">
      <c r="A43" s="363">
        <v>4</v>
      </c>
      <c r="B43" s="367" t="s">
        <v>151</v>
      </c>
      <c r="C43" s="363" t="s">
        <v>365</v>
      </c>
      <c r="D43" s="363" t="s">
        <v>145</v>
      </c>
      <c r="E43" s="363" t="s">
        <v>149</v>
      </c>
      <c r="F43" s="182" t="s">
        <v>53</v>
      </c>
      <c r="G43" s="183">
        <f>SUM(G44:G50)</f>
        <v>295</v>
      </c>
      <c r="H43" s="183">
        <f>SUM(H44:H50)</f>
        <v>75</v>
      </c>
      <c r="I43" s="183">
        <f>SUM(I44:I50)</f>
        <v>295</v>
      </c>
      <c r="J43" s="183">
        <f>SUM(J44:J50)</f>
        <v>75</v>
      </c>
      <c r="K43" s="184"/>
      <c r="L43" s="184"/>
      <c r="M43" s="185"/>
      <c r="N43" s="185"/>
      <c r="O43" s="184"/>
      <c r="P43" s="184"/>
      <c r="Q43" s="363" t="s">
        <v>150</v>
      </c>
      <c r="R43"/>
      <c r="S43"/>
      <c r="T43"/>
      <c r="U43"/>
      <c r="V43"/>
      <c r="W43"/>
      <c r="X43"/>
    </row>
    <row r="44" spans="1:24" x14ac:dyDescent="0.3">
      <c r="A44" s="363"/>
      <c r="B44" s="367"/>
      <c r="C44" s="363"/>
      <c r="D44" s="363"/>
      <c r="E44" s="363"/>
      <c r="F44" s="186">
        <v>2024</v>
      </c>
      <c r="G44" s="194">
        <v>25</v>
      </c>
      <c r="H44" s="194">
        <v>25</v>
      </c>
      <c r="I44" s="194">
        <v>25</v>
      </c>
      <c r="J44" s="194">
        <v>25</v>
      </c>
      <c r="K44" s="184"/>
      <c r="L44" s="184"/>
      <c r="M44" s="184"/>
      <c r="N44" s="184"/>
      <c r="O44" s="184"/>
      <c r="P44" s="184"/>
      <c r="Q44" s="363"/>
      <c r="R44"/>
      <c r="S44"/>
      <c r="T44"/>
      <c r="U44"/>
      <c r="V44"/>
      <c r="W44"/>
      <c r="X44"/>
    </row>
    <row r="45" spans="1:24" x14ac:dyDescent="0.3">
      <c r="A45" s="363"/>
      <c r="B45" s="367"/>
      <c r="C45" s="363"/>
      <c r="D45" s="363"/>
      <c r="E45" s="363"/>
      <c r="F45" s="186">
        <v>2025</v>
      </c>
      <c r="G45" s="194">
        <v>25</v>
      </c>
      <c r="H45" s="194">
        <v>25</v>
      </c>
      <c r="I45" s="194">
        <v>25</v>
      </c>
      <c r="J45" s="194">
        <v>25</v>
      </c>
      <c r="K45" s="184"/>
      <c r="L45" s="184"/>
      <c r="M45" s="184"/>
      <c r="N45" s="184"/>
      <c r="O45" s="184"/>
      <c r="P45" s="184"/>
      <c r="Q45" s="363"/>
      <c r="R45"/>
      <c r="S45"/>
      <c r="T45"/>
      <c r="U45"/>
      <c r="V45"/>
      <c r="W45"/>
      <c r="X45"/>
    </row>
    <row r="46" spans="1:24" x14ac:dyDescent="0.3">
      <c r="A46" s="363"/>
      <c r="B46" s="367"/>
      <c r="C46" s="363"/>
      <c r="D46" s="363"/>
      <c r="E46" s="363"/>
      <c r="F46" s="186">
        <v>2026</v>
      </c>
      <c r="G46" s="194">
        <v>25</v>
      </c>
      <c r="H46" s="194">
        <v>25</v>
      </c>
      <c r="I46" s="194">
        <v>25</v>
      </c>
      <c r="J46" s="194">
        <v>25</v>
      </c>
      <c r="K46" s="184"/>
      <c r="L46" s="184"/>
      <c r="M46" s="184"/>
      <c r="N46" s="184"/>
      <c r="O46" s="184"/>
      <c r="P46" s="184"/>
      <c r="Q46" s="363"/>
      <c r="R46"/>
      <c r="S46"/>
      <c r="T46"/>
      <c r="U46"/>
      <c r="V46"/>
      <c r="W46"/>
      <c r="X46"/>
    </row>
    <row r="47" spans="1:24" x14ac:dyDescent="0.3">
      <c r="A47" s="363"/>
      <c r="B47" s="367"/>
      <c r="C47" s="363"/>
      <c r="D47" s="363"/>
      <c r="E47" s="363"/>
      <c r="F47" s="186">
        <v>2027</v>
      </c>
      <c r="G47" s="194">
        <v>55</v>
      </c>
      <c r="H47" s="194">
        <v>0</v>
      </c>
      <c r="I47" s="194">
        <v>55</v>
      </c>
      <c r="J47" s="194">
        <v>0</v>
      </c>
      <c r="K47" s="184"/>
      <c r="L47" s="184"/>
      <c r="M47" s="184"/>
      <c r="N47" s="184"/>
      <c r="O47" s="184"/>
      <c r="P47" s="184"/>
      <c r="Q47" s="363"/>
      <c r="R47"/>
      <c r="S47"/>
      <c r="T47"/>
      <c r="U47"/>
      <c r="V47"/>
      <c r="W47"/>
      <c r="X47"/>
    </row>
    <row r="48" spans="1:24" x14ac:dyDescent="0.3">
      <c r="A48" s="363"/>
      <c r="B48" s="367"/>
      <c r="C48" s="363"/>
      <c r="D48" s="363"/>
      <c r="E48" s="363"/>
      <c r="F48" s="186">
        <v>2028</v>
      </c>
      <c r="G48" s="194">
        <v>55</v>
      </c>
      <c r="H48" s="194">
        <v>0</v>
      </c>
      <c r="I48" s="194">
        <v>55</v>
      </c>
      <c r="J48" s="194">
        <v>0</v>
      </c>
      <c r="K48" s="184"/>
      <c r="L48" s="184"/>
      <c r="M48" s="184"/>
      <c r="N48" s="184"/>
      <c r="O48" s="184"/>
      <c r="P48" s="184"/>
      <c r="Q48" s="363"/>
      <c r="R48"/>
      <c r="S48"/>
      <c r="T48"/>
      <c r="U48"/>
      <c r="V48"/>
      <c r="W48"/>
      <c r="X48"/>
    </row>
    <row r="49" spans="1:24" x14ac:dyDescent="0.3">
      <c r="A49" s="363"/>
      <c r="B49" s="367"/>
      <c r="C49" s="363"/>
      <c r="D49" s="363"/>
      <c r="E49" s="363"/>
      <c r="F49" s="186">
        <v>2029</v>
      </c>
      <c r="G49" s="194">
        <v>55</v>
      </c>
      <c r="H49" s="194">
        <v>0</v>
      </c>
      <c r="I49" s="194">
        <v>55</v>
      </c>
      <c r="J49" s="194">
        <v>0</v>
      </c>
      <c r="K49" s="184"/>
      <c r="L49" s="184"/>
      <c r="M49" s="184"/>
      <c r="N49" s="184"/>
      <c r="O49" s="184"/>
      <c r="P49" s="184"/>
      <c r="Q49" s="363"/>
      <c r="R49"/>
      <c r="S49"/>
      <c r="T49"/>
      <c r="U49"/>
      <c r="V49"/>
      <c r="W49"/>
      <c r="X49"/>
    </row>
    <row r="50" spans="1:24" x14ac:dyDescent="0.3">
      <c r="A50" s="363"/>
      <c r="B50" s="367"/>
      <c r="C50" s="363"/>
      <c r="D50" s="363"/>
      <c r="E50" s="363"/>
      <c r="F50" s="186">
        <v>2030</v>
      </c>
      <c r="G50" s="194">
        <v>55</v>
      </c>
      <c r="H50" s="194">
        <v>0</v>
      </c>
      <c r="I50" s="194">
        <v>55</v>
      </c>
      <c r="J50" s="194">
        <v>0</v>
      </c>
      <c r="K50" s="184"/>
      <c r="L50" s="184"/>
      <c r="M50" s="184"/>
      <c r="N50" s="184"/>
      <c r="O50" s="184"/>
      <c r="P50" s="184"/>
      <c r="Q50" s="363"/>
      <c r="R50"/>
      <c r="S50"/>
      <c r="T50"/>
      <c r="U50"/>
      <c r="V50"/>
      <c r="W50"/>
      <c r="X50"/>
    </row>
    <row r="51" spans="1:24" ht="15" customHeight="1" x14ac:dyDescent="0.3">
      <c r="A51" s="363">
        <v>5</v>
      </c>
      <c r="B51" s="367" t="s">
        <v>268</v>
      </c>
      <c r="C51" s="363" t="s">
        <v>366</v>
      </c>
      <c r="D51" s="363" t="s">
        <v>145</v>
      </c>
      <c r="E51" s="363" t="s">
        <v>149</v>
      </c>
      <c r="F51" s="182" t="s">
        <v>53</v>
      </c>
      <c r="G51" s="189">
        <f>SUM(G52:G58)</f>
        <v>4405</v>
      </c>
      <c r="H51" s="189">
        <f>SUM(H52:H58)</f>
        <v>750</v>
      </c>
      <c r="I51" s="189">
        <f>SUM(I52:I58)</f>
        <v>4405</v>
      </c>
      <c r="J51" s="189">
        <f>SUM(J52:J58)</f>
        <v>750</v>
      </c>
      <c r="K51" s="184"/>
      <c r="L51" s="184"/>
      <c r="M51" s="185"/>
      <c r="N51" s="185"/>
      <c r="O51" s="184"/>
      <c r="P51" s="184"/>
      <c r="Q51" s="363" t="s">
        <v>4</v>
      </c>
      <c r="R51"/>
      <c r="S51"/>
      <c r="T51"/>
      <c r="U51"/>
      <c r="V51"/>
      <c r="W51"/>
      <c r="X51"/>
    </row>
    <row r="52" spans="1:24" x14ac:dyDescent="0.3">
      <c r="A52" s="363"/>
      <c r="B52" s="367"/>
      <c r="C52" s="363"/>
      <c r="D52" s="363"/>
      <c r="E52" s="363"/>
      <c r="F52" s="186">
        <v>2024</v>
      </c>
      <c r="G52" s="244">
        <v>250</v>
      </c>
      <c r="H52" s="244">
        <v>250</v>
      </c>
      <c r="I52" s="244">
        <v>250</v>
      </c>
      <c r="J52" s="244">
        <v>250</v>
      </c>
      <c r="K52" s="184"/>
      <c r="L52" s="184"/>
      <c r="M52" s="184"/>
      <c r="N52" s="184"/>
      <c r="O52" s="184"/>
      <c r="P52" s="184"/>
      <c r="Q52" s="363"/>
      <c r="R52"/>
      <c r="S52"/>
      <c r="T52"/>
      <c r="U52"/>
      <c r="V52"/>
      <c r="W52"/>
      <c r="X52"/>
    </row>
    <row r="53" spans="1:24" x14ac:dyDescent="0.3">
      <c r="A53" s="363"/>
      <c r="B53" s="367"/>
      <c r="C53" s="363"/>
      <c r="D53" s="363"/>
      <c r="E53" s="363"/>
      <c r="F53" s="186">
        <v>2025</v>
      </c>
      <c r="G53" s="244">
        <v>250</v>
      </c>
      <c r="H53" s="244">
        <v>250</v>
      </c>
      <c r="I53" s="244">
        <v>250</v>
      </c>
      <c r="J53" s="244">
        <v>250</v>
      </c>
      <c r="K53" s="184"/>
      <c r="L53" s="184"/>
      <c r="M53" s="184"/>
      <c r="N53" s="184"/>
      <c r="O53" s="184"/>
      <c r="P53" s="184"/>
      <c r="Q53" s="363"/>
      <c r="R53"/>
      <c r="S53"/>
      <c r="T53"/>
      <c r="U53"/>
      <c r="V53"/>
      <c r="W53"/>
      <c r="X53"/>
    </row>
    <row r="54" spans="1:24" x14ac:dyDescent="0.3">
      <c r="A54" s="363"/>
      <c r="B54" s="367"/>
      <c r="C54" s="363"/>
      <c r="D54" s="363"/>
      <c r="E54" s="363"/>
      <c r="F54" s="186">
        <v>2026</v>
      </c>
      <c r="G54" s="244">
        <v>250</v>
      </c>
      <c r="H54" s="244">
        <v>250</v>
      </c>
      <c r="I54" s="244">
        <v>250</v>
      </c>
      <c r="J54" s="244">
        <v>250</v>
      </c>
      <c r="K54" s="184"/>
      <c r="L54" s="184"/>
      <c r="M54" s="184"/>
      <c r="N54" s="184"/>
      <c r="O54" s="184"/>
      <c r="P54" s="184"/>
      <c r="Q54" s="363"/>
      <c r="R54"/>
      <c r="S54"/>
      <c r="T54"/>
      <c r="U54"/>
      <c r="V54"/>
      <c r="W54"/>
      <c r="X54"/>
    </row>
    <row r="55" spans="1:24" x14ac:dyDescent="0.3">
      <c r="A55" s="363"/>
      <c r="B55" s="367"/>
      <c r="C55" s="363"/>
      <c r="D55" s="363"/>
      <c r="E55" s="363"/>
      <c r="F55" s="186">
        <v>2027</v>
      </c>
      <c r="G55" s="194">
        <v>850</v>
      </c>
      <c r="H55" s="194">
        <v>0</v>
      </c>
      <c r="I55" s="194">
        <v>850</v>
      </c>
      <c r="J55" s="194">
        <v>0</v>
      </c>
      <c r="K55" s="184"/>
      <c r="L55" s="184"/>
      <c r="M55" s="184"/>
      <c r="N55" s="184"/>
      <c r="O55" s="184"/>
      <c r="P55" s="184"/>
      <c r="Q55" s="363"/>
      <c r="R55"/>
      <c r="S55"/>
      <c r="T55"/>
      <c r="U55"/>
      <c r="V55"/>
      <c r="W55"/>
      <c r="X55"/>
    </row>
    <row r="56" spans="1:24" x14ac:dyDescent="0.3">
      <c r="A56" s="363"/>
      <c r="B56" s="367"/>
      <c r="C56" s="363"/>
      <c r="D56" s="363"/>
      <c r="E56" s="363"/>
      <c r="F56" s="186">
        <v>2028</v>
      </c>
      <c r="G56" s="244">
        <v>892.5</v>
      </c>
      <c r="H56" s="194">
        <v>0</v>
      </c>
      <c r="I56" s="244">
        <v>892.5</v>
      </c>
      <c r="J56" s="194">
        <v>0</v>
      </c>
      <c r="K56" s="184"/>
      <c r="L56" s="184"/>
      <c r="M56" s="184"/>
      <c r="N56" s="184"/>
      <c r="O56" s="184"/>
      <c r="P56" s="184"/>
      <c r="Q56" s="363"/>
      <c r="R56"/>
      <c r="S56"/>
      <c r="T56"/>
      <c r="U56"/>
      <c r="V56"/>
      <c r="W56"/>
      <c r="X56"/>
    </row>
    <row r="57" spans="1:24" x14ac:dyDescent="0.3">
      <c r="A57" s="363"/>
      <c r="B57" s="367"/>
      <c r="C57" s="363"/>
      <c r="D57" s="363"/>
      <c r="E57" s="363"/>
      <c r="F57" s="186">
        <v>2029</v>
      </c>
      <c r="G57" s="244">
        <v>935</v>
      </c>
      <c r="H57" s="194">
        <v>0</v>
      </c>
      <c r="I57" s="244">
        <v>935</v>
      </c>
      <c r="J57" s="194">
        <v>0</v>
      </c>
      <c r="K57" s="184"/>
      <c r="L57" s="184"/>
      <c r="M57" s="184"/>
      <c r="N57" s="184"/>
      <c r="O57" s="184"/>
      <c r="P57" s="184"/>
      <c r="Q57" s="363"/>
      <c r="R57"/>
      <c r="S57"/>
      <c r="T57"/>
      <c r="U57"/>
      <c r="V57"/>
      <c r="W57"/>
      <c r="X57"/>
    </row>
    <row r="58" spans="1:24" x14ac:dyDescent="0.3">
      <c r="A58" s="363"/>
      <c r="B58" s="367"/>
      <c r="C58" s="363"/>
      <c r="D58" s="363"/>
      <c r="E58" s="363"/>
      <c r="F58" s="186">
        <v>2030</v>
      </c>
      <c r="G58" s="244">
        <v>977.5</v>
      </c>
      <c r="H58" s="194">
        <v>0</v>
      </c>
      <c r="I58" s="244">
        <v>977.5</v>
      </c>
      <c r="J58" s="194">
        <v>0</v>
      </c>
      <c r="K58" s="184"/>
      <c r="L58" s="184"/>
      <c r="M58" s="184"/>
      <c r="N58" s="184"/>
      <c r="O58" s="184"/>
      <c r="P58" s="184"/>
      <c r="Q58" s="363"/>
      <c r="R58"/>
      <c r="S58"/>
      <c r="T58"/>
      <c r="U58"/>
      <c r="V58"/>
      <c r="W58"/>
      <c r="X58"/>
    </row>
    <row r="59" spans="1:24" ht="15" customHeight="1" x14ac:dyDescent="0.3">
      <c r="A59" s="363">
        <v>6</v>
      </c>
      <c r="B59" s="367" t="s">
        <v>148</v>
      </c>
      <c r="C59" s="363"/>
      <c r="D59" s="363" t="s">
        <v>63</v>
      </c>
      <c r="E59" s="363" t="s">
        <v>62</v>
      </c>
      <c r="F59" s="182" t="s">
        <v>53</v>
      </c>
      <c r="G59" s="189">
        <f>SUM(G60:G66)</f>
        <v>36487.5</v>
      </c>
      <c r="H59" s="189">
        <f>SUM(H60:H66)</f>
        <v>0</v>
      </c>
      <c r="I59" s="189">
        <f>SUM(I60:I66)</f>
        <v>36487.5</v>
      </c>
      <c r="J59" s="189">
        <f>SUM(J60:J66)</f>
        <v>0</v>
      </c>
      <c r="K59" s="184"/>
      <c r="L59" s="184"/>
      <c r="M59" s="185"/>
      <c r="N59" s="185"/>
      <c r="O59" s="184"/>
      <c r="P59" s="184"/>
      <c r="Q59" s="363" t="s">
        <v>147</v>
      </c>
      <c r="R59"/>
      <c r="S59"/>
      <c r="T59"/>
      <c r="U59"/>
      <c r="V59"/>
      <c r="W59"/>
      <c r="X59"/>
    </row>
    <row r="60" spans="1:24" x14ac:dyDescent="0.3">
      <c r="A60" s="363"/>
      <c r="B60" s="367"/>
      <c r="C60" s="363"/>
      <c r="D60" s="363"/>
      <c r="E60" s="363"/>
      <c r="F60" s="186">
        <v>2024</v>
      </c>
      <c r="G60" s="194">
        <v>5212.5</v>
      </c>
      <c r="H60" s="194">
        <v>0</v>
      </c>
      <c r="I60" s="194">
        <v>5212.5</v>
      </c>
      <c r="J60" s="194">
        <v>0</v>
      </c>
      <c r="K60" s="184"/>
      <c r="L60" s="184"/>
      <c r="M60" s="184"/>
      <c r="N60" s="184"/>
      <c r="O60" s="184"/>
      <c r="P60" s="184"/>
      <c r="Q60" s="363"/>
      <c r="R60"/>
      <c r="S60"/>
      <c r="T60"/>
      <c r="U60"/>
      <c r="V60"/>
      <c r="W60"/>
      <c r="X60"/>
    </row>
    <row r="61" spans="1:24" x14ac:dyDescent="0.3">
      <c r="A61" s="363"/>
      <c r="B61" s="367"/>
      <c r="C61" s="363"/>
      <c r="D61" s="363"/>
      <c r="E61" s="363"/>
      <c r="F61" s="186">
        <v>2025</v>
      </c>
      <c r="G61" s="194">
        <v>5212.5</v>
      </c>
      <c r="H61" s="194">
        <v>0</v>
      </c>
      <c r="I61" s="194">
        <v>5212.5</v>
      </c>
      <c r="J61" s="194">
        <v>0</v>
      </c>
      <c r="K61" s="184"/>
      <c r="L61" s="184"/>
      <c r="M61" s="184"/>
      <c r="N61" s="184"/>
      <c r="O61" s="184"/>
      <c r="P61" s="184"/>
      <c r="Q61" s="363"/>
      <c r="R61"/>
      <c r="S61"/>
      <c r="T61"/>
      <c r="U61"/>
      <c r="V61"/>
      <c r="W61"/>
      <c r="X61"/>
    </row>
    <row r="62" spans="1:24" x14ac:dyDescent="0.3">
      <c r="A62" s="363"/>
      <c r="B62" s="367"/>
      <c r="C62" s="363"/>
      <c r="D62" s="363"/>
      <c r="E62" s="363"/>
      <c r="F62" s="186">
        <v>2026</v>
      </c>
      <c r="G62" s="194">
        <v>5212.5</v>
      </c>
      <c r="H62" s="194">
        <v>0</v>
      </c>
      <c r="I62" s="194">
        <v>5212.5</v>
      </c>
      <c r="J62" s="194">
        <v>0</v>
      </c>
      <c r="K62" s="184"/>
      <c r="L62" s="184"/>
      <c r="M62" s="184"/>
      <c r="N62" s="184"/>
      <c r="O62" s="184"/>
      <c r="P62" s="184"/>
      <c r="Q62" s="363"/>
      <c r="R62"/>
      <c r="S62"/>
      <c r="T62"/>
      <c r="U62"/>
      <c r="V62"/>
      <c r="W62"/>
      <c r="X62"/>
    </row>
    <row r="63" spans="1:24" x14ac:dyDescent="0.3">
      <c r="A63" s="363"/>
      <c r="B63" s="367"/>
      <c r="C63" s="363"/>
      <c r="D63" s="363"/>
      <c r="E63" s="363"/>
      <c r="F63" s="186">
        <v>2027</v>
      </c>
      <c r="G63" s="194">
        <v>5212.5</v>
      </c>
      <c r="H63" s="194">
        <v>0</v>
      </c>
      <c r="I63" s="194">
        <v>5212.5</v>
      </c>
      <c r="J63" s="194">
        <v>0</v>
      </c>
      <c r="K63" s="184"/>
      <c r="L63" s="184"/>
      <c r="M63" s="184"/>
      <c r="N63" s="184"/>
      <c r="O63" s="184"/>
      <c r="P63" s="184"/>
      <c r="Q63" s="363"/>
      <c r="R63"/>
      <c r="S63"/>
      <c r="T63"/>
      <c r="U63"/>
      <c r="V63"/>
      <c r="W63"/>
      <c r="X63"/>
    </row>
    <row r="64" spans="1:24" x14ac:dyDescent="0.3">
      <c r="A64" s="363"/>
      <c r="B64" s="367"/>
      <c r="C64" s="363"/>
      <c r="D64" s="363"/>
      <c r="E64" s="363"/>
      <c r="F64" s="186">
        <v>2028</v>
      </c>
      <c r="G64" s="194">
        <v>5212.5</v>
      </c>
      <c r="H64" s="194">
        <v>0</v>
      </c>
      <c r="I64" s="194">
        <v>5212.5</v>
      </c>
      <c r="J64" s="194">
        <v>0</v>
      </c>
      <c r="K64" s="184"/>
      <c r="L64" s="184"/>
      <c r="M64" s="184"/>
      <c r="N64" s="184"/>
      <c r="O64" s="184"/>
      <c r="P64" s="184"/>
      <c r="Q64" s="363"/>
      <c r="R64"/>
      <c r="S64"/>
      <c r="T64"/>
      <c r="U64"/>
      <c r="V64"/>
      <c r="W64"/>
      <c r="X64"/>
    </row>
    <row r="65" spans="1:24" x14ac:dyDescent="0.3">
      <c r="A65" s="363"/>
      <c r="B65" s="367"/>
      <c r="C65" s="363"/>
      <c r="D65" s="363"/>
      <c r="E65" s="363"/>
      <c r="F65" s="186">
        <v>2029</v>
      </c>
      <c r="G65" s="194">
        <v>5212.5</v>
      </c>
      <c r="H65" s="194">
        <v>0</v>
      </c>
      <c r="I65" s="194">
        <v>5212.5</v>
      </c>
      <c r="J65" s="194">
        <v>0</v>
      </c>
      <c r="K65" s="184"/>
      <c r="L65" s="184"/>
      <c r="M65" s="184"/>
      <c r="N65" s="184"/>
      <c r="O65" s="184"/>
      <c r="P65" s="184"/>
      <c r="Q65" s="363"/>
      <c r="R65"/>
      <c r="S65"/>
      <c r="T65"/>
      <c r="U65"/>
      <c r="V65"/>
      <c r="W65"/>
      <c r="X65"/>
    </row>
    <row r="66" spans="1:24" x14ac:dyDescent="0.3">
      <c r="A66" s="363"/>
      <c r="B66" s="367"/>
      <c r="C66" s="363"/>
      <c r="D66" s="363"/>
      <c r="E66" s="363"/>
      <c r="F66" s="186">
        <v>2030</v>
      </c>
      <c r="G66" s="194">
        <v>5212.5</v>
      </c>
      <c r="H66" s="194">
        <v>0</v>
      </c>
      <c r="I66" s="194">
        <v>5212.5</v>
      </c>
      <c r="J66" s="194">
        <v>0</v>
      </c>
      <c r="K66" s="184"/>
      <c r="L66" s="184"/>
      <c r="M66" s="184"/>
      <c r="N66" s="184"/>
      <c r="O66" s="184"/>
      <c r="P66" s="184"/>
      <c r="Q66" s="363"/>
      <c r="R66"/>
      <c r="S66"/>
      <c r="T66"/>
      <c r="U66"/>
      <c r="V66"/>
      <c r="W66"/>
      <c r="X66"/>
    </row>
    <row r="67" spans="1:24" s="91" customFormat="1" ht="15" customHeight="1" x14ac:dyDescent="0.3">
      <c r="A67" s="359">
        <v>7</v>
      </c>
      <c r="B67" s="374" t="s">
        <v>269</v>
      </c>
      <c r="C67" s="359" t="s">
        <v>365</v>
      </c>
      <c r="D67" s="359" t="s">
        <v>145</v>
      </c>
      <c r="E67" s="359" t="s">
        <v>144</v>
      </c>
      <c r="F67" s="188" t="s">
        <v>53</v>
      </c>
      <c r="G67" s="189">
        <f>SUM(G68:G74)</f>
        <v>11621.599999999999</v>
      </c>
      <c r="H67" s="189">
        <f>SUM(H68:H74)</f>
        <v>2700</v>
      </c>
      <c r="I67" s="189">
        <f>SUM(I68:I74)</f>
        <v>11621.599999999999</v>
      </c>
      <c r="J67" s="189">
        <f>SUM(J68:J74)</f>
        <v>2700</v>
      </c>
      <c r="K67" s="190"/>
      <c r="L67" s="190"/>
      <c r="M67" s="191"/>
      <c r="N67" s="191"/>
      <c r="O67" s="190"/>
      <c r="P67" s="190"/>
      <c r="Q67" s="359" t="s">
        <v>143</v>
      </c>
    </row>
    <row r="68" spans="1:24" s="91" customFormat="1" x14ac:dyDescent="0.3">
      <c r="A68" s="359"/>
      <c r="B68" s="374"/>
      <c r="C68" s="359"/>
      <c r="D68" s="359"/>
      <c r="E68" s="359"/>
      <c r="F68" s="192">
        <v>2024</v>
      </c>
      <c r="G68" s="245">
        <v>900</v>
      </c>
      <c r="H68" s="245">
        <v>900</v>
      </c>
      <c r="I68" s="245">
        <v>900</v>
      </c>
      <c r="J68" s="245">
        <v>900</v>
      </c>
      <c r="K68" s="190"/>
      <c r="L68" s="190"/>
      <c r="M68" s="190"/>
      <c r="N68" s="190"/>
      <c r="O68" s="190"/>
      <c r="P68" s="190"/>
      <c r="Q68" s="359"/>
    </row>
    <row r="69" spans="1:24" s="91" customFormat="1" x14ac:dyDescent="0.3">
      <c r="A69" s="359"/>
      <c r="B69" s="374"/>
      <c r="C69" s="359"/>
      <c r="D69" s="359"/>
      <c r="E69" s="359"/>
      <c r="F69" s="192">
        <v>2025</v>
      </c>
      <c r="G69" s="245">
        <v>900</v>
      </c>
      <c r="H69" s="245">
        <v>900</v>
      </c>
      <c r="I69" s="245">
        <v>900</v>
      </c>
      <c r="J69" s="245">
        <v>900</v>
      </c>
      <c r="K69" s="190"/>
      <c r="L69" s="190"/>
      <c r="M69" s="190"/>
      <c r="N69" s="190"/>
      <c r="O69" s="190"/>
      <c r="P69" s="190"/>
      <c r="Q69" s="359"/>
    </row>
    <row r="70" spans="1:24" s="91" customFormat="1" x14ac:dyDescent="0.3">
      <c r="A70" s="359"/>
      <c r="B70" s="374"/>
      <c r="C70" s="359"/>
      <c r="D70" s="359"/>
      <c r="E70" s="359"/>
      <c r="F70" s="192">
        <v>2026</v>
      </c>
      <c r="G70" s="245">
        <v>900</v>
      </c>
      <c r="H70" s="245">
        <v>900</v>
      </c>
      <c r="I70" s="245">
        <v>900</v>
      </c>
      <c r="J70" s="245">
        <v>900</v>
      </c>
      <c r="K70" s="190"/>
      <c r="L70" s="190"/>
      <c r="M70" s="190"/>
      <c r="N70" s="190"/>
      <c r="O70" s="190"/>
      <c r="P70" s="190"/>
      <c r="Q70" s="359"/>
    </row>
    <row r="71" spans="1:24" s="91" customFormat="1" x14ac:dyDescent="0.3">
      <c r="A71" s="359"/>
      <c r="B71" s="374"/>
      <c r="C71" s="359"/>
      <c r="D71" s="359"/>
      <c r="E71" s="359"/>
      <c r="F71" s="192">
        <v>2027</v>
      </c>
      <c r="G71" s="193">
        <v>1787.6</v>
      </c>
      <c r="H71" s="194">
        <v>0</v>
      </c>
      <c r="I71" s="193">
        <v>1787.6</v>
      </c>
      <c r="J71" s="194">
        <v>0</v>
      </c>
      <c r="K71" s="190"/>
      <c r="L71" s="190"/>
      <c r="M71" s="190"/>
      <c r="N71" s="190"/>
      <c r="O71" s="190"/>
      <c r="P71" s="190"/>
      <c r="Q71" s="359"/>
    </row>
    <row r="72" spans="1:24" s="91" customFormat="1" x14ac:dyDescent="0.3">
      <c r="A72" s="359"/>
      <c r="B72" s="374"/>
      <c r="C72" s="359"/>
      <c r="D72" s="359"/>
      <c r="E72" s="359"/>
      <c r="F72" s="192">
        <v>2028</v>
      </c>
      <c r="G72" s="193">
        <v>2082.7999999999997</v>
      </c>
      <c r="H72" s="194">
        <v>0</v>
      </c>
      <c r="I72" s="193">
        <v>2082.7999999999997</v>
      </c>
      <c r="J72" s="194">
        <v>0</v>
      </c>
      <c r="K72" s="190"/>
      <c r="L72" s="190"/>
      <c r="M72" s="190"/>
      <c r="N72" s="190"/>
      <c r="O72" s="190"/>
      <c r="P72" s="190"/>
      <c r="Q72" s="359"/>
    </row>
    <row r="73" spans="1:24" s="91" customFormat="1" x14ac:dyDescent="0.3">
      <c r="A73" s="359"/>
      <c r="B73" s="374"/>
      <c r="C73" s="359"/>
      <c r="D73" s="359"/>
      <c r="E73" s="359"/>
      <c r="F73" s="192">
        <v>2029</v>
      </c>
      <c r="G73" s="193">
        <v>2378</v>
      </c>
      <c r="H73" s="194">
        <v>0</v>
      </c>
      <c r="I73" s="193">
        <v>2378</v>
      </c>
      <c r="J73" s="194">
        <v>0</v>
      </c>
      <c r="K73" s="190"/>
      <c r="L73" s="190"/>
      <c r="M73" s="190"/>
      <c r="N73" s="190"/>
      <c r="O73" s="190"/>
      <c r="P73" s="190"/>
      <c r="Q73" s="359"/>
    </row>
    <row r="74" spans="1:24" s="91" customFormat="1" x14ac:dyDescent="0.3">
      <c r="A74" s="359"/>
      <c r="B74" s="374"/>
      <c r="C74" s="359"/>
      <c r="D74" s="359"/>
      <c r="E74" s="359"/>
      <c r="F74" s="192">
        <v>2030</v>
      </c>
      <c r="G74" s="193">
        <v>2673.2</v>
      </c>
      <c r="H74" s="194">
        <v>0</v>
      </c>
      <c r="I74" s="193">
        <v>2673.2</v>
      </c>
      <c r="J74" s="194">
        <v>0</v>
      </c>
      <c r="K74" s="190"/>
      <c r="L74" s="190"/>
      <c r="M74" s="190"/>
      <c r="N74" s="190"/>
      <c r="O74" s="190"/>
      <c r="P74" s="190"/>
      <c r="Q74" s="359"/>
    </row>
    <row r="75" spans="1:24" s="91" customFormat="1" ht="15" customHeight="1" x14ac:dyDescent="0.3">
      <c r="A75" s="359">
        <v>8</v>
      </c>
      <c r="B75" s="374" t="s">
        <v>146</v>
      </c>
      <c r="C75" s="359" t="s">
        <v>367</v>
      </c>
      <c r="D75" s="359" t="s">
        <v>145</v>
      </c>
      <c r="E75" s="359" t="s">
        <v>144</v>
      </c>
      <c r="F75" s="188" t="s">
        <v>53</v>
      </c>
      <c r="G75" s="189">
        <f>SUM(G76:G82)</f>
        <v>171500</v>
      </c>
      <c r="H75" s="189">
        <f>SUM(H76:H82)</f>
        <v>32447.200000000001</v>
      </c>
      <c r="I75" s="189">
        <f>SUM(I76:I82)</f>
        <v>171500</v>
      </c>
      <c r="J75" s="189">
        <f>SUM(J76:J82)</f>
        <v>32447.200000000001</v>
      </c>
      <c r="K75" s="190"/>
      <c r="L75" s="190"/>
      <c r="M75" s="191"/>
      <c r="N75" s="191"/>
      <c r="O75" s="190"/>
      <c r="P75" s="190"/>
      <c r="Q75" s="359" t="s">
        <v>143</v>
      </c>
    </row>
    <row r="76" spans="1:24" s="91" customFormat="1" x14ac:dyDescent="0.3">
      <c r="A76" s="359"/>
      <c r="B76" s="374"/>
      <c r="C76" s="359"/>
      <c r="D76" s="359"/>
      <c r="E76" s="359"/>
      <c r="F76" s="192">
        <v>2024</v>
      </c>
      <c r="G76" s="194">
        <v>24500</v>
      </c>
      <c r="H76" s="194">
        <v>6847.2</v>
      </c>
      <c r="I76" s="194">
        <v>24500</v>
      </c>
      <c r="J76" s="194">
        <v>6847.2</v>
      </c>
      <c r="K76" s="190"/>
      <c r="L76" s="190"/>
      <c r="M76" s="190"/>
      <c r="N76" s="190"/>
      <c r="O76" s="190"/>
      <c r="P76" s="190"/>
      <c r="Q76" s="359"/>
    </row>
    <row r="77" spans="1:24" s="91" customFormat="1" x14ac:dyDescent="0.3">
      <c r="A77" s="359"/>
      <c r="B77" s="374"/>
      <c r="C77" s="359"/>
      <c r="D77" s="359"/>
      <c r="E77" s="359"/>
      <c r="F77" s="192">
        <v>2025</v>
      </c>
      <c r="G77" s="194">
        <v>24500</v>
      </c>
      <c r="H77" s="194">
        <v>6300</v>
      </c>
      <c r="I77" s="194">
        <v>24500</v>
      </c>
      <c r="J77" s="194">
        <v>6300</v>
      </c>
      <c r="K77" s="190"/>
      <c r="L77" s="190"/>
      <c r="M77" s="190"/>
      <c r="N77" s="190"/>
      <c r="O77" s="190"/>
      <c r="P77" s="190"/>
      <c r="Q77" s="359"/>
    </row>
    <row r="78" spans="1:24" s="91" customFormat="1" x14ac:dyDescent="0.3">
      <c r="A78" s="359"/>
      <c r="B78" s="374"/>
      <c r="C78" s="359"/>
      <c r="D78" s="359"/>
      <c r="E78" s="359"/>
      <c r="F78" s="192">
        <v>2026</v>
      </c>
      <c r="G78" s="194">
        <v>24500</v>
      </c>
      <c r="H78" s="194">
        <v>6300</v>
      </c>
      <c r="I78" s="194">
        <v>24500</v>
      </c>
      <c r="J78" s="194">
        <v>6300</v>
      </c>
      <c r="K78" s="190"/>
      <c r="L78" s="190"/>
      <c r="M78" s="190"/>
      <c r="N78" s="190"/>
      <c r="O78" s="190"/>
      <c r="P78" s="190"/>
      <c r="Q78" s="359"/>
    </row>
    <row r="79" spans="1:24" s="91" customFormat="1" x14ac:dyDescent="0.3">
      <c r="A79" s="359"/>
      <c r="B79" s="374"/>
      <c r="C79" s="359"/>
      <c r="D79" s="359"/>
      <c r="E79" s="359"/>
      <c r="F79" s="192">
        <v>2027</v>
      </c>
      <c r="G79" s="194">
        <v>24500</v>
      </c>
      <c r="H79" s="194">
        <v>6500</v>
      </c>
      <c r="I79" s="194">
        <v>24500</v>
      </c>
      <c r="J79" s="194">
        <v>6500</v>
      </c>
      <c r="K79" s="190"/>
      <c r="L79" s="190"/>
      <c r="M79" s="190"/>
      <c r="N79" s="190"/>
      <c r="O79" s="190"/>
      <c r="P79" s="190"/>
      <c r="Q79" s="359"/>
    </row>
    <row r="80" spans="1:24" s="91" customFormat="1" x14ac:dyDescent="0.3">
      <c r="A80" s="359"/>
      <c r="B80" s="374"/>
      <c r="C80" s="359"/>
      <c r="D80" s="359"/>
      <c r="E80" s="359"/>
      <c r="F80" s="192">
        <v>2028</v>
      </c>
      <c r="G80" s="194">
        <v>24500</v>
      </c>
      <c r="H80" s="194">
        <v>6500</v>
      </c>
      <c r="I80" s="194">
        <v>24500</v>
      </c>
      <c r="J80" s="194">
        <v>6500</v>
      </c>
      <c r="K80" s="190"/>
      <c r="L80" s="190"/>
      <c r="M80" s="190"/>
      <c r="N80" s="190"/>
      <c r="O80" s="190"/>
      <c r="P80" s="190"/>
      <c r="Q80" s="359"/>
    </row>
    <row r="81" spans="1:23" s="91" customFormat="1" x14ac:dyDescent="0.3">
      <c r="A81" s="359"/>
      <c r="B81" s="374"/>
      <c r="C81" s="359"/>
      <c r="D81" s="359"/>
      <c r="E81" s="359"/>
      <c r="F81" s="192">
        <v>2029</v>
      </c>
      <c r="G81" s="194">
        <v>24500</v>
      </c>
      <c r="H81" s="194">
        <v>0</v>
      </c>
      <c r="I81" s="194">
        <v>24500</v>
      </c>
      <c r="J81" s="194">
        <v>0</v>
      </c>
      <c r="K81" s="190"/>
      <c r="L81" s="190"/>
      <c r="M81" s="190"/>
      <c r="N81" s="190"/>
      <c r="O81" s="190"/>
      <c r="P81" s="190"/>
      <c r="Q81" s="359"/>
    </row>
    <row r="82" spans="1:23" s="91" customFormat="1" x14ac:dyDescent="0.3">
      <c r="A82" s="359"/>
      <c r="B82" s="374"/>
      <c r="C82" s="359"/>
      <c r="D82" s="359"/>
      <c r="E82" s="359"/>
      <c r="F82" s="192">
        <v>2030</v>
      </c>
      <c r="G82" s="194">
        <v>24500</v>
      </c>
      <c r="H82" s="194">
        <v>0</v>
      </c>
      <c r="I82" s="194">
        <v>24500</v>
      </c>
      <c r="J82" s="194">
        <v>0</v>
      </c>
      <c r="K82" s="190"/>
      <c r="L82" s="190"/>
      <c r="M82" s="190"/>
      <c r="N82" s="190"/>
      <c r="O82" s="190"/>
      <c r="P82" s="190"/>
      <c r="Q82" s="359"/>
    </row>
    <row r="83" spans="1:23" s="89" customFormat="1" ht="7.2" customHeight="1" x14ac:dyDescent="0.25">
      <c r="A83" s="355">
        <v>9</v>
      </c>
      <c r="B83" s="354" t="s">
        <v>215</v>
      </c>
      <c r="C83" s="355" t="s">
        <v>368</v>
      </c>
      <c r="D83" s="355" t="s">
        <v>63</v>
      </c>
      <c r="E83" s="355" t="s">
        <v>141</v>
      </c>
      <c r="F83" s="371" t="s">
        <v>53</v>
      </c>
      <c r="G83" s="368">
        <f>G85+G86+G87+G88+G89+G91+G90</f>
        <v>32430.9</v>
      </c>
      <c r="H83" s="368">
        <f>H85+H86+H87+H88+H89+H91+H90</f>
        <v>2068.5</v>
      </c>
      <c r="I83" s="368">
        <f>I85+I86+I87+I88+I89+I91+I90</f>
        <v>32430.9</v>
      </c>
      <c r="J83" s="368">
        <f>J85+J86+J87+J88+J89+J91+J90</f>
        <v>2068.5</v>
      </c>
      <c r="K83" s="370"/>
      <c r="L83" s="370"/>
      <c r="M83" s="370"/>
      <c r="N83" s="370"/>
      <c r="O83" s="369"/>
      <c r="P83" s="369"/>
      <c r="Q83" s="355" t="s">
        <v>100</v>
      </c>
      <c r="R83" s="90"/>
      <c r="S83" s="90"/>
      <c r="T83" s="90"/>
      <c r="U83" s="90"/>
      <c r="V83" s="90"/>
      <c r="W83" s="90"/>
    </row>
    <row r="84" spans="1:23" s="89" customFormat="1" ht="7.8" customHeight="1" x14ac:dyDescent="0.25">
      <c r="A84" s="355"/>
      <c r="B84" s="354"/>
      <c r="C84" s="355"/>
      <c r="D84" s="355"/>
      <c r="E84" s="355"/>
      <c r="F84" s="371"/>
      <c r="G84" s="368"/>
      <c r="H84" s="368"/>
      <c r="I84" s="368"/>
      <c r="J84" s="368"/>
      <c r="K84" s="370"/>
      <c r="L84" s="370"/>
      <c r="M84" s="370"/>
      <c r="N84" s="370"/>
      <c r="O84" s="369"/>
      <c r="P84" s="369"/>
      <c r="Q84" s="355"/>
      <c r="R84" s="90"/>
      <c r="S84" s="90"/>
      <c r="T84" s="90"/>
      <c r="U84" s="90"/>
      <c r="V84" s="90"/>
      <c r="W84" s="90"/>
    </row>
    <row r="85" spans="1:23" s="82" customFormat="1" ht="14.4" customHeight="1" x14ac:dyDescent="0.25">
      <c r="A85" s="355"/>
      <c r="B85" s="354"/>
      <c r="C85" s="355"/>
      <c r="D85" s="355"/>
      <c r="E85" s="355"/>
      <c r="F85" s="73">
        <v>2024</v>
      </c>
      <c r="G85" s="176">
        <v>14645.5</v>
      </c>
      <c r="H85" s="176">
        <v>2068.5</v>
      </c>
      <c r="I85" s="176">
        <v>14645.5</v>
      </c>
      <c r="J85" s="176">
        <v>2068.5</v>
      </c>
      <c r="K85" s="71"/>
      <c r="L85" s="71"/>
      <c r="M85" s="71"/>
      <c r="N85" s="71"/>
      <c r="O85" s="52"/>
      <c r="P85" s="52"/>
      <c r="Q85" s="355"/>
      <c r="R85" s="49"/>
      <c r="S85" s="49"/>
      <c r="T85" s="49"/>
      <c r="U85" s="49"/>
      <c r="V85" s="49"/>
      <c r="W85" s="49"/>
    </row>
    <row r="86" spans="1:23" s="82" customFormat="1" ht="15" customHeight="1" x14ac:dyDescent="0.25">
      <c r="A86" s="355"/>
      <c r="B86" s="354"/>
      <c r="C86" s="355"/>
      <c r="D86" s="355"/>
      <c r="E86" s="355"/>
      <c r="F86" s="73">
        <v>2025</v>
      </c>
      <c r="G86" s="176">
        <v>12427</v>
      </c>
      <c r="H86" s="176">
        <v>0</v>
      </c>
      <c r="I86" s="176">
        <v>12427</v>
      </c>
      <c r="J86" s="176">
        <v>0</v>
      </c>
      <c r="K86" s="71"/>
      <c r="L86" s="71"/>
      <c r="M86" s="71"/>
      <c r="N86" s="71"/>
      <c r="O86" s="52"/>
      <c r="P86" s="52"/>
      <c r="Q86" s="355"/>
      <c r="R86" s="49"/>
      <c r="S86" s="49"/>
      <c r="T86" s="49"/>
      <c r="U86" s="49"/>
      <c r="V86" s="49"/>
      <c r="W86" s="49"/>
    </row>
    <row r="87" spans="1:23" s="82" customFormat="1" ht="14.4" customHeight="1" x14ac:dyDescent="0.25">
      <c r="A87" s="355"/>
      <c r="B87" s="354"/>
      <c r="C87" s="355"/>
      <c r="D87" s="355"/>
      <c r="E87" s="355"/>
      <c r="F87" s="73">
        <v>2026</v>
      </c>
      <c r="G87" s="176">
        <v>5358.4</v>
      </c>
      <c r="H87" s="176">
        <v>0</v>
      </c>
      <c r="I87" s="176">
        <v>5358.4</v>
      </c>
      <c r="J87" s="176">
        <v>0</v>
      </c>
      <c r="K87" s="71"/>
      <c r="L87" s="71"/>
      <c r="M87" s="71"/>
      <c r="N87" s="71"/>
      <c r="O87" s="52"/>
      <c r="P87" s="52"/>
      <c r="Q87" s="88"/>
      <c r="R87" s="49"/>
      <c r="S87" s="49"/>
      <c r="T87" s="49"/>
      <c r="U87" s="49"/>
      <c r="V87" s="49"/>
      <c r="W87" s="49"/>
    </row>
    <row r="88" spans="1:23" s="82" customFormat="1" ht="14.4" customHeight="1" x14ac:dyDescent="0.25">
      <c r="A88" s="355"/>
      <c r="B88" s="354"/>
      <c r="C88" s="355"/>
      <c r="D88" s="355"/>
      <c r="E88" s="355"/>
      <c r="F88" s="73">
        <v>2027</v>
      </c>
      <c r="G88" s="176">
        <v>0</v>
      </c>
      <c r="H88" s="176">
        <v>0</v>
      </c>
      <c r="I88" s="176">
        <v>0</v>
      </c>
      <c r="J88" s="176">
        <v>0</v>
      </c>
      <c r="K88" s="71"/>
      <c r="L88" s="71"/>
      <c r="M88" s="71"/>
      <c r="N88" s="71"/>
      <c r="O88" s="52"/>
      <c r="P88" s="52"/>
      <c r="Q88" s="88"/>
      <c r="R88" s="49"/>
      <c r="S88" s="49"/>
      <c r="T88" s="49"/>
      <c r="U88" s="49"/>
      <c r="V88" s="49"/>
      <c r="W88" s="49"/>
    </row>
    <row r="89" spans="1:23" s="82" customFormat="1" ht="14.4" customHeight="1" x14ac:dyDescent="0.25">
      <c r="A89" s="355"/>
      <c r="B89" s="354"/>
      <c r="C89" s="355"/>
      <c r="D89" s="355"/>
      <c r="E89" s="355"/>
      <c r="F89" s="73">
        <v>2028</v>
      </c>
      <c r="G89" s="176">
        <v>0</v>
      </c>
      <c r="H89" s="176">
        <v>0</v>
      </c>
      <c r="I89" s="176">
        <v>0</v>
      </c>
      <c r="J89" s="176">
        <v>0</v>
      </c>
      <c r="K89" s="71"/>
      <c r="L89" s="71"/>
      <c r="M89" s="71"/>
      <c r="N89" s="71"/>
      <c r="O89" s="52"/>
      <c r="P89" s="52"/>
      <c r="Q89" s="88"/>
      <c r="R89" s="49"/>
      <c r="S89" s="49"/>
      <c r="T89" s="49"/>
      <c r="U89" s="49"/>
      <c r="V89" s="49"/>
      <c r="W89" s="49"/>
    </row>
    <row r="90" spans="1:23" s="82" customFormat="1" ht="14.4" customHeight="1" x14ac:dyDescent="0.25">
      <c r="A90" s="355"/>
      <c r="B90" s="354"/>
      <c r="C90" s="355"/>
      <c r="D90" s="355"/>
      <c r="E90" s="355"/>
      <c r="F90" s="73">
        <v>2029</v>
      </c>
      <c r="G90" s="176">
        <v>0</v>
      </c>
      <c r="H90" s="176">
        <v>0</v>
      </c>
      <c r="I90" s="176">
        <v>0</v>
      </c>
      <c r="J90" s="176">
        <v>0</v>
      </c>
      <c r="K90" s="71"/>
      <c r="L90" s="71"/>
      <c r="M90" s="71"/>
      <c r="N90" s="71"/>
      <c r="O90" s="52"/>
      <c r="P90" s="52"/>
      <c r="Q90" s="88"/>
      <c r="R90" s="49"/>
      <c r="S90" s="49"/>
      <c r="T90" s="49"/>
      <c r="U90" s="49"/>
      <c r="V90" s="49"/>
      <c r="W90" s="49"/>
    </row>
    <row r="91" spans="1:23" s="82" customFormat="1" ht="13.95" customHeight="1" x14ac:dyDescent="0.25">
      <c r="A91" s="355"/>
      <c r="B91" s="354"/>
      <c r="C91" s="355"/>
      <c r="D91" s="355"/>
      <c r="E91" s="355"/>
      <c r="F91" s="73">
        <v>2030</v>
      </c>
      <c r="G91" s="176">
        <v>0</v>
      </c>
      <c r="H91" s="176">
        <v>0</v>
      </c>
      <c r="I91" s="176">
        <v>0</v>
      </c>
      <c r="J91" s="176">
        <v>0</v>
      </c>
      <c r="K91" s="71"/>
      <c r="L91" s="71"/>
      <c r="M91" s="71"/>
      <c r="N91" s="71"/>
      <c r="O91" s="52"/>
      <c r="P91" s="52"/>
      <c r="Q91" s="88"/>
      <c r="R91" s="49"/>
      <c r="S91" s="49"/>
      <c r="T91" s="49"/>
      <c r="U91" s="49"/>
      <c r="V91" s="49"/>
      <c r="W91" s="49"/>
    </row>
    <row r="92" spans="1:23" s="84" customFormat="1" ht="19.2" customHeight="1" x14ac:dyDescent="0.2">
      <c r="A92" s="355">
        <v>10</v>
      </c>
      <c r="B92" s="354" t="s">
        <v>324</v>
      </c>
      <c r="C92" s="355" t="s">
        <v>368</v>
      </c>
      <c r="D92" s="355" t="s">
        <v>63</v>
      </c>
      <c r="E92" s="355" t="s">
        <v>101</v>
      </c>
      <c r="F92" s="170" t="s">
        <v>53</v>
      </c>
      <c r="G92" s="79">
        <f>SUM(G93+G94+G95+G96+G97+G98+G99)</f>
        <v>27291.800000000003</v>
      </c>
      <c r="H92" s="79">
        <f>SUM(H93+H94+H95+H96+H97+H98+H99)</f>
        <v>6629.9</v>
      </c>
      <c r="I92" s="79">
        <f>SUM(I93+I94+I95+I96+I97+I98+I99)</f>
        <v>27291.800000000003</v>
      </c>
      <c r="J92" s="79">
        <f>SUM(J93+J94+J95+J96+J97+J98+J99)</f>
        <v>6629.9</v>
      </c>
      <c r="K92" s="87"/>
      <c r="L92" s="87"/>
      <c r="M92" s="87"/>
      <c r="N92" s="87"/>
      <c r="O92" s="87"/>
      <c r="P92" s="87"/>
      <c r="Q92" s="354" t="s">
        <v>100</v>
      </c>
      <c r="R92" s="85"/>
      <c r="S92" s="85"/>
      <c r="T92" s="85"/>
      <c r="U92" s="85"/>
      <c r="V92" s="85"/>
      <c r="W92" s="85"/>
    </row>
    <row r="93" spans="1:23" s="82" customFormat="1" ht="13.8" x14ac:dyDescent="0.25">
      <c r="A93" s="355"/>
      <c r="B93" s="354"/>
      <c r="C93" s="355"/>
      <c r="D93" s="355"/>
      <c r="E93" s="355"/>
      <c r="F93" s="73">
        <v>2024</v>
      </c>
      <c r="G93" s="176">
        <v>10758.1</v>
      </c>
      <c r="H93" s="176">
        <v>6629.9</v>
      </c>
      <c r="I93" s="176">
        <v>10758.1</v>
      </c>
      <c r="J93" s="176">
        <v>6629.9</v>
      </c>
      <c r="K93" s="52"/>
      <c r="L93" s="52"/>
      <c r="M93" s="52"/>
      <c r="N93" s="52"/>
      <c r="O93" s="52"/>
      <c r="P93" s="52"/>
      <c r="Q93" s="354"/>
      <c r="R93" s="49"/>
      <c r="S93" s="49"/>
      <c r="T93" s="49"/>
      <c r="U93" s="49"/>
      <c r="V93" s="49"/>
      <c r="W93" s="49"/>
    </row>
    <row r="94" spans="1:23" s="82" customFormat="1" ht="13.8" x14ac:dyDescent="0.25">
      <c r="A94" s="355"/>
      <c r="B94" s="354"/>
      <c r="C94" s="355"/>
      <c r="D94" s="355"/>
      <c r="E94" s="355"/>
      <c r="F94" s="73">
        <v>2025</v>
      </c>
      <c r="G94" s="176">
        <v>13008.3</v>
      </c>
      <c r="H94" s="176">
        <v>0</v>
      </c>
      <c r="I94" s="176">
        <v>13008.3</v>
      </c>
      <c r="J94" s="176">
        <v>0</v>
      </c>
      <c r="K94" s="52"/>
      <c r="L94" s="52"/>
      <c r="M94" s="52"/>
      <c r="N94" s="52"/>
      <c r="O94" s="52"/>
      <c r="P94" s="52"/>
      <c r="Q94" s="354"/>
      <c r="R94" s="49"/>
      <c r="S94" s="49"/>
      <c r="T94" s="49"/>
      <c r="U94" s="49"/>
      <c r="V94" s="49"/>
      <c r="W94" s="49"/>
    </row>
    <row r="95" spans="1:23" s="82" customFormat="1" ht="13.8" x14ac:dyDescent="0.25">
      <c r="A95" s="355"/>
      <c r="B95" s="354"/>
      <c r="C95" s="355"/>
      <c r="D95" s="355"/>
      <c r="E95" s="355"/>
      <c r="F95" s="73">
        <v>2026</v>
      </c>
      <c r="G95" s="176">
        <v>3525.4</v>
      </c>
      <c r="H95" s="176">
        <v>0</v>
      </c>
      <c r="I95" s="176">
        <v>3525.4</v>
      </c>
      <c r="J95" s="176">
        <v>0</v>
      </c>
      <c r="K95" s="71"/>
      <c r="L95" s="71"/>
      <c r="M95" s="71"/>
      <c r="N95" s="71"/>
      <c r="O95" s="52"/>
      <c r="P95" s="52"/>
      <c r="Q95" s="76"/>
      <c r="R95" s="49"/>
      <c r="S95" s="49"/>
      <c r="T95" s="49"/>
      <c r="U95" s="49"/>
      <c r="V95" s="49"/>
      <c r="W95" s="49"/>
    </row>
    <row r="96" spans="1:23" s="82" customFormat="1" ht="13.8" x14ac:dyDescent="0.25">
      <c r="A96" s="355"/>
      <c r="B96" s="354"/>
      <c r="C96" s="355"/>
      <c r="D96" s="355"/>
      <c r="E96" s="355"/>
      <c r="F96" s="73">
        <v>2027</v>
      </c>
      <c r="G96" s="176">
        <v>0</v>
      </c>
      <c r="H96" s="176">
        <v>0</v>
      </c>
      <c r="I96" s="176">
        <v>0</v>
      </c>
      <c r="J96" s="176">
        <v>0</v>
      </c>
      <c r="K96" s="71"/>
      <c r="L96" s="71"/>
      <c r="M96" s="71"/>
      <c r="N96" s="71"/>
      <c r="O96" s="52"/>
      <c r="P96" s="52"/>
      <c r="Q96" s="76"/>
      <c r="R96" s="49"/>
      <c r="S96" s="49"/>
      <c r="T96" s="49"/>
      <c r="U96" s="49"/>
      <c r="V96" s="49"/>
      <c r="W96" s="49"/>
    </row>
    <row r="97" spans="1:23" s="82" customFormat="1" ht="13.8" x14ac:dyDescent="0.25">
      <c r="A97" s="355"/>
      <c r="B97" s="354"/>
      <c r="C97" s="355"/>
      <c r="D97" s="355"/>
      <c r="E97" s="355"/>
      <c r="F97" s="73">
        <v>2028</v>
      </c>
      <c r="G97" s="176">
        <v>0</v>
      </c>
      <c r="H97" s="176">
        <v>0</v>
      </c>
      <c r="I97" s="176">
        <v>0</v>
      </c>
      <c r="J97" s="176">
        <v>0</v>
      </c>
      <c r="K97" s="71"/>
      <c r="L97" s="71"/>
      <c r="M97" s="71"/>
      <c r="N97" s="71"/>
      <c r="O97" s="52"/>
      <c r="P97" s="52"/>
      <c r="Q97" s="76"/>
      <c r="R97" s="49"/>
      <c r="S97" s="49"/>
      <c r="T97" s="49"/>
      <c r="U97" s="49"/>
      <c r="V97" s="49"/>
      <c r="W97" s="49"/>
    </row>
    <row r="98" spans="1:23" s="82" customFormat="1" ht="13.8" x14ac:dyDescent="0.25">
      <c r="A98" s="355"/>
      <c r="B98" s="354"/>
      <c r="C98" s="355"/>
      <c r="D98" s="355"/>
      <c r="E98" s="355"/>
      <c r="F98" s="73">
        <v>2029</v>
      </c>
      <c r="G98" s="176">
        <v>0</v>
      </c>
      <c r="H98" s="176">
        <v>0</v>
      </c>
      <c r="I98" s="176">
        <v>0</v>
      </c>
      <c r="J98" s="176">
        <v>0</v>
      </c>
      <c r="K98" s="71"/>
      <c r="L98" s="71"/>
      <c r="M98" s="71"/>
      <c r="N98" s="71"/>
      <c r="O98" s="52"/>
      <c r="P98" s="52"/>
      <c r="Q98" s="76"/>
      <c r="R98" s="49"/>
      <c r="S98" s="49"/>
      <c r="T98" s="49"/>
      <c r="U98" s="49"/>
      <c r="V98" s="49"/>
      <c r="W98" s="49"/>
    </row>
    <row r="99" spans="1:23" s="82" customFormat="1" ht="13.95" customHeight="1" x14ac:dyDescent="0.25">
      <c r="A99" s="355"/>
      <c r="B99" s="354"/>
      <c r="C99" s="355"/>
      <c r="D99" s="355"/>
      <c r="E99" s="355"/>
      <c r="F99" s="73">
        <v>2030</v>
      </c>
      <c r="G99" s="176">
        <v>0</v>
      </c>
      <c r="H99" s="176">
        <v>0</v>
      </c>
      <c r="I99" s="176">
        <v>0</v>
      </c>
      <c r="J99" s="176">
        <v>0</v>
      </c>
      <c r="K99" s="71"/>
      <c r="L99" s="71"/>
      <c r="M99" s="71"/>
      <c r="N99" s="71"/>
      <c r="O99" s="52"/>
      <c r="P99" s="52"/>
      <c r="Q99" s="76"/>
      <c r="R99" s="49"/>
      <c r="S99" s="49"/>
      <c r="T99" s="49"/>
      <c r="U99" s="49"/>
      <c r="V99" s="49"/>
      <c r="W99" s="49"/>
    </row>
    <row r="100" spans="1:23" s="2" customFormat="1" ht="16.8" customHeight="1" x14ac:dyDescent="0.3">
      <c r="A100" s="375">
        <v>11</v>
      </c>
      <c r="B100" s="354" t="s">
        <v>319</v>
      </c>
      <c r="C100" s="355"/>
      <c r="D100" s="355" t="s">
        <v>63</v>
      </c>
      <c r="E100" s="355" t="s">
        <v>101</v>
      </c>
      <c r="F100" s="170" t="s">
        <v>53</v>
      </c>
      <c r="G100" s="79">
        <f>G101+G102+G103+G104+G105+G106+G107</f>
        <v>6844.4</v>
      </c>
      <c r="H100" s="79">
        <f>H101+H102+H103+H104+H105+H106+H107</f>
        <v>0</v>
      </c>
      <c r="I100" s="79">
        <f>I101+I102+I103+I104+I105+I106+I107</f>
        <v>6844.4</v>
      </c>
      <c r="J100" s="79">
        <f>J101+J102+J103+J104+J105+J106+J107</f>
        <v>0</v>
      </c>
      <c r="K100" s="75"/>
      <c r="L100" s="75"/>
      <c r="M100" s="75"/>
      <c r="N100" s="75"/>
      <c r="O100" s="75"/>
      <c r="P100" s="75"/>
      <c r="Q100" s="355" t="s">
        <v>100</v>
      </c>
      <c r="R100" s="19"/>
      <c r="S100" s="19"/>
      <c r="T100" s="19"/>
      <c r="U100" s="19"/>
      <c r="V100" s="19"/>
      <c r="W100" s="19"/>
    </row>
    <row r="101" spans="1:23" s="2" customFormat="1" x14ac:dyDescent="0.3">
      <c r="A101" s="375"/>
      <c r="B101" s="354"/>
      <c r="C101" s="355"/>
      <c r="D101" s="355"/>
      <c r="E101" s="355"/>
      <c r="F101" s="73">
        <v>2024</v>
      </c>
      <c r="G101" s="176">
        <v>6844.4</v>
      </c>
      <c r="H101" s="176">
        <v>0</v>
      </c>
      <c r="I101" s="176">
        <v>6844.4</v>
      </c>
      <c r="J101" s="176">
        <v>0</v>
      </c>
      <c r="K101" s="52"/>
      <c r="L101" s="52"/>
      <c r="M101" s="52"/>
      <c r="N101" s="52"/>
      <c r="O101" s="52"/>
      <c r="P101" s="52"/>
      <c r="Q101" s="355"/>
      <c r="R101" s="19"/>
      <c r="S101" s="19"/>
      <c r="T101" s="19"/>
      <c r="U101" s="19"/>
      <c r="V101" s="19"/>
      <c r="W101" s="19"/>
    </row>
    <row r="102" spans="1:23" s="2" customFormat="1" x14ac:dyDescent="0.3">
      <c r="A102" s="375"/>
      <c r="B102" s="354"/>
      <c r="C102" s="355"/>
      <c r="D102" s="355"/>
      <c r="E102" s="355"/>
      <c r="F102" s="73">
        <v>2025</v>
      </c>
      <c r="G102" s="176">
        <v>0</v>
      </c>
      <c r="H102" s="176">
        <v>0</v>
      </c>
      <c r="I102" s="176">
        <v>0</v>
      </c>
      <c r="J102" s="176">
        <v>0</v>
      </c>
      <c r="K102" s="52"/>
      <c r="L102" s="52"/>
      <c r="M102" s="52"/>
      <c r="N102" s="52"/>
      <c r="O102" s="52"/>
      <c r="P102" s="52"/>
      <c r="Q102" s="355"/>
      <c r="R102" s="19"/>
      <c r="S102" s="19"/>
      <c r="T102" s="19"/>
      <c r="U102" s="19"/>
      <c r="V102" s="19"/>
      <c r="W102" s="19"/>
    </row>
    <row r="103" spans="1:23" s="2" customFormat="1" x14ac:dyDescent="0.3">
      <c r="A103" s="375"/>
      <c r="B103" s="354"/>
      <c r="C103" s="355"/>
      <c r="D103" s="355"/>
      <c r="E103" s="355"/>
      <c r="F103" s="73">
        <v>2026</v>
      </c>
      <c r="G103" s="176">
        <v>0</v>
      </c>
      <c r="H103" s="176">
        <v>0</v>
      </c>
      <c r="I103" s="176">
        <v>0</v>
      </c>
      <c r="J103" s="176">
        <v>0</v>
      </c>
      <c r="K103" s="52"/>
      <c r="L103" s="52"/>
      <c r="M103" s="52"/>
      <c r="N103" s="52"/>
      <c r="O103" s="52"/>
      <c r="P103" s="52"/>
      <c r="Q103" s="355"/>
      <c r="R103" s="19"/>
      <c r="S103" s="19"/>
      <c r="T103" s="19"/>
      <c r="U103" s="19"/>
      <c r="V103" s="19"/>
      <c r="W103" s="19"/>
    </row>
    <row r="104" spans="1:23" s="2" customFormat="1" ht="14.4" customHeight="1" x14ac:dyDescent="0.3">
      <c r="A104" s="375"/>
      <c r="B104" s="354"/>
      <c r="C104" s="355"/>
      <c r="D104" s="355"/>
      <c r="E104" s="355"/>
      <c r="F104" s="73">
        <v>2027</v>
      </c>
      <c r="G104" s="176">
        <v>0</v>
      </c>
      <c r="H104" s="176">
        <v>0</v>
      </c>
      <c r="I104" s="176">
        <v>0</v>
      </c>
      <c r="J104" s="176">
        <v>0</v>
      </c>
      <c r="K104" s="52"/>
      <c r="L104" s="52"/>
      <c r="M104" s="52"/>
      <c r="N104" s="52"/>
      <c r="O104" s="52"/>
      <c r="P104" s="52"/>
      <c r="Q104" s="355"/>
      <c r="R104" s="19"/>
      <c r="S104" s="19"/>
      <c r="T104" s="19"/>
      <c r="U104" s="19"/>
      <c r="V104" s="19"/>
      <c r="W104" s="19"/>
    </row>
    <row r="105" spans="1:23" s="2" customFormat="1" ht="12.6" customHeight="1" x14ac:dyDescent="0.3">
      <c r="A105" s="375"/>
      <c r="B105" s="354"/>
      <c r="C105" s="355"/>
      <c r="D105" s="355"/>
      <c r="E105" s="355"/>
      <c r="F105" s="73">
        <v>2028</v>
      </c>
      <c r="G105" s="176">
        <v>0</v>
      </c>
      <c r="H105" s="176">
        <v>0</v>
      </c>
      <c r="I105" s="176">
        <v>0</v>
      </c>
      <c r="J105" s="176">
        <v>0</v>
      </c>
      <c r="K105" s="52"/>
      <c r="L105" s="52"/>
      <c r="M105" s="52"/>
      <c r="N105" s="52"/>
      <c r="O105" s="52"/>
      <c r="P105" s="52"/>
      <c r="Q105" s="355"/>
      <c r="R105" s="19"/>
      <c r="S105" s="19"/>
      <c r="T105" s="19"/>
      <c r="U105" s="19"/>
      <c r="V105" s="19"/>
      <c r="W105" s="19"/>
    </row>
    <row r="106" spans="1:23" s="2" customFormat="1" ht="12.6" customHeight="1" x14ac:dyDescent="0.3">
      <c r="A106" s="375"/>
      <c r="B106" s="354"/>
      <c r="C106" s="355"/>
      <c r="D106" s="355"/>
      <c r="E106" s="355"/>
      <c r="F106" s="73">
        <v>2029</v>
      </c>
      <c r="G106" s="176">
        <v>0</v>
      </c>
      <c r="H106" s="176">
        <v>0</v>
      </c>
      <c r="I106" s="176">
        <v>0</v>
      </c>
      <c r="J106" s="176">
        <v>0</v>
      </c>
      <c r="K106" s="52"/>
      <c r="L106" s="52"/>
      <c r="M106" s="52"/>
      <c r="N106" s="52"/>
      <c r="O106" s="52"/>
      <c r="P106" s="52"/>
      <c r="Q106" s="355"/>
      <c r="R106" s="19"/>
      <c r="S106" s="19"/>
      <c r="T106" s="19"/>
      <c r="U106" s="19"/>
      <c r="V106" s="19"/>
      <c r="W106" s="19"/>
    </row>
    <row r="107" spans="1:23" s="2" customFormat="1" ht="12.6" customHeight="1" x14ac:dyDescent="0.3">
      <c r="A107" s="375"/>
      <c r="B107" s="354"/>
      <c r="C107" s="355"/>
      <c r="D107" s="355"/>
      <c r="E107" s="355"/>
      <c r="F107" s="73">
        <v>2030</v>
      </c>
      <c r="G107" s="176">
        <v>0</v>
      </c>
      <c r="H107" s="176">
        <v>0</v>
      </c>
      <c r="I107" s="176">
        <v>0</v>
      </c>
      <c r="J107" s="176">
        <v>0</v>
      </c>
      <c r="K107" s="52"/>
      <c r="L107" s="52"/>
      <c r="M107" s="52"/>
      <c r="N107" s="52"/>
      <c r="O107" s="52"/>
      <c r="P107" s="52"/>
      <c r="Q107" s="355"/>
      <c r="R107" s="19"/>
      <c r="S107" s="19"/>
      <c r="T107" s="19"/>
      <c r="U107" s="19"/>
      <c r="V107" s="19"/>
      <c r="W107" s="19"/>
    </row>
    <row r="108" spans="1:23" s="2" customFormat="1" ht="18.600000000000001" customHeight="1" x14ac:dyDescent="0.3">
      <c r="A108" s="355">
        <v>12</v>
      </c>
      <c r="B108" s="354" t="s">
        <v>102</v>
      </c>
      <c r="C108" s="364"/>
      <c r="D108" s="355" t="s">
        <v>63</v>
      </c>
      <c r="E108" s="355" t="s">
        <v>101</v>
      </c>
      <c r="F108" s="170" t="s">
        <v>53</v>
      </c>
      <c r="G108" s="79">
        <f>SUM(G109+G110+G111+G112+G113+G114+G115)</f>
        <v>42486.600000000006</v>
      </c>
      <c r="H108" s="79">
        <f>SUM(H109+H110+H111+H112+H113+H114+H115)</f>
        <v>0</v>
      </c>
      <c r="I108" s="79">
        <f>SUM(I109+I110+I111+I112+I113+I114+I115)</f>
        <v>42486.600000000006</v>
      </c>
      <c r="J108" s="79">
        <f>SUM(J109+J110+J111+J112+J113+J114+J115)</f>
        <v>0</v>
      </c>
      <c r="K108" s="75"/>
      <c r="L108" s="75"/>
      <c r="M108" s="75"/>
      <c r="N108" s="75"/>
      <c r="O108" s="75"/>
      <c r="P108" s="75"/>
      <c r="Q108" s="355" t="s">
        <v>100</v>
      </c>
      <c r="R108" s="19"/>
      <c r="S108" s="19"/>
      <c r="T108" s="19"/>
      <c r="U108" s="19"/>
      <c r="V108" s="19"/>
      <c r="W108" s="19"/>
    </row>
    <row r="109" spans="1:23" s="2" customFormat="1" ht="14.4" customHeight="1" x14ac:dyDescent="0.3">
      <c r="A109" s="355"/>
      <c r="B109" s="354"/>
      <c r="C109" s="364"/>
      <c r="D109" s="355"/>
      <c r="E109" s="355"/>
      <c r="F109" s="73">
        <v>2024</v>
      </c>
      <c r="G109" s="176">
        <v>6667.1</v>
      </c>
      <c r="H109" s="176">
        <v>0</v>
      </c>
      <c r="I109" s="176">
        <v>6667.1</v>
      </c>
      <c r="J109" s="176">
        <v>0</v>
      </c>
      <c r="K109" s="52"/>
      <c r="L109" s="52"/>
      <c r="M109" s="52"/>
      <c r="N109" s="52"/>
      <c r="O109" s="52"/>
      <c r="P109" s="52"/>
      <c r="Q109" s="355"/>
      <c r="R109" s="19"/>
      <c r="S109" s="19"/>
      <c r="T109" s="19"/>
      <c r="U109" s="19"/>
      <c r="V109" s="19"/>
      <c r="W109" s="19"/>
    </row>
    <row r="110" spans="1:23" s="67" customFormat="1" ht="13.8" customHeight="1" x14ac:dyDescent="0.3">
      <c r="A110" s="355"/>
      <c r="B110" s="354"/>
      <c r="C110" s="364"/>
      <c r="D110" s="355"/>
      <c r="E110" s="355"/>
      <c r="F110" s="73">
        <v>2025</v>
      </c>
      <c r="G110" s="176">
        <v>13925.7</v>
      </c>
      <c r="H110" s="176">
        <v>0</v>
      </c>
      <c r="I110" s="176">
        <v>13925.7</v>
      </c>
      <c r="J110" s="176">
        <v>0</v>
      </c>
      <c r="K110" s="52"/>
      <c r="L110" s="52"/>
      <c r="M110" s="52"/>
      <c r="N110" s="52"/>
      <c r="O110" s="52"/>
      <c r="P110" s="52"/>
      <c r="Q110" s="355"/>
      <c r="R110" s="177"/>
    </row>
    <row r="111" spans="1:23" s="2" customFormat="1" x14ac:dyDescent="0.3">
      <c r="A111" s="355"/>
      <c r="B111" s="354"/>
      <c r="C111" s="364"/>
      <c r="D111" s="355"/>
      <c r="E111" s="355"/>
      <c r="F111" s="73">
        <v>2026</v>
      </c>
      <c r="G111" s="176">
        <v>21893.8</v>
      </c>
      <c r="H111" s="176">
        <v>0</v>
      </c>
      <c r="I111" s="176">
        <v>21893.8</v>
      </c>
      <c r="J111" s="176">
        <v>0</v>
      </c>
      <c r="K111" s="52"/>
      <c r="L111" s="52"/>
      <c r="M111" s="52"/>
      <c r="N111" s="52"/>
      <c r="O111" s="52"/>
      <c r="P111" s="52"/>
      <c r="Q111" s="88"/>
      <c r="R111" s="19"/>
      <c r="S111" s="19"/>
      <c r="T111" s="19"/>
      <c r="U111" s="19"/>
      <c r="V111" s="19"/>
      <c r="W111" s="19"/>
    </row>
    <row r="112" spans="1:23" s="2" customFormat="1" x14ac:dyDescent="0.3">
      <c r="A112" s="355"/>
      <c r="B112" s="354"/>
      <c r="C112" s="364"/>
      <c r="D112" s="355"/>
      <c r="E112" s="355"/>
      <c r="F112" s="73">
        <v>2027</v>
      </c>
      <c r="G112" s="176">
        <v>0</v>
      </c>
      <c r="H112" s="176">
        <v>0</v>
      </c>
      <c r="I112" s="176">
        <v>0</v>
      </c>
      <c r="J112" s="176">
        <v>0</v>
      </c>
      <c r="K112" s="52"/>
      <c r="L112" s="52"/>
      <c r="M112" s="52"/>
      <c r="N112" s="52"/>
      <c r="O112" s="52"/>
      <c r="P112" s="52"/>
      <c r="Q112" s="88"/>
      <c r="R112" s="19"/>
      <c r="S112" s="19"/>
      <c r="T112" s="19"/>
      <c r="U112" s="19"/>
      <c r="V112" s="19"/>
      <c r="W112" s="19"/>
    </row>
    <row r="113" spans="1:23" s="2" customFormat="1" x14ac:dyDescent="0.3">
      <c r="A113" s="355"/>
      <c r="B113" s="354"/>
      <c r="C113" s="364"/>
      <c r="D113" s="355"/>
      <c r="E113" s="355"/>
      <c r="F113" s="73">
        <v>2028</v>
      </c>
      <c r="G113" s="176">
        <v>0</v>
      </c>
      <c r="H113" s="176">
        <v>0</v>
      </c>
      <c r="I113" s="176">
        <v>0</v>
      </c>
      <c r="J113" s="176">
        <v>0</v>
      </c>
      <c r="K113" s="52"/>
      <c r="L113" s="52"/>
      <c r="M113" s="52"/>
      <c r="N113" s="52"/>
      <c r="O113" s="52"/>
      <c r="P113" s="52"/>
      <c r="Q113" s="88"/>
      <c r="R113" s="19"/>
      <c r="S113" s="19"/>
      <c r="T113" s="19"/>
      <c r="U113" s="19"/>
      <c r="V113" s="19"/>
      <c r="W113" s="19"/>
    </row>
    <row r="114" spans="1:23" s="2" customFormat="1" x14ac:dyDescent="0.3">
      <c r="A114" s="355"/>
      <c r="B114" s="354"/>
      <c r="C114" s="364"/>
      <c r="D114" s="355"/>
      <c r="E114" s="355"/>
      <c r="F114" s="73">
        <v>2029</v>
      </c>
      <c r="G114" s="176">
        <v>0</v>
      </c>
      <c r="H114" s="176">
        <v>0</v>
      </c>
      <c r="I114" s="176">
        <v>0</v>
      </c>
      <c r="J114" s="176">
        <v>0</v>
      </c>
      <c r="K114" s="52"/>
      <c r="L114" s="52"/>
      <c r="M114" s="52"/>
      <c r="N114" s="52"/>
      <c r="O114" s="52"/>
      <c r="P114" s="52"/>
      <c r="Q114" s="88"/>
      <c r="R114" s="19"/>
      <c r="S114" s="19"/>
      <c r="T114" s="19"/>
      <c r="U114" s="19"/>
      <c r="V114" s="19"/>
      <c r="W114" s="19"/>
    </row>
    <row r="115" spans="1:23" s="2" customFormat="1" x14ac:dyDescent="0.3">
      <c r="A115" s="355"/>
      <c r="B115" s="354"/>
      <c r="C115" s="364"/>
      <c r="D115" s="355"/>
      <c r="E115" s="355"/>
      <c r="F115" s="73">
        <v>2030</v>
      </c>
      <c r="G115" s="176">
        <v>0</v>
      </c>
      <c r="H115" s="176">
        <v>0</v>
      </c>
      <c r="I115" s="176">
        <v>0</v>
      </c>
      <c r="J115" s="176">
        <v>0</v>
      </c>
      <c r="K115" s="52"/>
      <c r="L115" s="52"/>
      <c r="M115" s="52"/>
      <c r="N115" s="52"/>
      <c r="O115" s="52"/>
      <c r="P115" s="52"/>
      <c r="Q115" s="88"/>
      <c r="R115" s="19"/>
      <c r="S115" s="19"/>
      <c r="T115" s="19"/>
      <c r="U115" s="19"/>
      <c r="V115" s="19"/>
      <c r="W115" s="19"/>
    </row>
    <row r="116" spans="1:23" s="49" customFormat="1" ht="19.2" customHeight="1" x14ac:dyDescent="0.25">
      <c r="A116" s="355">
        <v>13</v>
      </c>
      <c r="B116" s="354" t="s">
        <v>339</v>
      </c>
      <c r="C116" s="355"/>
      <c r="D116" s="355" t="s">
        <v>63</v>
      </c>
      <c r="E116" s="355" t="s">
        <v>62</v>
      </c>
      <c r="F116" s="170" t="s">
        <v>53</v>
      </c>
      <c r="G116" s="173">
        <f>SUM(G117:G123)</f>
        <v>2234.6</v>
      </c>
      <c r="H116" s="173">
        <f>SUM(H117:H123)</f>
        <v>0</v>
      </c>
      <c r="I116" s="173">
        <f>SUM(I117:I123)</f>
        <v>2234.6</v>
      </c>
      <c r="J116" s="173">
        <f>SUM(J117:J123)</f>
        <v>0</v>
      </c>
      <c r="K116" s="195"/>
      <c r="L116" s="195"/>
      <c r="M116" s="196"/>
      <c r="N116" s="196"/>
      <c r="O116" s="195"/>
      <c r="P116" s="195"/>
      <c r="Q116" s="355" t="s">
        <v>70</v>
      </c>
    </row>
    <row r="117" spans="1:23" s="49" customFormat="1" ht="13.2" customHeight="1" x14ac:dyDescent="0.25">
      <c r="A117" s="355"/>
      <c r="B117" s="354"/>
      <c r="C117" s="355"/>
      <c r="D117" s="355"/>
      <c r="E117" s="355"/>
      <c r="F117" s="192">
        <v>2024</v>
      </c>
      <c r="G117" s="65">
        <v>1045</v>
      </c>
      <c r="H117" s="65">
        <v>0</v>
      </c>
      <c r="I117" s="65">
        <v>1045</v>
      </c>
      <c r="J117" s="65">
        <v>0</v>
      </c>
      <c r="K117" s="195"/>
      <c r="L117" s="195"/>
      <c r="M117" s="195"/>
      <c r="N117" s="195"/>
      <c r="O117" s="195"/>
      <c r="P117" s="195"/>
      <c r="Q117" s="355"/>
    </row>
    <row r="118" spans="1:23" s="49" customFormat="1" ht="13.2" customHeight="1" x14ac:dyDescent="0.25">
      <c r="A118" s="355"/>
      <c r="B118" s="354"/>
      <c r="C118" s="355"/>
      <c r="D118" s="355"/>
      <c r="E118" s="355"/>
      <c r="F118" s="192">
        <v>2025</v>
      </c>
      <c r="G118" s="197">
        <v>839.6</v>
      </c>
      <c r="H118" s="65">
        <v>0</v>
      </c>
      <c r="I118" s="197">
        <v>839.6</v>
      </c>
      <c r="J118" s="65">
        <v>0</v>
      </c>
      <c r="K118" s="195"/>
      <c r="L118" s="195"/>
      <c r="M118" s="195"/>
      <c r="N118" s="195"/>
      <c r="O118" s="195"/>
      <c r="P118" s="195"/>
      <c r="Q118" s="355"/>
    </row>
    <row r="119" spans="1:23" s="49" customFormat="1" ht="13.2" customHeight="1" x14ac:dyDescent="0.25">
      <c r="A119" s="355"/>
      <c r="B119" s="354"/>
      <c r="C119" s="355"/>
      <c r="D119" s="355"/>
      <c r="E119" s="355"/>
      <c r="F119" s="192">
        <v>2026</v>
      </c>
      <c r="G119" s="65">
        <v>350</v>
      </c>
      <c r="H119" s="65">
        <v>0</v>
      </c>
      <c r="I119" s="65">
        <v>350</v>
      </c>
      <c r="J119" s="65">
        <v>0</v>
      </c>
      <c r="K119" s="195"/>
      <c r="L119" s="195"/>
      <c r="M119" s="195"/>
      <c r="N119" s="195"/>
      <c r="O119" s="195"/>
      <c r="P119" s="195"/>
      <c r="Q119" s="355"/>
    </row>
    <row r="120" spans="1:23" s="49" customFormat="1" ht="13.2" customHeight="1" x14ac:dyDescent="0.25">
      <c r="A120" s="355"/>
      <c r="B120" s="354"/>
      <c r="C120" s="355"/>
      <c r="D120" s="355"/>
      <c r="E120" s="355"/>
      <c r="F120" s="192">
        <v>2027</v>
      </c>
      <c r="G120" s="65">
        <v>0</v>
      </c>
      <c r="H120" s="65">
        <v>0</v>
      </c>
      <c r="I120" s="65">
        <v>0</v>
      </c>
      <c r="J120" s="65">
        <v>0</v>
      </c>
      <c r="K120" s="195"/>
      <c r="L120" s="195"/>
      <c r="M120" s="195"/>
      <c r="N120" s="195"/>
      <c r="O120" s="195"/>
      <c r="P120" s="195"/>
      <c r="Q120" s="355"/>
    </row>
    <row r="121" spans="1:23" s="49" customFormat="1" ht="13.2" customHeight="1" x14ac:dyDescent="0.25">
      <c r="A121" s="355"/>
      <c r="B121" s="354"/>
      <c r="C121" s="355"/>
      <c r="D121" s="355"/>
      <c r="E121" s="355"/>
      <c r="F121" s="192">
        <v>2028</v>
      </c>
      <c r="G121" s="65">
        <v>0</v>
      </c>
      <c r="H121" s="65">
        <v>0</v>
      </c>
      <c r="I121" s="65">
        <v>0</v>
      </c>
      <c r="J121" s="65">
        <v>0</v>
      </c>
      <c r="K121" s="195"/>
      <c r="L121" s="195"/>
      <c r="M121" s="195"/>
      <c r="N121" s="195"/>
      <c r="O121" s="195"/>
      <c r="P121" s="195"/>
      <c r="Q121" s="355"/>
    </row>
    <row r="122" spans="1:23" s="49" customFormat="1" ht="13.2" customHeight="1" x14ac:dyDescent="0.25">
      <c r="A122" s="355"/>
      <c r="B122" s="354"/>
      <c r="C122" s="355"/>
      <c r="D122" s="355"/>
      <c r="E122" s="355"/>
      <c r="F122" s="192">
        <v>2029</v>
      </c>
      <c r="G122" s="65">
        <v>0</v>
      </c>
      <c r="H122" s="65">
        <v>0</v>
      </c>
      <c r="I122" s="65">
        <v>0</v>
      </c>
      <c r="J122" s="65">
        <v>0</v>
      </c>
      <c r="K122" s="195"/>
      <c r="L122" s="195"/>
      <c r="M122" s="195"/>
      <c r="N122" s="195"/>
      <c r="O122" s="195"/>
      <c r="P122" s="195"/>
      <c r="Q122" s="355"/>
    </row>
    <row r="123" spans="1:23" s="49" customFormat="1" ht="13.2" customHeight="1" x14ac:dyDescent="0.25">
      <c r="A123" s="355"/>
      <c r="B123" s="354"/>
      <c r="C123" s="355"/>
      <c r="D123" s="355"/>
      <c r="E123" s="355"/>
      <c r="F123" s="198">
        <v>2030</v>
      </c>
      <c r="G123" s="65">
        <v>0</v>
      </c>
      <c r="H123" s="65">
        <v>0</v>
      </c>
      <c r="I123" s="65">
        <v>0</v>
      </c>
      <c r="J123" s="65">
        <v>0</v>
      </c>
      <c r="K123" s="195"/>
      <c r="L123" s="195"/>
      <c r="M123" s="195"/>
      <c r="N123" s="195"/>
      <c r="O123" s="195"/>
      <c r="P123" s="195"/>
      <c r="Q123" s="355"/>
    </row>
    <row r="124" spans="1:23" s="2" customFormat="1" ht="13.95" customHeight="1" x14ac:dyDescent="0.3">
      <c r="A124" s="355">
        <v>14</v>
      </c>
      <c r="B124" s="354" t="s">
        <v>325</v>
      </c>
      <c r="C124" s="355"/>
      <c r="D124" s="355" t="s">
        <v>63</v>
      </c>
      <c r="E124" s="355" t="s">
        <v>62</v>
      </c>
      <c r="F124" s="54" t="s">
        <v>53</v>
      </c>
      <c r="G124" s="173">
        <f>SUM(G125:G131)</f>
        <v>950</v>
      </c>
      <c r="H124" s="173">
        <f>SUM(H125:H131)</f>
        <v>0</v>
      </c>
      <c r="I124" s="173">
        <f>SUM(I125:I131)</f>
        <v>950</v>
      </c>
      <c r="J124" s="173">
        <f>SUM(J125:J131)</f>
        <v>0</v>
      </c>
      <c r="K124" s="195"/>
      <c r="L124" s="195"/>
      <c r="M124" s="196"/>
      <c r="N124" s="196"/>
      <c r="O124" s="195"/>
      <c r="P124" s="195"/>
      <c r="Q124" s="355" t="s">
        <v>69</v>
      </c>
      <c r="R124" s="19"/>
      <c r="S124" s="19"/>
      <c r="T124" s="19"/>
      <c r="U124" s="19"/>
      <c r="V124" s="19"/>
      <c r="W124" s="19"/>
    </row>
    <row r="125" spans="1:23" s="2" customFormat="1" ht="13.95" customHeight="1" x14ac:dyDescent="0.3">
      <c r="A125" s="355"/>
      <c r="B125" s="354"/>
      <c r="C125" s="355"/>
      <c r="D125" s="355"/>
      <c r="E125" s="355"/>
      <c r="F125" s="192">
        <v>2024</v>
      </c>
      <c r="G125" s="65">
        <v>950</v>
      </c>
      <c r="H125" s="65">
        <v>0</v>
      </c>
      <c r="I125" s="65">
        <v>950</v>
      </c>
      <c r="J125" s="65">
        <v>0</v>
      </c>
      <c r="K125" s="195"/>
      <c r="L125" s="195"/>
      <c r="M125" s="195"/>
      <c r="N125" s="195"/>
      <c r="O125" s="195"/>
      <c r="P125" s="195"/>
      <c r="Q125" s="355"/>
      <c r="R125" s="19"/>
      <c r="S125" s="19"/>
      <c r="T125" s="19"/>
      <c r="U125" s="19"/>
      <c r="V125" s="19"/>
      <c r="W125" s="19"/>
    </row>
    <row r="126" spans="1:23" s="2" customFormat="1" ht="13.95" customHeight="1" x14ac:dyDescent="0.3">
      <c r="A126" s="355"/>
      <c r="B126" s="354"/>
      <c r="C126" s="355"/>
      <c r="D126" s="355"/>
      <c r="E126" s="355"/>
      <c r="F126" s="192">
        <v>2025</v>
      </c>
      <c r="G126" s="65">
        <v>0</v>
      </c>
      <c r="H126" s="65">
        <v>0</v>
      </c>
      <c r="I126" s="65">
        <v>0</v>
      </c>
      <c r="J126" s="65">
        <v>0</v>
      </c>
      <c r="K126" s="195"/>
      <c r="L126" s="195"/>
      <c r="M126" s="195"/>
      <c r="N126" s="195"/>
      <c r="O126" s="195"/>
      <c r="P126" s="195"/>
      <c r="Q126" s="355"/>
      <c r="R126" s="19"/>
      <c r="S126" s="19"/>
      <c r="T126" s="19"/>
      <c r="U126" s="19"/>
      <c r="V126" s="19"/>
      <c r="W126" s="19"/>
    </row>
    <row r="127" spans="1:23" s="2" customFormat="1" ht="13.95" customHeight="1" x14ac:dyDescent="0.3">
      <c r="A127" s="355"/>
      <c r="B127" s="354"/>
      <c r="C127" s="355"/>
      <c r="D127" s="355"/>
      <c r="E127" s="355"/>
      <c r="F127" s="192">
        <v>2026</v>
      </c>
      <c r="G127" s="65">
        <v>0</v>
      </c>
      <c r="H127" s="65">
        <v>0</v>
      </c>
      <c r="I127" s="65">
        <v>0</v>
      </c>
      <c r="J127" s="65">
        <v>0</v>
      </c>
      <c r="K127" s="195"/>
      <c r="L127" s="195"/>
      <c r="M127" s="195"/>
      <c r="N127" s="195"/>
      <c r="O127" s="195"/>
      <c r="P127" s="195"/>
      <c r="Q127" s="355"/>
      <c r="R127" s="19"/>
      <c r="S127" s="19"/>
      <c r="T127" s="19"/>
      <c r="U127" s="19"/>
      <c r="V127" s="19"/>
      <c r="W127" s="19"/>
    </row>
    <row r="128" spans="1:23" s="2" customFormat="1" ht="13.95" customHeight="1" x14ac:dyDescent="0.3">
      <c r="A128" s="355"/>
      <c r="B128" s="354"/>
      <c r="C128" s="355"/>
      <c r="D128" s="355"/>
      <c r="E128" s="355"/>
      <c r="F128" s="192">
        <v>2027</v>
      </c>
      <c r="G128" s="65">
        <v>0</v>
      </c>
      <c r="H128" s="65">
        <v>0</v>
      </c>
      <c r="I128" s="65">
        <v>0</v>
      </c>
      <c r="J128" s="65">
        <v>0</v>
      </c>
      <c r="K128" s="195"/>
      <c r="L128" s="195"/>
      <c r="M128" s="195"/>
      <c r="N128" s="195"/>
      <c r="O128" s="195"/>
      <c r="P128" s="195"/>
      <c r="Q128" s="355"/>
      <c r="R128" s="19"/>
      <c r="S128" s="19"/>
      <c r="T128" s="19"/>
      <c r="U128" s="19"/>
      <c r="V128" s="19"/>
      <c r="W128" s="19"/>
    </row>
    <row r="129" spans="1:23" s="2" customFormat="1" ht="13.95" customHeight="1" x14ac:dyDescent="0.3">
      <c r="A129" s="355"/>
      <c r="B129" s="354"/>
      <c r="C129" s="355"/>
      <c r="D129" s="355"/>
      <c r="E129" s="355"/>
      <c r="F129" s="192">
        <v>2028</v>
      </c>
      <c r="G129" s="65">
        <v>0</v>
      </c>
      <c r="H129" s="65">
        <v>0</v>
      </c>
      <c r="I129" s="65">
        <v>0</v>
      </c>
      <c r="J129" s="65">
        <v>0</v>
      </c>
      <c r="K129" s="195"/>
      <c r="L129" s="195"/>
      <c r="M129" s="195"/>
      <c r="N129" s="195"/>
      <c r="O129" s="195"/>
      <c r="P129" s="195"/>
      <c r="Q129" s="355"/>
      <c r="R129" s="19"/>
      <c r="S129" s="19"/>
      <c r="T129" s="19"/>
      <c r="U129" s="19"/>
      <c r="V129" s="19"/>
      <c r="W129" s="19"/>
    </row>
    <row r="130" spans="1:23" s="2" customFormat="1" ht="13.95" customHeight="1" x14ac:dyDescent="0.3">
      <c r="A130" s="355"/>
      <c r="B130" s="354"/>
      <c r="C130" s="355"/>
      <c r="D130" s="355"/>
      <c r="E130" s="355"/>
      <c r="F130" s="192">
        <v>2029</v>
      </c>
      <c r="G130" s="65">
        <v>0</v>
      </c>
      <c r="H130" s="65">
        <v>0</v>
      </c>
      <c r="I130" s="65">
        <v>0</v>
      </c>
      <c r="J130" s="65">
        <v>0</v>
      </c>
      <c r="K130" s="195"/>
      <c r="L130" s="195"/>
      <c r="M130" s="195"/>
      <c r="N130" s="195"/>
      <c r="O130" s="195"/>
      <c r="P130" s="195"/>
      <c r="Q130" s="355"/>
      <c r="R130" s="19"/>
      <c r="S130" s="19"/>
      <c r="T130" s="19"/>
      <c r="U130" s="19"/>
      <c r="V130" s="19"/>
      <c r="W130" s="19"/>
    </row>
    <row r="131" spans="1:23" s="2" customFormat="1" ht="13.95" customHeight="1" x14ac:dyDescent="0.3">
      <c r="A131" s="355"/>
      <c r="B131" s="354"/>
      <c r="C131" s="355"/>
      <c r="D131" s="355"/>
      <c r="E131" s="355"/>
      <c r="F131" s="192">
        <v>2030</v>
      </c>
      <c r="G131" s="65">
        <v>0</v>
      </c>
      <c r="H131" s="65">
        <v>0</v>
      </c>
      <c r="I131" s="65">
        <v>0</v>
      </c>
      <c r="J131" s="65">
        <v>0</v>
      </c>
      <c r="K131" s="195"/>
      <c r="L131" s="195"/>
      <c r="M131" s="195"/>
      <c r="N131" s="195"/>
      <c r="O131" s="195"/>
      <c r="P131" s="195"/>
      <c r="Q131" s="355"/>
      <c r="R131" s="19"/>
      <c r="S131" s="19"/>
      <c r="T131" s="19"/>
      <c r="U131" s="19"/>
      <c r="V131" s="19"/>
      <c r="W131" s="19"/>
    </row>
    <row r="132" spans="1:23" s="2" customFormat="1" ht="15" customHeight="1" x14ac:dyDescent="0.3">
      <c r="A132" s="359">
        <v>15</v>
      </c>
      <c r="B132" s="354" t="s">
        <v>326</v>
      </c>
      <c r="C132" s="355"/>
      <c r="D132" s="355" t="s">
        <v>63</v>
      </c>
      <c r="E132" s="355" t="s">
        <v>62</v>
      </c>
      <c r="F132" s="170" t="s">
        <v>53</v>
      </c>
      <c r="G132" s="173">
        <f>SUM(G133:G139)</f>
        <v>26700</v>
      </c>
      <c r="H132" s="173">
        <f>SUM(H133:H139)</f>
        <v>0</v>
      </c>
      <c r="I132" s="173">
        <f>SUM(I133:I139)</f>
        <v>26700</v>
      </c>
      <c r="J132" s="173">
        <f>SUM(J133:J139)</f>
        <v>0</v>
      </c>
      <c r="K132" s="52"/>
      <c r="L132" s="52"/>
      <c r="M132" s="52"/>
      <c r="N132" s="52"/>
      <c r="O132" s="52"/>
      <c r="P132" s="52"/>
      <c r="Q132" s="355" t="s">
        <v>68</v>
      </c>
      <c r="R132" s="19"/>
      <c r="S132" s="19"/>
      <c r="T132" s="19"/>
      <c r="U132" s="19"/>
      <c r="V132" s="19"/>
      <c r="W132" s="19"/>
    </row>
    <row r="133" spans="1:23" s="2" customFormat="1" x14ac:dyDescent="0.3">
      <c r="A133" s="359"/>
      <c r="B133" s="354"/>
      <c r="C133" s="355"/>
      <c r="D133" s="355"/>
      <c r="E133" s="355"/>
      <c r="F133" s="192">
        <v>2024</v>
      </c>
      <c r="G133" s="65">
        <v>10500</v>
      </c>
      <c r="H133" s="65">
        <v>0</v>
      </c>
      <c r="I133" s="65">
        <v>10500</v>
      </c>
      <c r="J133" s="65">
        <v>0</v>
      </c>
      <c r="K133" s="52"/>
      <c r="L133" s="52"/>
      <c r="M133" s="52"/>
      <c r="N133" s="52"/>
      <c r="O133" s="52"/>
      <c r="P133" s="52"/>
      <c r="Q133" s="355"/>
      <c r="R133" s="19"/>
      <c r="S133" s="19"/>
      <c r="T133" s="19"/>
      <c r="U133" s="19"/>
      <c r="V133" s="19"/>
      <c r="W133" s="19"/>
    </row>
    <row r="134" spans="1:23" s="2" customFormat="1" x14ac:dyDescent="0.3">
      <c r="A134" s="359"/>
      <c r="B134" s="354"/>
      <c r="C134" s="355"/>
      <c r="D134" s="355"/>
      <c r="E134" s="355"/>
      <c r="F134" s="192">
        <v>2025</v>
      </c>
      <c r="G134" s="65">
        <v>8300</v>
      </c>
      <c r="H134" s="65">
        <v>0</v>
      </c>
      <c r="I134" s="65">
        <v>8300</v>
      </c>
      <c r="J134" s="65">
        <v>0</v>
      </c>
      <c r="K134" s="52"/>
      <c r="L134" s="52"/>
      <c r="M134" s="52"/>
      <c r="N134" s="52"/>
      <c r="O134" s="52"/>
      <c r="P134" s="52"/>
      <c r="Q134" s="355"/>
      <c r="R134" s="19"/>
      <c r="S134" s="19"/>
      <c r="T134" s="19"/>
      <c r="U134" s="19"/>
      <c r="V134" s="19"/>
      <c r="W134" s="19"/>
    </row>
    <row r="135" spans="1:23" s="2" customFormat="1" x14ac:dyDescent="0.3">
      <c r="A135" s="359"/>
      <c r="B135" s="354"/>
      <c r="C135" s="355"/>
      <c r="D135" s="355"/>
      <c r="E135" s="355"/>
      <c r="F135" s="192">
        <v>2026</v>
      </c>
      <c r="G135" s="65">
        <v>7900</v>
      </c>
      <c r="H135" s="65">
        <v>0</v>
      </c>
      <c r="I135" s="65">
        <v>7900</v>
      </c>
      <c r="J135" s="65">
        <v>0</v>
      </c>
      <c r="K135" s="52"/>
      <c r="L135" s="52"/>
      <c r="M135" s="52"/>
      <c r="N135" s="52"/>
      <c r="O135" s="52"/>
      <c r="P135" s="52"/>
      <c r="Q135" s="355"/>
      <c r="R135" s="19"/>
      <c r="S135" s="19"/>
      <c r="T135" s="19"/>
      <c r="U135" s="19"/>
      <c r="V135" s="19"/>
      <c r="W135" s="19"/>
    </row>
    <row r="136" spans="1:23" s="2" customFormat="1" x14ac:dyDescent="0.3">
      <c r="A136" s="359"/>
      <c r="B136" s="354"/>
      <c r="C136" s="355"/>
      <c r="D136" s="355"/>
      <c r="E136" s="355"/>
      <c r="F136" s="192">
        <v>2027</v>
      </c>
      <c r="G136" s="65">
        <v>0</v>
      </c>
      <c r="H136" s="65">
        <v>0</v>
      </c>
      <c r="I136" s="65">
        <v>0</v>
      </c>
      <c r="J136" s="65">
        <v>0</v>
      </c>
      <c r="K136" s="52"/>
      <c r="L136" s="52"/>
      <c r="M136" s="52"/>
      <c r="N136" s="52"/>
      <c r="O136" s="52"/>
      <c r="P136" s="52"/>
      <c r="Q136" s="355"/>
      <c r="R136" s="19"/>
      <c r="S136" s="19"/>
      <c r="T136" s="19"/>
      <c r="U136" s="19"/>
      <c r="V136" s="19"/>
      <c r="W136" s="19"/>
    </row>
    <row r="137" spans="1:23" s="2" customFormat="1" x14ac:dyDescent="0.3">
      <c r="A137" s="359"/>
      <c r="B137" s="354"/>
      <c r="C137" s="355"/>
      <c r="D137" s="355"/>
      <c r="E137" s="355"/>
      <c r="F137" s="192">
        <v>2028</v>
      </c>
      <c r="G137" s="65">
        <v>0</v>
      </c>
      <c r="H137" s="65">
        <v>0</v>
      </c>
      <c r="I137" s="65">
        <v>0</v>
      </c>
      <c r="J137" s="65">
        <v>0</v>
      </c>
      <c r="K137" s="52"/>
      <c r="L137" s="52"/>
      <c r="M137" s="52"/>
      <c r="N137" s="52"/>
      <c r="O137" s="52"/>
      <c r="P137" s="52"/>
      <c r="Q137" s="355"/>
      <c r="R137" s="19"/>
      <c r="S137" s="19"/>
      <c r="T137" s="19"/>
      <c r="U137" s="19"/>
      <c r="V137" s="19"/>
      <c r="W137" s="19"/>
    </row>
    <row r="138" spans="1:23" s="2" customFormat="1" x14ac:dyDescent="0.3">
      <c r="A138" s="359"/>
      <c r="B138" s="354"/>
      <c r="C138" s="355"/>
      <c r="D138" s="355"/>
      <c r="E138" s="355"/>
      <c r="F138" s="192">
        <v>2029</v>
      </c>
      <c r="G138" s="65">
        <v>0</v>
      </c>
      <c r="H138" s="65">
        <v>0</v>
      </c>
      <c r="I138" s="65">
        <v>0</v>
      </c>
      <c r="J138" s="65">
        <v>0</v>
      </c>
      <c r="K138" s="52"/>
      <c r="L138" s="52"/>
      <c r="M138" s="52"/>
      <c r="N138" s="52"/>
      <c r="O138" s="52"/>
      <c r="P138" s="52"/>
      <c r="Q138" s="355"/>
      <c r="R138" s="19"/>
      <c r="S138" s="19"/>
      <c r="T138" s="19"/>
      <c r="U138" s="19"/>
      <c r="V138" s="19"/>
      <c r="W138" s="19"/>
    </row>
    <row r="139" spans="1:23" s="2" customFormat="1" x14ac:dyDescent="0.3">
      <c r="A139" s="359"/>
      <c r="B139" s="354"/>
      <c r="C139" s="355"/>
      <c r="D139" s="355"/>
      <c r="E139" s="355"/>
      <c r="F139" s="198">
        <v>2030</v>
      </c>
      <c r="G139" s="65">
        <v>0</v>
      </c>
      <c r="H139" s="65">
        <v>0</v>
      </c>
      <c r="I139" s="65">
        <v>0</v>
      </c>
      <c r="J139" s="65">
        <v>0</v>
      </c>
      <c r="K139" s="52"/>
      <c r="L139" s="52"/>
      <c r="M139" s="52"/>
      <c r="N139" s="52"/>
      <c r="O139" s="52"/>
      <c r="P139" s="52"/>
      <c r="Q139" s="355"/>
      <c r="R139" s="19"/>
      <c r="S139" s="19"/>
      <c r="T139" s="19"/>
      <c r="U139" s="19"/>
      <c r="V139" s="19"/>
      <c r="W139" s="19"/>
    </row>
    <row r="140" spans="1:23" s="2" customFormat="1" x14ac:dyDescent="0.3">
      <c r="A140" s="359">
        <v>16</v>
      </c>
      <c r="B140" s="354" t="s">
        <v>323</v>
      </c>
      <c r="C140" s="355"/>
      <c r="D140" s="355" t="s">
        <v>63</v>
      </c>
      <c r="E140" s="355" t="s">
        <v>62</v>
      </c>
      <c r="F140" s="170" t="s">
        <v>53</v>
      </c>
      <c r="G140" s="173">
        <f>SUM(G141:G147)</f>
        <v>95600.1</v>
      </c>
      <c r="H140" s="173">
        <f>SUM(H141:H147)</f>
        <v>0</v>
      </c>
      <c r="I140" s="173">
        <f>SUM(I141:I147)</f>
        <v>95600.1</v>
      </c>
      <c r="J140" s="173">
        <f>SUM(J141:J147)</f>
        <v>0</v>
      </c>
      <c r="K140" s="52"/>
      <c r="L140" s="52"/>
      <c r="M140" s="52"/>
      <c r="N140" s="52"/>
      <c r="O140" s="52"/>
      <c r="P140" s="52"/>
      <c r="Q140" s="355" t="s">
        <v>68</v>
      </c>
      <c r="R140" s="19"/>
      <c r="S140" s="19"/>
      <c r="T140" s="19"/>
      <c r="U140" s="19"/>
      <c r="V140" s="19"/>
      <c r="W140" s="19"/>
    </row>
    <row r="141" spans="1:23" s="2" customFormat="1" x14ac:dyDescent="0.3">
      <c r="A141" s="359"/>
      <c r="B141" s="354"/>
      <c r="C141" s="355"/>
      <c r="D141" s="355"/>
      <c r="E141" s="355"/>
      <c r="F141" s="192">
        <v>2024</v>
      </c>
      <c r="G141" s="65">
        <v>31866.7</v>
      </c>
      <c r="H141" s="65">
        <v>0</v>
      </c>
      <c r="I141" s="65">
        <v>31866.7</v>
      </c>
      <c r="J141" s="65">
        <v>0</v>
      </c>
      <c r="K141" s="52"/>
      <c r="L141" s="52"/>
      <c r="M141" s="52"/>
      <c r="N141" s="52"/>
      <c r="O141" s="52"/>
      <c r="P141" s="52"/>
      <c r="Q141" s="355"/>
      <c r="R141" s="19"/>
      <c r="S141" s="19"/>
      <c r="T141" s="19"/>
      <c r="U141" s="19"/>
      <c r="V141" s="19"/>
      <c r="W141" s="19"/>
    </row>
    <row r="142" spans="1:23" s="2" customFormat="1" x14ac:dyDescent="0.3">
      <c r="A142" s="359"/>
      <c r="B142" s="354"/>
      <c r="C142" s="355"/>
      <c r="D142" s="355"/>
      <c r="E142" s="355"/>
      <c r="F142" s="192">
        <v>2025</v>
      </c>
      <c r="G142" s="65">
        <v>31866.7</v>
      </c>
      <c r="H142" s="65">
        <v>0</v>
      </c>
      <c r="I142" s="65">
        <v>31866.7</v>
      </c>
      <c r="J142" s="65">
        <v>0</v>
      </c>
      <c r="K142" s="52"/>
      <c r="L142" s="52"/>
      <c r="M142" s="52"/>
      <c r="N142" s="52"/>
      <c r="O142" s="52"/>
      <c r="P142" s="52"/>
      <c r="Q142" s="355"/>
      <c r="R142" s="19"/>
      <c r="S142" s="19"/>
      <c r="T142" s="19"/>
      <c r="U142" s="19"/>
      <c r="V142" s="19"/>
      <c r="W142" s="19"/>
    </row>
    <row r="143" spans="1:23" s="2" customFormat="1" x14ac:dyDescent="0.3">
      <c r="A143" s="359"/>
      <c r="B143" s="354"/>
      <c r="C143" s="355"/>
      <c r="D143" s="355"/>
      <c r="E143" s="355"/>
      <c r="F143" s="192">
        <v>2026</v>
      </c>
      <c r="G143" s="65">
        <v>31866.7</v>
      </c>
      <c r="H143" s="65">
        <v>0</v>
      </c>
      <c r="I143" s="65">
        <v>31866.7</v>
      </c>
      <c r="J143" s="65">
        <v>0</v>
      </c>
      <c r="K143" s="52"/>
      <c r="L143" s="52"/>
      <c r="M143" s="52"/>
      <c r="N143" s="52"/>
      <c r="O143" s="52"/>
      <c r="P143" s="52"/>
      <c r="Q143" s="355"/>
      <c r="R143" s="19"/>
      <c r="S143" s="19"/>
      <c r="T143" s="19"/>
      <c r="U143" s="19"/>
      <c r="V143" s="19"/>
      <c r="W143" s="19"/>
    </row>
    <row r="144" spans="1:23" s="2" customFormat="1" x14ac:dyDescent="0.3">
      <c r="A144" s="359"/>
      <c r="B144" s="354"/>
      <c r="C144" s="355"/>
      <c r="D144" s="355"/>
      <c r="E144" s="355"/>
      <c r="F144" s="192">
        <v>2027</v>
      </c>
      <c r="G144" s="65">
        <v>0</v>
      </c>
      <c r="H144" s="65">
        <v>0</v>
      </c>
      <c r="I144" s="65">
        <v>0</v>
      </c>
      <c r="J144" s="65">
        <v>0</v>
      </c>
      <c r="K144" s="52"/>
      <c r="L144" s="52"/>
      <c r="M144" s="52"/>
      <c r="N144" s="52"/>
      <c r="O144" s="52"/>
      <c r="P144" s="52"/>
      <c r="Q144" s="355"/>
      <c r="R144" s="19"/>
      <c r="S144" s="19"/>
      <c r="T144" s="19"/>
      <c r="U144" s="19"/>
      <c r="V144" s="19"/>
      <c r="W144" s="19"/>
    </row>
    <row r="145" spans="1:23" s="2" customFormat="1" x14ac:dyDescent="0.3">
      <c r="A145" s="359"/>
      <c r="B145" s="354"/>
      <c r="C145" s="355"/>
      <c r="D145" s="355"/>
      <c r="E145" s="355"/>
      <c r="F145" s="192">
        <v>2028</v>
      </c>
      <c r="G145" s="65">
        <v>0</v>
      </c>
      <c r="H145" s="65">
        <v>0</v>
      </c>
      <c r="I145" s="65">
        <v>0</v>
      </c>
      <c r="J145" s="65">
        <v>0</v>
      </c>
      <c r="K145" s="52"/>
      <c r="L145" s="52"/>
      <c r="M145" s="52"/>
      <c r="N145" s="52"/>
      <c r="O145" s="52"/>
      <c r="P145" s="52"/>
      <c r="Q145" s="355"/>
      <c r="R145" s="19"/>
      <c r="S145" s="19"/>
      <c r="T145" s="19"/>
      <c r="U145" s="19"/>
      <c r="V145" s="19"/>
      <c r="W145" s="19"/>
    </row>
    <row r="146" spans="1:23" s="2" customFormat="1" x14ac:dyDescent="0.3">
      <c r="A146" s="359"/>
      <c r="B146" s="354"/>
      <c r="C146" s="355"/>
      <c r="D146" s="355"/>
      <c r="E146" s="355"/>
      <c r="F146" s="192">
        <v>2029</v>
      </c>
      <c r="G146" s="65">
        <v>0</v>
      </c>
      <c r="H146" s="65">
        <v>0</v>
      </c>
      <c r="I146" s="65">
        <v>0</v>
      </c>
      <c r="J146" s="65">
        <v>0</v>
      </c>
      <c r="K146" s="52"/>
      <c r="L146" s="52"/>
      <c r="M146" s="52"/>
      <c r="N146" s="52"/>
      <c r="O146" s="52"/>
      <c r="P146" s="52"/>
      <c r="Q146" s="355"/>
      <c r="R146" s="19"/>
      <c r="S146" s="19"/>
      <c r="T146" s="19"/>
      <c r="U146" s="19"/>
      <c r="V146" s="19"/>
      <c r="W146" s="19"/>
    </row>
    <row r="147" spans="1:23" s="2" customFormat="1" x14ac:dyDescent="0.3">
      <c r="A147" s="359"/>
      <c r="B147" s="354"/>
      <c r="C147" s="355"/>
      <c r="D147" s="355"/>
      <c r="E147" s="355"/>
      <c r="F147" s="198">
        <v>2030</v>
      </c>
      <c r="G147" s="65">
        <v>0</v>
      </c>
      <c r="H147" s="65">
        <v>0</v>
      </c>
      <c r="I147" s="65">
        <v>0</v>
      </c>
      <c r="J147" s="65">
        <v>0</v>
      </c>
      <c r="K147" s="52"/>
      <c r="L147" s="52"/>
      <c r="M147" s="52"/>
      <c r="N147" s="52"/>
      <c r="O147" s="52"/>
      <c r="P147" s="52"/>
      <c r="Q147" s="355"/>
      <c r="R147" s="19"/>
      <c r="S147" s="19"/>
      <c r="T147" s="19"/>
      <c r="U147" s="19"/>
      <c r="V147" s="19"/>
      <c r="W147" s="19"/>
    </row>
    <row r="148" spans="1:23" ht="15" customHeight="1" x14ac:dyDescent="0.3">
      <c r="A148" s="363">
        <v>17</v>
      </c>
      <c r="B148" s="354" t="s">
        <v>330</v>
      </c>
      <c r="C148" s="359" t="s">
        <v>365</v>
      </c>
      <c r="D148" s="358" t="s">
        <v>63</v>
      </c>
      <c r="E148" s="358" t="s">
        <v>62</v>
      </c>
      <c r="F148" s="201" t="s">
        <v>53</v>
      </c>
      <c r="G148" s="183">
        <f>SUM(G149:G155)</f>
        <v>1246</v>
      </c>
      <c r="H148" s="183">
        <f>SUM(H149:H155)</f>
        <v>534</v>
      </c>
      <c r="I148" s="183">
        <f>SUM(I149:I155)</f>
        <v>1246</v>
      </c>
      <c r="J148" s="183">
        <f>SUM(J149:J155)</f>
        <v>534</v>
      </c>
      <c r="K148" s="202"/>
      <c r="L148" s="202"/>
      <c r="M148" s="203"/>
      <c r="N148" s="204"/>
      <c r="O148" s="205"/>
      <c r="P148" s="205"/>
      <c r="Q148" s="358" t="s">
        <v>65</v>
      </c>
    </row>
    <row r="149" spans="1:23" x14ac:dyDescent="0.3">
      <c r="A149" s="363"/>
      <c r="B149" s="354"/>
      <c r="C149" s="359"/>
      <c r="D149" s="358"/>
      <c r="E149" s="358"/>
      <c r="F149" s="73">
        <v>2024</v>
      </c>
      <c r="G149" s="194">
        <v>178</v>
      </c>
      <c r="H149" s="194">
        <v>178</v>
      </c>
      <c r="I149" s="194">
        <v>178</v>
      </c>
      <c r="J149" s="194">
        <v>178</v>
      </c>
      <c r="K149" s="199"/>
      <c r="L149" s="199"/>
      <c r="M149" s="199"/>
      <c r="N149" s="199"/>
      <c r="O149" s="199"/>
      <c r="P149" s="199"/>
      <c r="Q149" s="358"/>
    </row>
    <row r="150" spans="1:23" x14ac:dyDescent="0.3">
      <c r="A150" s="363"/>
      <c r="B150" s="354"/>
      <c r="C150" s="359"/>
      <c r="D150" s="358"/>
      <c r="E150" s="358"/>
      <c r="F150" s="73">
        <v>2025</v>
      </c>
      <c r="G150" s="194">
        <v>178</v>
      </c>
      <c r="H150" s="194">
        <v>178</v>
      </c>
      <c r="I150" s="194">
        <v>178</v>
      </c>
      <c r="J150" s="194">
        <v>178</v>
      </c>
      <c r="K150" s="199"/>
      <c r="L150" s="199"/>
      <c r="M150" s="199"/>
      <c r="N150" s="199"/>
      <c r="O150" s="199"/>
      <c r="P150" s="199"/>
      <c r="Q150" s="358"/>
    </row>
    <row r="151" spans="1:23" x14ac:dyDescent="0.3">
      <c r="A151" s="363"/>
      <c r="B151" s="354"/>
      <c r="C151" s="359"/>
      <c r="D151" s="358"/>
      <c r="E151" s="358"/>
      <c r="F151" s="73">
        <v>2026</v>
      </c>
      <c r="G151" s="194">
        <v>178</v>
      </c>
      <c r="H151" s="194">
        <v>178</v>
      </c>
      <c r="I151" s="194">
        <v>178</v>
      </c>
      <c r="J151" s="194">
        <v>178</v>
      </c>
      <c r="K151" s="199"/>
      <c r="L151" s="199"/>
      <c r="M151" s="199"/>
      <c r="N151" s="199"/>
      <c r="O151" s="199"/>
      <c r="P151" s="199"/>
      <c r="Q151" s="358"/>
    </row>
    <row r="152" spans="1:23" x14ac:dyDescent="0.3">
      <c r="A152" s="363"/>
      <c r="B152" s="354"/>
      <c r="C152" s="359"/>
      <c r="D152" s="358"/>
      <c r="E152" s="358"/>
      <c r="F152" s="73">
        <v>2027</v>
      </c>
      <c r="G152" s="194">
        <v>178</v>
      </c>
      <c r="H152" s="194">
        <v>0</v>
      </c>
      <c r="I152" s="194">
        <v>178</v>
      </c>
      <c r="J152" s="194">
        <v>0</v>
      </c>
      <c r="K152" s="199"/>
      <c r="L152" s="199"/>
      <c r="M152" s="199"/>
      <c r="N152" s="199"/>
      <c r="O152" s="199"/>
      <c r="P152" s="199"/>
      <c r="Q152" s="358"/>
    </row>
    <row r="153" spans="1:23" x14ac:dyDescent="0.3">
      <c r="A153" s="363"/>
      <c r="B153" s="354"/>
      <c r="C153" s="359"/>
      <c r="D153" s="358"/>
      <c r="E153" s="358"/>
      <c r="F153" s="73">
        <v>2028</v>
      </c>
      <c r="G153" s="194">
        <v>178</v>
      </c>
      <c r="H153" s="194">
        <v>0</v>
      </c>
      <c r="I153" s="194">
        <v>178</v>
      </c>
      <c r="J153" s="194">
        <v>0</v>
      </c>
      <c r="K153" s="199"/>
      <c r="L153" s="199"/>
      <c r="M153" s="199"/>
      <c r="N153" s="199"/>
      <c r="O153" s="199"/>
      <c r="P153" s="199"/>
      <c r="Q153" s="358"/>
    </row>
    <row r="154" spans="1:23" x14ac:dyDescent="0.3">
      <c r="A154" s="363"/>
      <c r="B154" s="354"/>
      <c r="C154" s="359"/>
      <c r="D154" s="358"/>
      <c r="E154" s="358"/>
      <c r="F154" s="73">
        <v>2029</v>
      </c>
      <c r="G154" s="194">
        <v>178</v>
      </c>
      <c r="H154" s="194">
        <v>0</v>
      </c>
      <c r="I154" s="194">
        <v>178</v>
      </c>
      <c r="J154" s="194">
        <v>0</v>
      </c>
      <c r="K154" s="199"/>
      <c r="L154" s="199"/>
      <c r="M154" s="199"/>
      <c r="N154" s="199"/>
      <c r="O154" s="199"/>
      <c r="P154" s="199"/>
      <c r="Q154" s="358"/>
    </row>
    <row r="155" spans="1:23" x14ac:dyDescent="0.3">
      <c r="A155" s="363"/>
      <c r="B155" s="354"/>
      <c r="C155" s="359"/>
      <c r="D155" s="358"/>
      <c r="E155" s="358"/>
      <c r="F155" s="73">
        <v>2030</v>
      </c>
      <c r="G155" s="194">
        <v>178</v>
      </c>
      <c r="H155" s="194">
        <v>0</v>
      </c>
      <c r="I155" s="194">
        <v>178</v>
      </c>
      <c r="J155" s="194">
        <v>0</v>
      </c>
      <c r="K155" s="199"/>
      <c r="L155" s="199"/>
      <c r="M155" s="199"/>
      <c r="N155" s="199"/>
      <c r="O155" s="199"/>
      <c r="P155" s="199"/>
      <c r="Q155" s="358"/>
    </row>
    <row r="156" spans="1:23" ht="15" customHeight="1" x14ac:dyDescent="0.3">
      <c r="A156" s="363">
        <v>18</v>
      </c>
      <c r="B156" s="354" t="s">
        <v>64</v>
      </c>
      <c r="C156" s="359" t="s">
        <v>365</v>
      </c>
      <c r="D156" s="358" t="s">
        <v>63</v>
      </c>
      <c r="E156" s="358" t="s">
        <v>62</v>
      </c>
      <c r="F156" s="201" t="s">
        <v>53</v>
      </c>
      <c r="G156" s="189">
        <f>SUM(G157:G163)</f>
        <v>294</v>
      </c>
      <c r="H156" s="189">
        <f>SUM(H157:H163)</f>
        <v>126</v>
      </c>
      <c r="I156" s="189">
        <f>SUM(I157:I163)</f>
        <v>294</v>
      </c>
      <c r="J156" s="189">
        <f>SUM(J157:J163)</f>
        <v>126</v>
      </c>
      <c r="K156" s="199"/>
      <c r="L156" s="199"/>
      <c r="M156" s="200"/>
      <c r="N156" s="200"/>
      <c r="O156" s="199"/>
      <c r="P156" s="199"/>
      <c r="Q156" s="357" t="s">
        <v>185</v>
      </c>
    </row>
    <row r="157" spans="1:23" x14ac:dyDescent="0.3">
      <c r="A157" s="363"/>
      <c r="B157" s="354"/>
      <c r="C157" s="359"/>
      <c r="D157" s="358"/>
      <c r="E157" s="358"/>
      <c r="F157" s="73">
        <v>2024</v>
      </c>
      <c r="G157" s="243">
        <v>42</v>
      </c>
      <c r="H157" s="243">
        <v>42</v>
      </c>
      <c r="I157" s="243">
        <v>42</v>
      </c>
      <c r="J157" s="243">
        <v>42</v>
      </c>
      <c r="K157" s="199"/>
      <c r="L157" s="199"/>
      <c r="M157" s="199"/>
      <c r="N157" s="199"/>
      <c r="O157" s="199"/>
      <c r="P157" s="199"/>
      <c r="Q157" s="357"/>
    </row>
    <row r="158" spans="1:23" x14ac:dyDescent="0.3">
      <c r="A158" s="363"/>
      <c r="B158" s="354"/>
      <c r="C158" s="359"/>
      <c r="D158" s="358"/>
      <c r="E158" s="358"/>
      <c r="F158" s="73">
        <v>2025</v>
      </c>
      <c r="G158" s="243">
        <v>42</v>
      </c>
      <c r="H158" s="243">
        <v>42</v>
      </c>
      <c r="I158" s="243">
        <v>42</v>
      </c>
      <c r="J158" s="243">
        <v>42</v>
      </c>
      <c r="K158" s="199"/>
      <c r="L158" s="199"/>
      <c r="M158" s="199"/>
      <c r="N158" s="199"/>
      <c r="O158" s="199"/>
      <c r="P158" s="199"/>
      <c r="Q158" s="357"/>
    </row>
    <row r="159" spans="1:23" x14ac:dyDescent="0.3">
      <c r="A159" s="363"/>
      <c r="B159" s="354"/>
      <c r="C159" s="359"/>
      <c r="D159" s="358"/>
      <c r="E159" s="358"/>
      <c r="F159" s="73">
        <v>2026</v>
      </c>
      <c r="G159" s="243">
        <v>42</v>
      </c>
      <c r="H159" s="243">
        <v>42</v>
      </c>
      <c r="I159" s="243">
        <v>42</v>
      </c>
      <c r="J159" s="243">
        <v>42</v>
      </c>
      <c r="K159" s="199"/>
      <c r="L159" s="199"/>
      <c r="M159" s="199"/>
      <c r="N159" s="199"/>
      <c r="O159" s="199"/>
      <c r="P159" s="199"/>
      <c r="Q159" s="357"/>
    </row>
    <row r="160" spans="1:23" x14ac:dyDescent="0.3">
      <c r="A160" s="363"/>
      <c r="B160" s="354"/>
      <c r="C160" s="359"/>
      <c r="D160" s="358"/>
      <c r="E160" s="358"/>
      <c r="F160" s="73">
        <v>2027</v>
      </c>
      <c r="G160" s="243">
        <v>42</v>
      </c>
      <c r="H160" s="243">
        <v>0</v>
      </c>
      <c r="I160" s="243">
        <v>42</v>
      </c>
      <c r="J160" s="243">
        <v>0</v>
      </c>
      <c r="K160" s="199"/>
      <c r="L160" s="199"/>
      <c r="M160" s="199"/>
      <c r="N160" s="199"/>
      <c r="O160" s="199"/>
      <c r="P160" s="199"/>
      <c r="Q160" s="357"/>
    </row>
    <row r="161" spans="1:23" x14ac:dyDescent="0.3">
      <c r="A161" s="363"/>
      <c r="B161" s="354"/>
      <c r="C161" s="359"/>
      <c r="D161" s="358"/>
      <c r="E161" s="358"/>
      <c r="F161" s="73">
        <v>2028</v>
      </c>
      <c r="G161" s="243">
        <v>42</v>
      </c>
      <c r="H161" s="243">
        <v>0</v>
      </c>
      <c r="I161" s="243">
        <v>42</v>
      </c>
      <c r="J161" s="243">
        <v>0</v>
      </c>
      <c r="K161" s="199"/>
      <c r="L161" s="199"/>
      <c r="M161" s="199"/>
      <c r="N161" s="199"/>
      <c r="O161" s="199"/>
      <c r="P161" s="199"/>
      <c r="Q161" s="357"/>
    </row>
    <row r="162" spans="1:23" x14ac:dyDescent="0.3">
      <c r="A162" s="363"/>
      <c r="B162" s="354"/>
      <c r="C162" s="359"/>
      <c r="D162" s="358"/>
      <c r="E162" s="358"/>
      <c r="F162" s="73">
        <v>2029</v>
      </c>
      <c r="G162" s="243">
        <v>42</v>
      </c>
      <c r="H162" s="243">
        <v>0</v>
      </c>
      <c r="I162" s="243">
        <v>42</v>
      </c>
      <c r="J162" s="243">
        <v>0</v>
      </c>
      <c r="K162" s="199"/>
      <c r="L162" s="199"/>
      <c r="M162" s="199"/>
      <c r="N162" s="199"/>
      <c r="O162" s="199"/>
      <c r="P162" s="199"/>
      <c r="Q162" s="357"/>
    </row>
    <row r="163" spans="1:23" x14ac:dyDescent="0.3">
      <c r="A163" s="363"/>
      <c r="B163" s="354"/>
      <c r="C163" s="359"/>
      <c r="D163" s="358"/>
      <c r="E163" s="358"/>
      <c r="F163" s="73">
        <v>2030</v>
      </c>
      <c r="G163" s="243">
        <v>42</v>
      </c>
      <c r="H163" s="243">
        <v>0</v>
      </c>
      <c r="I163" s="243">
        <v>42</v>
      </c>
      <c r="J163" s="243">
        <v>0</v>
      </c>
      <c r="K163" s="199"/>
      <c r="L163" s="199"/>
      <c r="M163" s="199"/>
      <c r="N163" s="199"/>
      <c r="O163" s="199"/>
      <c r="P163" s="199"/>
      <c r="Q163" s="357"/>
    </row>
    <row r="164" spans="1:23" x14ac:dyDescent="0.3">
      <c r="A164" s="358"/>
      <c r="B164" s="365" t="s">
        <v>61</v>
      </c>
      <c r="C164" s="358"/>
      <c r="D164" s="358"/>
      <c r="E164" s="358"/>
      <c r="F164" s="201" t="s">
        <v>53</v>
      </c>
      <c r="G164" s="189">
        <f>SUM(G165:G171)</f>
        <v>461061.6</v>
      </c>
      <c r="H164" s="189">
        <f>SUM(H165:H171)</f>
        <v>45404.7</v>
      </c>
      <c r="I164" s="189">
        <f>SUM(I165:I171)</f>
        <v>461061.6</v>
      </c>
      <c r="J164" s="189">
        <f>SUM(J165:J171)</f>
        <v>45404.7</v>
      </c>
      <c r="K164" s="199"/>
      <c r="L164" s="199"/>
      <c r="M164" s="200"/>
      <c r="N164" s="200"/>
      <c r="O164" s="199"/>
      <c r="P164" s="199"/>
      <c r="Q164" s="356" t="s">
        <v>316</v>
      </c>
    </row>
    <row r="165" spans="1:23" x14ac:dyDescent="0.3">
      <c r="A165" s="358"/>
      <c r="B165" s="365"/>
      <c r="C165" s="358"/>
      <c r="D165" s="358"/>
      <c r="E165" s="358"/>
      <c r="F165" s="73">
        <v>2024</v>
      </c>
      <c r="G165" s="194">
        <f>SUM(G20+G28+G36+G44+G52+G60+G68+G76+G85+G93+G101+G109+G117+G125+G133+G141+G149+G157)</f>
        <v>114409</v>
      </c>
      <c r="H165" s="194">
        <f t="shared" ref="G165:J171" si="0">SUM(H20+H28+H36+H44+H52+H60+H68+H76+H85+H93+H101+H109+H117+H125+H133+H141+H149+H157)</f>
        <v>16965.3</v>
      </c>
      <c r="I165" s="194">
        <f t="shared" si="0"/>
        <v>114409</v>
      </c>
      <c r="J165" s="194">
        <f t="shared" si="0"/>
        <v>16965.3</v>
      </c>
      <c r="K165" s="199"/>
      <c r="L165" s="199"/>
      <c r="M165" s="199"/>
      <c r="N165" s="199"/>
      <c r="O165" s="199"/>
      <c r="P165" s="199"/>
      <c r="Q165" s="356"/>
    </row>
    <row r="166" spans="1:23" x14ac:dyDescent="0.3">
      <c r="A166" s="358"/>
      <c r="B166" s="365"/>
      <c r="C166" s="358"/>
      <c r="D166" s="358"/>
      <c r="E166" s="358"/>
      <c r="F166" s="73">
        <v>2025</v>
      </c>
      <c r="G166" s="194">
        <f t="shared" si="0"/>
        <v>111499.5</v>
      </c>
      <c r="H166" s="194">
        <f t="shared" si="0"/>
        <v>7719.7</v>
      </c>
      <c r="I166" s="194">
        <f t="shared" si="0"/>
        <v>111499.5</v>
      </c>
      <c r="J166" s="194">
        <f t="shared" si="0"/>
        <v>7719.7</v>
      </c>
      <c r="K166" s="199"/>
      <c r="L166" s="199"/>
      <c r="M166" s="199"/>
      <c r="N166" s="199"/>
      <c r="O166" s="199"/>
      <c r="P166" s="199"/>
      <c r="Q166" s="356"/>
    </row>
    <row r="167" spans="1:23" x14ac:dyDescent="0.3">
      <c r="A167" s="358"/>
      <c r="B167" s="365"/>
      <c r="C167" s="358"/>
      <c r="D167" s="358"/>
      <c r="E167" s="358"/>
      <c r="F167" s="73">
        <v>2026</v>
      </c>
      <c r="G167" s="194">
        <f t="shared" si="0"/>
        <v>102026.5</v>
      </c>
      <c r="H167" s="194">
        <f t="shared" si="0"/>
        <v>7719.7</v>
      </c>
      <c r="I167" s="194">
        <f t="shared" si="0"/>
        <v>102026.5</v>
      </c>
      <c r="J167" s="194">
        <f t="shared" si="0"/>
        <v>7719.7</v>
      </c>
      <c r="K167" s="199"/>
      <c r="L167" s="199"/>
      <c r="M167" s="199"/>
      <c r="N167" s="199"/>
      <c r="O167" s="199"/>
      <c r="P167" s="199"/>
      <c r="Q167" s="356"/>
    </row>
    <row r="168" spans="1:23" x14ac:dyDescent="0.3">
      <c r="A168" s="358"/>
      <c r="B168" s="365"/>
      <c r="C168" s="358"/>
      <c r="D168" s="358"/>
      <c r="E168" s="358"/>
      <c r="F168" s="73">
        <v>2027</v>
      </c>
      <c r="G168" s="187">
        <f t="shared" si="0"/>
        <v>32775.1</v>
      </c>
      <c r="H168" s="187">
        <f t="shared" si="0"/>
        <v>6500</v>
      </c>
      <c r="I168" s="187">
        <f t="shared" si="0"/>
        <v>32775.1</v>
      </c>
      <c r="J168" s="187">
        <f t="shared" si="0"/>
        <v>6500</v>
      </c>
      <c r="K168" s="199"/>
      <c r="L168" s="199"/>
      <c r="M168" s="199"/>
      <c r="N168" s="199"/>
      <c r="O168" s="199"/>
      <c r="P168" s="199"/>
      <c r="Q168" s="356"/>
    </row>
    <row r="169" spans="1:23" ht="15" customHeight="1" x14ac:dyDescent="0.3">
      <c r="A169" s="358"/>
      <c r="B169" s="365"/>
      <c r="C169" s="358"/>
      <c r="D169" s="358"/>
      <c r="E169" s="358"/>
      <c r="F169" s="73">
        <v>2028</v>
      </c>
      <c r="G169" s="187">
        <f t="shared" si="0"/>
        <v>33112.800000000003</v>
      </c>
      <c r="H169" s="187">
        <f t="shared" si="0"/>
        <v>6500</v>
      </c>
      <c r="I169" s="187">
        <f t="shared" si="0"/>
        <v>33112.800000000003</v>
      </c>
      <c r="J169" s="187">
        <f t="shared" si="0"/>
        <v>6500</v>
      </c>
      <c r="K169" s="199"/>
      <c r="L169" s="199"/>
      <c r="M169" s="199"/>
      <c r="N169" s="199"/>
      <c r="O169" s="199"/>
      <c r="P169" s="199"/>
      <c r="Q169" s="356"/>
    </row>
    <row r="170" spans="1:23" ht="15" customHeight="1" x14ac:dyDescent="0.3">
      <c r="A170" s="358"/>
      <c r="B170" s="365"/>
      <c r="C170" s="358"/>
      <c r="D170" s="358"/>
      <c r="E170" s="358"/>
      <c r="F170" s="73">
        <v>2029</v>
      </c>
      <c r="G170" s="187">
        <f t="shared" si="0"/>
        <v>33450.5</v>
      </c>
      <c r="H170" s="187">
        <f t="shared" si="0"/>
        <v>0</v>
      </c>
      <c r="I170" s="187">
        <f t="shared" si="0"/>
        <v>33450.5</v>
      </c>
      <c r="J170" s="187">
        <f t="shared" si="0"/>
        <v>0</v>
      </c>
      <c r="K170" s="199"/>
      <c r="L170" s="199"/>
      <c r="M170" s="199"/>
      <c r="N170" s="199"/>
      <c r="O170" s="199"/>
      <c r="P170" s="199"/>
      <c r="Q170" s="356"/>
    </row>
    <row r="171" spans="1:23" ht="15" customHeight="1" x14ac:dyDescent="0.3">
      <c r="A171" s="358"/>
      <c r="B171" s="365"/>
      <c r="C171" s="358"/>
      <c r="D171" s="358"/>
      <c r="E171" s="358"/>
      <c r="F171" s="73">
        <v>2030</v>
      </c>
      <c r="G171" s="187">
        <f t="shared" si="0"/>
        <v>33788.199999999997</v>
      </c>
      <c r="H171" s="187">
        <f t="shared" si="0"/>
        <v>0</v>
      </c>
      <c r="I171" s="187">
        <f t="shared" si="0"/>
        <v>33788.199999999997</v>
      </c>
      <c r="J171" s="187">
        <f t="shared" si="0"/>
        <v>0</v>
      </c>
      <c r="K171" s="199"/>
      <c r="L171" s="199"/>
      <c r="M171" s="199"/>
      <c r="N171" s="199"/>
      <c r="O171" s="199"/>
      <c r="P171" s="199"/>
      <c r="Q171" s="356"/>
    </row>
    <row r="172" spans="1:23" s="2" customFormat="1" x14ac:dyDescent="0.3">
      <c r="A172" s="206"/>
      <c r="B172" s="366" t="s">
        <v>60</v>
      </c>
      <c r="C172" s="366"/>
      <c r="D172" s="366"/>
      <c r="E172" s="366"/>
      <c r="F172" s="366"/>
      <c r="G172" s="366"/>
      <c r="H172" s="366"/>
      <c r="I172" s="366"/>
      <c r="J172" s="366"/>
      <c r="K172" s="366"/>
      <c r="L172" s="366"/>
      <c r="M172" s="366"/>
      <c r="N172" s="366"/>
      <c r="O172" s="366"/>
      <c r="P172" s="366"/>
      <c r="Q172" s="366"/>
      <c r="R172" s="19"/>
      <c r="S172" s="19"/>
      <c r="T172" s="19"/>
      <c r="U172" s="19"/>
      <c r="V172" s="19"/>
      <c r="W172" s="19"/>
    </row>
    <row r="173" spans="1:23" s="2" customFormat="1" ht="15" customHeight="1" x14ac:dyDescent="0.3">
      <c r="A173" s="355">
        <v>1</v>
      </c>
      <c r="B173" s="354" t="s">
        <v>263</v>
      </c>
      <c r="C173" s="355"/>
      <c r="D173" s="355" t="s">
        <v>57</v>
      </c>
      <c r="E173" s="355" t="s">
        <v>56</v>
      </c>
      <c r="F173" s="54" t="s">
        <v>53</v>
      </c>
      <c r="G173" s="213">
        <f>SUM(G174:G180)</f>
        <v>226250.59999999998</v>
      </c>
      <c r="H173" s="213">
        <f t="shared" ref="H173:J173" si="1">SUM(H174:H180)</f>
        <v>0</v>
      </c>
      <c r="I173" s="213">
        <f t="shared" si="1"/>
        <v>226250.59999999998</v>
      </c>
      <c r="J173" s="213">
        <f t="shared" si="1"/>
        <v>0</v>
      </c>
      <c r="K173" s="213"/>
      <c r="L173" s="213"/>
      <c r="M173" s="213"/>
      <c r="N173" s="213"/>
      <c r="O173" s="195"/>
      <c r="P173" s="195"/>
      <c r="Q173" s="373" t="s">
        <v>364</v>
      </c>
      <c r="R173" s="19"/>
      <c r="S173" s="19"/>
      <c r="T173" s="19"/>
      <c r="U173" s="19"/>
      <c r="V173" s="19"/>
      <c r="W173" s="19"/>
    </row>
    <row r="174" spans="1:23" s="2" customFormat="1" x14ac:dyDescent="0.3">
      <c r="A174" s="355"/>
      <c r="B174" s="354"/>
      <c r="C174" s="355"/>
      <c r="D174" s="355"/>
      <c r="E174" s="355"/>
      <c r="F174" s="73">
        <v>2024</v>
      </c>
      <c r="G174" s="65">
        <v>37212.300000000003</v>
      </c>
      <c r="H174" s="65">
        <v>0</v>
      </c>
      <c r="I174" s="65">
        <v>37212.300000000003</v>
      </c>
      <c r="J174" s="65">
        <v>0</v>
      </c>
      <c r="K174" s="207"/>
      <c r="L174" s="207"/>
      <c r="M174" s="207"/>
      <c r="N174" s="65"/>
      <c r="O174" s="195"/>
      <c r="P174" s="195"/>
      <c r="Q174" s="373"/>
      <c r="R174" s="19"/>
      <c r="S174" s="19"/>
      <c r="T174" s="19"/>
      <c r="U174" s="19"/>
      <c r="V174" s="19"/>
      <c r="W174" s="19"/>
    </row>
    <row r="175" spans="1:23" s="2" customFormat="1" x14ac:dyDescent="0.3">
      <c r="A175" s="355"/>
      <c r="B175" s="354"/>
      <c r="C175" s="355"/>
      <c r="D175" s="355"/>
      <c r="E175" s="355"/>
      <c r="F175" s="73">
        <v>2025</v>
      </c>
      <c r="G175" s="65">
        <v>37212.300000000003</v>
      </c>
      <c r="H175" s="65">
        <v>0</v>
      </c>
      <c r="I175" s="65">
        <v>37212.300000000003</v>
      </c>
      <c r="J175" s="65">
        <v>0</v>
      </c>
      <c r="K175" s="207"/>
      <c r="L175" s="207"/>
      <c r="M175" s="207"/>
      <c r="N175" s="65"/>
      <c r="O175" s="195"/>
      <c r="P175" s="195"/>
      <c r="Q175" s="373"/>
      <c r="R175" s="19"/>
      <c r="S175" s="19"/>
      <c r="T175" s="19"/>
      <c r="U175" s="19"/>
      <c r="V175" s="19"/>
      <c r="W175" s="19"/>
    </row>
    <row r="176" spans="1:23" s="2" customFormat="1" x14ac:dyDescent="0.3">
      <c r="A176" s="355"/>
      <c r="B176" s="354"/>
      <c r="C176" s="355"/>
      <c r="D176" s="355"/>
      <c r="E176" s="355"/>
      <c r="F176" s="73">
        <v>2026</v>
      </c>
      <c r="G176" s="65">
        <v>37212.300000000003</v>
      </c>
      <c r="H176" s="65">
        <v>0</v>
      </c>
      <c r="I176" s="65">
        <v>37212.300000000003</v>
      </c>
      <c r="J176" s="65">
        <v>0</v>
      </c>
      <c r="K176" s="207"/>
      <c r="L176" s="207"/>
      <c r="M176" s="207"/>
      <c r="N176" s="65"/>
      <c r="O176" s="195"/>
      <c r="P176" s="195"/>
      <c r="Q176" s="373"/>
      <c r="R176" s="19"/>
      <c r="S176" s="19"/>
      <c r="T176" s="19"/>
      <c r="U176" s="19"/>
      <c r="V176" s="19"/>
      <c r="W176" s="19"/>
    </row>
    <row r="177" spans="1:23" s="2" customFormat="1" x14ac:dyDescent="0.3">
      <c r="A177" s="355"/>
      <c r="B177" s="354"/>
      <c r="C177" s="355"/>
      <c r="D177" s="355"/>
      <c r="E177" s="355"/>
      <c r="F177" s="73">
        <v>2027</v>
      </c>
      <c r="G177" s="65">
        <v>37212.300000000003</v>
      </c>
      <c r="H177" s="65">
        <v>0</v>
      </c>
      <c r="I177" s="65">
        <v>37212.300000000003</v>
      </c>
      <c r="J177" s="65">
        <v>0</v>
      </c>
      <c r="K177" s="207"/>
      <c r="L177" s="207"/>
      <c r="M177" s="207"/>
      <c r="N177" s="65"/>
      <c r="O177" s="195"/>
      <c r="P177" s="195"/>
      <c r="Q177" s="373"/>
      <c r="R177" s="19"/>
      <c r="S177" s="19"/>
      <c r="T177" s="19"/>
      <c r="U177" s="19"/>
      <c r="V177" s="19"/>
      <c r="W177" s="19"/>
    </row>
    <row r="178" spans="1:23" s="2" customFormat="1" x14ac:dyDescent="0.3">
      <c r="A178" s="355"/>
      <c r="B178" s="354"/>
      <c r="C178" s="355"/>
      <c r="D178" s="355"/>
      <c r="E178" s="355"/>
      <c r="F178" s="73">
        <v>2028</v>
      </c>
      <c r="G178" s="65">
        <v>37212.300000000003</v>
      </c>
      <c r="H178" s="65">
        <v>0</v>
      </c>
      <c r="I178" s="65">
        <v>37212.300000000003</v>
      </c>
      <c r="J178" s="65">
        <v>0</v>
      </c>
      <c r="K178" s="207"/>
      <c r="L178" s="207"/>
      <c r="M178" s="207"/>
      <c r="N178" s="65"/>
      <c r="O178" s="195"/>
      <c r="P178" s="195"/>
      <c r="Q178" s="373"/>
      <c r="R178" s="19"/>
      <c r="S178" s="19"/>
      <c r="T178" s="19"/>
      <c r="U178" s="19"/>
      <c r="V178" s="19"/>
      <c r="W178" s="19"/>
    </row>
    <row r="179" spans="1:23" s="2" customFormat="1" x14ac:dyDescent="0.3">
      <c r="A179" s="355"/>
      <c r="B179" s="354"/>
      <c r="C179" s="355"/>
      <c r="D179" s="355"/>
      <c r="E179" s="355"/>
      <c r="F179" s="73">
        <v>2029</v>
      </c>
      <c r="G179" s="65">
        <v>37212.300000000003</v>
      </c>
      <c r="H179" s="65">
        <v>0</v>
      </c>
      <c r="I179" s="65">
        <v>37212.300000000003</v>
      </c>
      <c r="J179" s="65">
        <v>0</v>
      </c>
      <c r="K179" s="207"/>
      <c r="L179" s="207"/>
      <c r="M179" s="207"/>
      <c r="N179" s="65"/>
      <c r="O179" s="195"/>
      <c r="P179" s="195"/>
      <c r="Q179" s="373"/>
      <c r="R179" s="19"/>
      <c r="S179" s="19"/>
      <c r="T179" s="19"/>
      <c r="U179" s="19"/>
      <c r="V179" s="19"/>
      <c r="W179" s="19"/>
    </row>
    <row r="180" spans="1:23" s="2" customFormat="1" x14ac:dyDescent="0.3">
      <c r="A180" s="355"/>
      <c r="B180" s="354"/>
      <c r="C180" s="355"/>
      <c r="D180" s="355"/>
      <c r="E180" s="355"/>
      <c r="F180" s="73">
        <v>2030</v>
      </c>
      <c r="G180" s="65">
        <v>2976.8</v>
      </c>
      <c r="H180" s="65">
        <v>0</v>
      </c>
      <c r="I180" s="65">
        <v>2976.8</v>
      </c>
      <c r="J180" s="65">
        <v>0</v>
      </c>
      <c r="K180" s="207"/>
      <c r="L180" s="207"/>
      <c r="M180" s="207"/>
      <c r="N180" s="65"/>
      <c r="O180" s="195"/>
      <c r="P180" s="195"/>
      <c r="Q180" s="373"/>
      <c r="R180" s="19"/>
      <c r="S180" s="19"/>
      <c r="T180" s="19"/>
      <c r="U180" s="19"/>
      <c r="V180" s="19"/>
      <c r="W180" s="19"/>
    </row>
    <row r="181" spans="1:23" s="2" customFormat="1" ht="15" customHeight="1" x14ac:dyDescent="0.3">
      <c r="A181" s="355">
        <v>2</v>
      </c>
      <c r="B181" s="354" t="s">
        <v>265</v>
      </c>
      <c r="C181" s="355"/>
      <c r="D181" s="355" t="s">
        <v>57</v>
      </c>
      <c r="E181" s="355" t="s">
        <v>56</v>
      </c>
      <c r="F181" s="54" t="s">
        <v>53</v>
      </c>
      <c r="G181" s="173">
        <f>SUM(G182:G188)</f>
        <v>26800</v>
      </c>
      <c r="H181" s="173">
        <f>SUM(H183:H188)</f>
        <v>0</v>
      </c>
      <c r="I181" s="173">
        <f>SUM(I182:I188)</f>
        <v>26800</v>
      </c>
      <c r="J181" s="173">
        <f>SUM(J183:J188)</f>
        <v>0</v>
      </c>
      <c r="K181" s="208"/>
      <c r="L181" s="207"/>
      <c r="M181" s="207"/>
      <c r="N181" s="207"/>
      <c r="O181" s="195"/>
      <c r="P181" s="195"/>
      <c r="Q181" s="373" t="s">
        <v>364</v>
      </c>
      <c r="R181" s="19"/>
      <c r="S181" s="19"/>
      <c r="T181" s="19"/>
      <c r="U181" s="19"/>
      <c r="V181" s="19"/>
      <c r="W181" s="19"/>
    </row>
    <row r="182" spans="1:23" s="2" customFormat="1" x14ac:dyDescent="0.3">
      <c r="A182" s="355"/>
      <c r="B182" s="354"/>
      <c r="C182" s="355"/>
      <c r="D182" s="355"/>
      <c r="E182" s="355"/>
      <c r="F182" s="73">
        <v>2024</v>
      </c>
      <c r="G182" s="65">
        <v>760</v>
      </c>
      <c r="H182" s="65">
        <v>0</v>
      </c>
      <c r="I182" s="65">
        <v>760</v>
      </c>
      <c r="J182" s="65">
        <v>0</v>
      </c>
      <c r="K182" s="207"/>
      <c r="L182" s="207"/>
      <c r="M182" s="207"/>
      <c r="N182" s="207"/>
      <c r="O182" s="195"/>
      <c r="P182" s="195"/>
      <c r="Q182" s="373"/>
      <c r="R182" s="19"/>
      <c r="S182" s="19"/>
      <c r="T182" s="19"/>
      <c r="U182" s="19"/>
      <c r="V182" s="19"/>
      <c r="W182" s="19"/>
    </row>
    <row r="183" spans="1:23" s="2" customFormat="1" x14ac:dyDescent="0.3">
      <c r="A183" s="355"/>
      <c r="B183" s="354"/>
      <c r="C183" s="355"/>
      <c r="D183" s="355"/>
      <c r="E183" s="355"/>
      <c r="F183" s="73">
        <v>2025</v>
      </c>
      <c r="G183" s="65">
        <v>760</v>
      </c>
      <c r="H183" s="65">
        <v>0</v>
      </c>
      <c r="I183" s="65">
        <v>760</v>
      </c>
      <c r="J183" s="65">
        <v>0</v>
      </c>
      <c r="K183" s="207"/>
      <c r="L183" s="207"/>
      <c r="M183" s="207"/>
      <c r="N183" s="207"/>
      <c r="O183" s="195"/>
      <c r="P183" s="195"/>
      <c r="Q183" s="373"/>
      <c r="R183" s="19"/>
      <c r="S183" s="19"/>
      <c r="T183" s="19"/>
      <c r="U183" s="19"/>
      <c r="V183" s="19"/>
      <c r="W183" s="19"/>
    </row>
    <row r="184" spans="1:23" s="2" customFormat="1" x14ac:dyDescent="0.3">
      <c r="A184" s="355"/>
      <c r="B184" s="354"/>
      <c r="C184" s="355"/>
      <c r="D184" s="355"/>
      <c r="E184" s="355"/>
      <c r="F184" s="73">
        <v>2026</v>
      </c>
      <c r="G184" s="65">
        <v>760</v>
      </c>
      <c r="H184" s="65">
        <v>0</v>
      </c>
      <c r="I184" s="65">
        <v>760</v>
      </c>
      <c r="J184" s="65">
        <v>0</v>
      </c>
      <c r="K184" s="207"/>
      <c r="L184" s="207"/>
      <c r="M184" s="207"/>
      <c r="N184" s="207"/>
      <c r="O184" s="195"/>
      <c r="P184" s="195"/>
      <c r="Q184" s="373"/>
      <c r="R184" s="19"/>
      <c r="S184" s="19"/>
      <c r="T184" s="19"/>
      <c r="U184" s="19"/>
      <c r="V184" s="19"/>
      <c r="W184" s="19"/>
    </row>
    <row r="185" spans="1:23" s="2" customFormat="1" x14ac:dyDescent="0.3">
      <c r="A185" s="355"/>
      <c r="B185" s="354"/>
      <c r="C185" s="355"/>
      <c r="D185" s="355"/>
      <c r="E185" s="355"/>
      <c r="F185" s="73">
        <v>2027</v>
      </c>
      <c r="G185" s="65">
        <v>4332.5</v>
      </c>
      <c r="H185" s="65">
        <v>0</v>
      </c>
      <c r="I185" s="65">
        <v>4332.5</v>
      </c>
      <c r="J185" s="65">
        <v>0</v>
      </c>
      <c r="K185" s="207"/>
      <c r="L185" s="207"/>
      <c r="M185" s="207"/>
      <c r="N185" s="207"/>
      <c r="O185" s="195"/>
      <c r="P185" s="195"/>
      <c r="Q185" s="373"/>
      <c r="R185" s="19"/>
      <c r="S185" s="19"/>
      <c r="T185" s="19"/>
      <c r="U185" s="19"/>
      <c r="V185" s="19"/>
      <c r="W185" s="19"/>
    </row>
    <row r="186" spans="1:23" s="2" customFormat="1" x14ac:dyDescent="0.3">
      <c r="A186" s="355"/>
      <c r="B186" s="354"/>
      <c r="C186" s="355"/>
      <c r="D186" s="355"/>
      <c r="E186" s="355"/>
      <c r="F186" s="73">
        <v>2028</v>
      </c>
      <c r="G186" s="65">
        <v>5510</v>
      </c>
      <c r="H186" s="65">
        <v>0</v>
      </c>
      <c r="I186" s="65">
        <v>5510</v>
      </c>
      <c r="J186" s="65">
        <v>0</v>
      </c>
      <c r="K186" s="207"/>
      <c r="L186" s="207"/>
      <c r="M186" s="207"/>
      <c r="N186" s="207"/>
      <c r="O186" s="195"/>
      <c r="P186" s="195"/>
      <c r="Q186" s="373"/>
      <c r="R186" s="19"/>
      <c r="S186" s="19"/>
      <c r="T186" s="19"/>
      <c r="U186" s="19"/>
      <c r="V186" s="19"/>
      <c r="W186" s="19"/>
    </row>
    <row r="187" spans="1:23" s="2" customFormat="1" x14ac:dyDescent="0.3">
      <c r="A187" s="355"/>
      <c r="B187" s="354"/>
      <c r="C187" s="355"/>
      <c r="D187" s="355"/>
      <c r="E187" s="355"/>
      <c r="F187" s="73">
        <v>2029</v>
      </c>
      <c r="G187" s="65">
        <v>6697.5</v>
      </c>
      <c r="H187" s="65">
        <v>0</v>
      </c>
      <c r="I187" s="65">
        <v>6697.5</v>
      </c>
      <c r="J187" s="65">
        <v>0</v>
      </c>
      <c r="K187" s="207"/>
      <c r="L187" s="207"/>
      <c r="M187" s="207"/>
      <c r="N187" s="207"/>
      <c r="O187" s="195"/>
      <c r="P187" s="195"/>
      <c r="Q187" s="373"/>
      <c r="R187" s="19"/>
      <c r="S187" s="19"/>
      <c r="T187" s="19"/>
      <c r="U187" s="19"/>
      <c r="V187" s="19"/>
      <c r="W187" s="19"/>
    </row>
    <row r="188" spans="1:23" s="2" customFormat="1" x14ac:dyDescent="0.3">
      <c r="A188" s="355"/>
      <c r="B188" s="354"/>
      <c r="C188" s="355"/>
      <c r="D188" s="355"/>
      <c r="E188" s="355"/>
      <c r="F188" s="73">
        <v>2030</v>
      </c>
      <c r="G188" s="65">
        <v>7980</v>
      </c>
      <c r="H188" s="65">
        <v>0</v>
      </c>
      <c r="I188" s="65">
        <v>7980</v>
      </c>
      <c r="J188" s="65">
        <v>0</v>
      </c>
      <c r="K188" s="207"/>
      <c r="L188" s="207"/>
      <c r="M188" s="207"/>
      <c r="N188" s="207"/>
      <c r="O188" s="195"/>
      <c r="P188" s="195"/>
      <c r="Q188" s="373"/>
      <c r="R188" s="19"/>
      <c r="S188" s="19"/>
      <c r="T188" s="19"/>
      <c r="U188" s="19"/>
      <c r="V188" s="19"/>
      <c r="W188" s="19"/>
    </row>
    <row r="189" spans="1:23" s="2" customFormat="1" ht="15" customHeight="1" x14ac:dyDescent="0.3">
      <c r="A189" s="355">
        <v>3</v>
      </c>
      <c r="B189" s="354" t="s">
        <v>337</v>
      </c>
      <c r="C189" s="355"/>
      <c r="D189" s="355" t="s">
        <v>57</v>
      </c>
      <c r="E189" s="355" t="s">
        <v>56</v>
      </c>
      <c r="F189" s="54" t="s">
        <v>53</v>
      </c>
      <c r="G189" s="173">
        <f>SUM(G190:G193)</f>
        <v>13432.8</v>
      </c>
      <c r="H189" s="173">
        <v>0</v>
      </c>
      <c r="I189" s="173">
        <f>SUM(I190:I193)</f>
        <v>13432.8</v>
      </c>
      <c r="J189" s="173">
        <v>0</v>
      </c>
      <c r="K189" s="173"/>
      <c r="L189" s="65"/>
      <c r="M189" s="65"/>
      <c r="N189" s="65"/>
      <c r="O189" s="65"/>
      <c r="P189" s="65"/>
      <c r="Q189" s="355" t="s">
        <v>59</v>
      </c>
      <c r="R189" s="19"/>
      <c r="S189" s="19"/>
      <c r="T189" s="19"/>
      <c r="U189" s="19"/>
      <c r="V189" s="19"/>
      <c r="W189" s="19"/>
    </row>
    <row r="190" spans="1:23" s="2" customFormat="1" x14ac:dyDescent="0.3">
      <c r="A190" s="355"/>
      <c r="B190" s="354"/>
      <c r="C190" s="355"/>
      <c r="D190" s="355"/>
      <c r="E190" s="355"/>
      <c r="F190" s="73">
        <v>2024</v>
      </c>
      <c r="G190" s="65">
        <v>3358.2</v>
      </c>
      <c r="H190" s="65">
        <v>0</v>
      </c>
      <c r="I190" s="65">
        <v>3358.2</v>
      </c>
      <c r="J190" s="65">
        <v>0</v>
      </c>
      <c r="K190" s="65"/>
      <c r="L190" s="65"/>
      <c r="M190" s="65"/>
      <c r="N190" s="65"/>
      <c r="O190" s="65"/>
      <c r="P190" s="65"/>
      <c r="Q190" s="355"/>
      <c r="R190" s="19"/>
      <c r="S190" s="19"/>
      <c r="T190" s="19"/>
      <c r="U190" s="19"/>
      <c r="V190" s="19"/>
      <c r="W190" s="19"/>
    </row>
    <row r="191" spans="1:23" s="2" customFormat="1" x14ac:dyDescent="0.3">
      <c r="A191" s="355"/>
      <c r="B191" s="354"/>
      <c r="C191" s="355"/>
      <c r="D191" s="355"/>
      <c r="E191" s="355"/>
      <c r="F191" s="73">
        <v>2025</v>
      </c>
      <c r="G191" s="65">
        <v>3358.2</v>
      </c>
      <c r="H191" s="65">
        <v>0</v>
      </c>
      <c r="I191" s="65">
        <v>3358.2</v>
      </c>
      <c r="J191" s="65">
        <v>0</v>
      </c>
      <c r="K191" s="65"/>
      <c r="L191" s="65"/>
      <c r="M191" s="65"/>
      <c r="N191" s="65"/>
      <c r="O191" s="65"/>
      <c r="P191" s="65"/>
      <c r="Q191" s="355"/>
      <c r="R191" s="19"/>
      <c r="S191" s="19"/>
      <c r="T191" s="19"/>
      <c r="U191" s="19"/>
      <c r="V191" s="19"/>
      <c r="W191" s="19"/>
    </row>
    <row r="192" spans="1:23" s="2" customFormat="1" x14ac:dyDescent="0.3">
      <c r="A192" s="355"/>
      <c r="B192" s="354"/>
      <c r="C192" s="355"/>
      <c r="D192" s="355"/>
      <c r="E192" s="355"/>
      <c r="F192" s="73">
        <v>2026</v>
      </c>
      <c r="G192" s="65">
        <v>3358.2</v>
      </c>
      <c r="H192" s="65">
        <v>0</v>
      </c>
      <c r="I192" s="65">
        <v>3358.2</v>
      </c>
      <c r="J192" s="65">
        <v>0</v>
      </c>
      <c r="K192" s="65"/>
      <c r="L192" s="65"/>
      <c r="M192" s="65"/>
      <c r="N192" s="65"/>
      <c r="O192" s="65"/>
      <c r="P192" s="65"/>
      <c r="Q192" s="355"/>
      <c r="R192" s="19"/>
      <c r="S192" s="19"/>
      <c r="T192" s="19"/>
      <c r="U192" s="19"/>
      <c r="V192" s="19"/>
      <c r="W192" s="19"/>
    </row>
    <row r="193" spans="1:23" s="2" customFormat="1" x14ac:dyDescent="0.3">
      <c r="A193" s="355"/>
      <c r="B193" s="354"/>
      <c r="C193" s="355"/>
      <c r="D193" s="355"/>
      <c r="E193" s="355"/>
      <c r="F193" s="73">
        <v>2027</v>
      </c>
      <c r="G193" s="65">
        <v>3358.2</v>
      </c>
      <c r="H193" s="65">
        <v>0</v>
      </c>
      <c r="I193" s="65">
        <v>3358.2</v>
      </c>
      <c r="J193" s="65">
        <v>0</v>
      </c>
      <c r="K193" s="65"/>
      <c r="L193" s="65"/>
      <c r="M193" s="65"/>
      <c r="N193" s="65"/>
      <c r="O193" s="65"/>
      <c r="P193" s="65"/>
      <c r="Q193" s="355"/>
      <c r="R193" s="19"/>
      <c r="S193" s="19"/>
      <c r="T193" s="19"/>
      <c r="U193" s="19"/>
      <c r="V193" s="19"/>
      <c r="W193" s="19"/>
    </row>
    <row r="194" spans="1:23" s="2" customFormat="1" x14ac:dyDescent="0.3">
      <c r="A194" s="355"/>
      <c r="B194" s="354"/>
      <c r="C194" s="355"/>
      <c r="D194" s="355"/>
      <c r="E194" s="355"/>
      <c r="F194" s="73">
        <v>2028</v>
      </c>
      <c r="G194" s="65">
        <v>0</v>
      </c>
      <c r="H194" s="65">
        <v>0</v>
      </c>
      <c r="I194" s="65">
        <v>0</v>
      </c>
      <c r="J194" s="65">
        <v>0</v>
      </c>
      <c r="K194" s="65"/>
      <c r="L194" s="65"/>
      <c r="M194" s="65"/>
      <c r="N194" s="65"/>
      <c r="O194" s="65"/>
      <c r="P194" s="65"/>
      <c r="Q194" s="355"/>
      <c r="R194" s="19"/>
      <c r="S194" s="19"/>
      <c r="T194" s="19"/>
      <c r="U194" s="19"/>
      <c r="V194" s="19"/>
      <c r="W194" s="19"/>
    </row>
    <row r="195" spans="1:23" s="2" customFormat="1" x14ac:dyDescent="0.3">
      <c r="A195" s="355"/>
      <c r="B195" s="354"/>
      <c r="C195" s="355"/>
      <c r="D195" s="355"/>
      <c r="E195" s="355"/>
      <c r="F195" s="73">
        <v>2029</v>
      </c>
      <c r="G195" s="65">
        <v>0</v>
      </c>
      <c r="H195" s="65">
        <v>0</v>
      </c>
      <c r="I195" s="65">
        <v>0</v>
      </c>
      <c r="J195" s="65">
        <v>0</v>
      </c>
      <c r="K195" s="65"/>
      <c r="L195" s="65"/>
      <c r="M195" s="65"/>
      <c r="N195" s="65"/>
      <c r="O195" s="65"/>
      <c r="P195" s="65"/>
      <c r="Q195" s="355"/>
      <c r="R195" s="19"/>
      <c r="S195" s="19"/>
      <c r="T195" s="19"/>
      <c r="U195" s="19"/>
      <c r="V195" s="19"/>
      <c r="W195" s="19"/>
    </row>
    <row r="196" spans="1:23" s="2" customFormat="1" x14ac:dyDescent="0.3">
      <c r="A196" s="355"/>
      <c r="B196" s="354"/>
      <c r="C196" s="355"/>
      <c r="D196" s="355"/>
      <c r="E196" s="355"/>
      <c r="F196" s="73">
        <v>2030</v>
      </c>
      <c r="G196" s="65">
        <v>0</v>
      </c>
      <c r="H196" s="65">
        <v>0</v>
      </c>
      <c r="I196" s="65">
        <v>0</v>
      </c>
      <c r="J196" s="65">
        <v>0</v>
      </c>
      <c r="K196" s="65"/>
      <c r="L196" s="65"/>
      <c r="M196" s="65"/>
      <c r="N196" s="65"/>
      <c r="O196" s="65"/>
      <c r="P196" s="65"/>
      <c r="Q196" s="355"/>
      <c r="R196" s="19"/>
      <c r="S196" s="19"/>
      <c r="T196" s="19"/>
      <c r="U196" s="19"/>
      <c r="V196" s="19"/>
      <c r="W196" s="19"/>
    </row>
    <row r="197" spans="1:23" s="2" customFormat="1" x14ac:dyDescent="0.3">
      <c r="A197" s="355">
        <v>4</v>
      </c>
      <c r="B197" s="354" t="s">
        <v>335</v>
      </c>
      <c r="C197" s="355"/>
      <c r="D197" s="355" t="s">
        <v>57</v>
      </c>
      <c r="E197" s="355" t="s">
        <v>56</v>
      </c>
      <c r="F197" s="54" t="s">
        <v>53</v>
      </c>
      <c r="G197" s="173">
        <f>SUM(G198:G204)</f>
        <v>227308</v>
      </c>
      <c r="H197" s="173">
        <v>0</v>
      </c>
      <c r="I197" s="173">
        <f>SUM(I198:I204)</f>
        <v>227308</v>
      </c>
      <c r="J197" s="173">
        <v>0</v>
      </c>
      <c r="K197" s="173"/>
      <c r="L197" s="65"/>
      <c r="M197" s="65"/>
      <c r="N197" s="65"/>
      <c r="O197" s="65"/>
      <c r="P197" s="65"/>
      <c r="Q197" s="355" t="s">
        <v>59</v>
      </c>
      <c r="R197" s="19"/>
      <c r="S197" s="19"/>
      <c r="T197" s="19"/>
      <c r="U197" s="19"/>
      <c r="V197" s="19"/>
      <c r="W197" s="19"/>
    </row>
    <row r="198" spans="1:23" s="2" customFormat="1" x14ac:dyDescent="0.3">
      <c r="A198" s="355"/>
      <c r="B198" s="354"/>
      <c r="C198" s="355"/>
      <c r="D198" s="355"/>
      <c r="E198" s="355"/>
      <c r="F198" s="73">
        <v>2024</v>
      </c>
      <c r="G198" s="65">
        <v>45461.599999999999</v>
      </c>
      <c r="H198" s="65">
        <v>0</v>
      </c>
      <c r="I198" s="65">
        <v>45461.599999999999</v>
      </c>
      <c r="J198" s="65">
        <v>0</v>
      </c>
      <c r="K198" s="65"/>
      <c r="L198" s="65"/>
      <c r="M198" s="65"/>
      <c r="N198" s="65"/>
      <c r="O198" s="65"/>
      <c r="P198" s="65"/>
      <c r="Q198" s="355"/>
      <c r="R198" s="19"/>
      <c r="S198" s="19"/>
      <c r="T198" s="19"/>
      <c r="U198" s="19"/>
      <c r="V198" s="19"/>
      <c r="W198" s="19"/>
    </row>
    <row r="199" spans="1:23" s="2" customFormat="1" x14ac:dyDescent="0.3">
      <c r="A199" s="355"/>
      <c r="B199" s="354"/>
      <c r="C199" s="355"/>
      <c r="D199" s="355"/>
      <c r="E199" s="355"/>
      <c r="F199" s="73">
        <v>2025</v>
      </c>
      <c r="G199" s="65">
        <v>45461.599999999999</v>
      </c>
      <c r="H199" s="65">
        <v>0</v>
      </c>
      <c r="I199" s="65">
        <v>45461.599999999999</v>
      </c>
      <c r="J199" s="65">
        <v>0</v>
      </c>
      <c r="K199" s="65"/>
      <c r="L199" s="65"/>
      <c r="M199" s="65"/>
      <c r="N199" s="65"/>
      <c r="O199" s="65"/>
      <c r="P199" s="65"/>
      <c r="Q199" s="355"/>
      <c r="R199" s="19"/>
      <c r="S199" s="19"/>
      <c r="T199" s="19"/>
      <c r="U199" s="19"/>
      <c r="V199" s="19"/>
      <c r="W199" s="19"/>
    </row>
    <row r="200" spans="1:23" s="2" customFormat="1" x14ac:dyDescent="0.3">
      <c r="A200" s="355"/>
      <c r="B200" s="354"/>
      <c r="C200" s="355"/>
      <c r="D200" s="355"/>
      <c r="E200" s="355"/>
      <c r="F200" s="73">
        <v>2026</v>
      </c>
      <c r="G200" s="65">
        <v>45461.599999999999</v>
      </c>
      <c r="H200" s="65">
        <v>0</v>
      </c>
      <c r="I200" s="65">
        <v>45461.599999999999</v>
      </c>
      <c r="J200" s="65">
        <v>0</v>
      </c>
      <c r="K200" s="65"/>
      <c r="L200" s="65"/>
      <c r="M200" s="65"/>
      <c r="N200" s="65"/>
      <c r="O200" s="65"/>
      <c r="P200" s="65"/>
      <c r="Q200" s="355"/>
      <c r="R200" s="19"/>
      <c r="S200" s="19"/>
      <c r="T200" s="19"/>
      <c r="U200" s="19"/>
      <c r="V200" s="19"/>
      <c r="W200" s="19"/>
    </row>
    <row r="201" spans="1:23" s="2" customFormat="1" x14ac:dyDescent="0.3">
      <c r="A201" s="355"/>
      <c r="B201" s="354"/>
      <c r="C201" s="355"/>
      <c r="D201" s="355"/>
      <c r="E201" s="355"/>
      <c r="F201" s="73">
        <v>2027</v>
      </c>
      <c r="G201" s="65">
        <v>45461.599999999999</v>
      </c>
      <c r="H201" s="65">
        <v>0</v>
      </c>
      <c r="I201" s="65">
        <v>45461.599999999999</v>
      </c>
      <c r="J201" s="65">
        <v>0</v>
      </c>
      <c r="K201" s="65"/>
      <c r="L201" s="65"/>
      <c r="M201" s="65"/>
      <c r="N201" s="65"/>
      <c r="O201" s="65"/>
      <c r="P201" s="65"/>
      <c r="Q201" s="355"/>
      <c r="R201" s="19"/>
      <c r="S201" s="19"/>
      <c r="T201" s="19"/>
      <c r="U201" s="19"/>
      <c r="V201" s="19"/>
      <c r="W201" s="19"/>
    </row>
    <row r="202" spans="1:23" s="2" customFormat="1" x14ac:dyDescent="0.3">
      <c r="A202" s="355"/>
      <c r="B202" s="354"/>
      <c r="C202" s="355"/>
      <c r="D202" s="355"/>
      <c r="E202" s="355"/>
      <c r="F202" s="73">
        <v>2028</v>
      </c>
      <c r="G202" s="65">
        <v>45461.599999999999</v>
      </c>
      <c r="H202" s="65">
        <v>0</v>
      </c>
      <c r="I202" s="65">
        <v>45461.599999999999</v>
      </c>
      <c r="J202" s="65">
        <v>0</v>
      </c>
      <c r="K202" s="65"/>
      <c r="L202" s="65"/>
      <c r="M202" s="65"/>
      <c r="N202" s="65"/>
      <c r="O202" s="65"/>
      <c r="P202" s="65"/>
      <c r="Q202" s="355"/>
      <c r="R202" s="19"/>
      <c r="S202" s="19"/>
      <c r="T202" s="19"/>
      <c r="U202" s="19"/>
      <c r="V202" s="19"/>
      <c r="W202" s="19"/>
    </row>
    <row r="203" spans="1:23" s="2" customFormat="1" x14ac:dyDescent="0.3">
      <c r="A203" s="355"/>
      <c r="B203" s="354"/>
      <c r="C203" s="355"/>
      <c r="D203" s="355"/>
      <c r="E203" s="355"/>
      <c r="F203" s="73">
        <v>2029</v>
      </c>
      <c r="G203" s="65">
        <v>0</v>
      </c>
      <c r="H203" s="65">
        <v>0</v>
      </c>
      <c r="I203" s="65">
        <v>0</v>
      </c>
      <c r="J203" s="65">
        <v>0</v>
      </c>
      <c r="K203" s="65"/>
      <c r="L203" s="65"/>
      <c r="M203" s="65"/>
      <c r="N203" s="65"/>
      <c r="O203" s="65"/>
      <c r="P203" s="65"/>
      <c r="Q203" s="355"/>
      <c r="R203" s="19"/>
      <c r="S203" s="19"/>
      <c r="T203" s="19"/>
      <c r="U203" s="19"/>
      <c r="V203" s="19"/>
      <c r="W203" s="19"/>
    </row>
    <row r="204" spans="1:23" s="2" customFormat="1" x14ac:dyDescent="0.3">
      <c r="A204" s="355"/>
      <c r="B204" s="354"/>
      <c r="C204" s="355"/>
      <c r="D204" s="355"/>
      <c r="E204" s="355"/>
      <c r="F204" s="73">
        <v>2030</v>
      </c>
      <c r="G204" s="65">
        <v>0</v>
      </c>
      <c r="H204" s="65">
        <v>0</v>
      </c>
      <c r="I204" s="65">
        <v>0</v>
      </c>
      <c r="J204" s="65">
        <v>0</v>
      </c>
      <c r="K204" s="65"/>
      <c r="L204" s="65"/>
      <c r="M204" s="65"/>
      <c r="N204" s="65"/>
      <c r="O204" s="65"/>
      <c r="P204" s="65"/>
      <c r="Q204" s="355"/>
      <c r="R204" s="19"/>
      <c r="S204" s="19"/>
      <c r="T204" s="19"/>
      <c r="U204" s="19"/>
      <c r="V204" s="19"/>
      <c r="W204" s="19"/>
    </row>
    <row r="205" spans="1:23" s="2" customFormat="1" x14ac:dyDescent="0.3">
      <c r="A205" s="355">
        <v>5</v>
      </c>
      <c r="B205" s="354" t="s">
        <v>336</v>
      </c>
      <c r="C205" s="355"/>
      <c r="D205" s="355" t="s">
        <v>57</v>
      </c>
      <c r="E205" s="355" t="s">
        <v>56</v>
      </c>
      <c r="F205" s="54" t="s">
        <v>53</v>
      </c>
      <c r="G205" s="173">
        <f>SUM(G206:G212)</f>
        <v>9272.7000000000007</v>
      </c>
      <c r="H205" s="173">
        <v>0</v>
      </c>
      <c r="I205" s="173">
        <f>SUM(I206:I212)</f>
        <v>9272.7000000000007</v>
      </c>
      <c r="J205" s="173">
        <v>0</v>
      </c>
      <c r="K205" s="173"/>
      <c r="L205" s="65"/>
      <c r="M205" s="65"/>
      <c r="N205" s="65"/>
      <c r="O205" s="65"/>
      <c r="P205" s="65"/>
      <c r="Q205" s="355" t="s">
        <v>59</v>
      </c>
      <c r="R205" s="19"/>
      <c r="S205" s="19"/>
      <c r="T205" s="19"/>
      <c r="U205" s="19"/>
      <c r="V205" s="19"/>
      <c r="W205" s="19"/>
    </row>
    <row r="206" spans="1:23" s="2" customFormat="1" x14ac:dyDescent="0.3">
      <c r="A206" s="355"/>
      <c r="B206" s="354"/>
      <c r="C206" s="355"/>
      <c r="D206" s="355"/>
      <c r="E206" s="355"/>
      <c r="F206" s="73">
        <v>2024</v>
      </c>
      <c r="G206" s="65">
        <v>1854.54</v>
      </c>
      <c r="H206" s="65">
        <v>0</v>
      </c>
      <c r="I206" s="65">
        <v>1854.54</v>
      </c>
      <c r="J206" s="65">
        <v>0</v>
      </c>
      <c r="K206" s="65"/>
      <c r="L206" s="65"/>
      <c r="M206" s="65"/>
      <c r="N206" s="65"/>
      <c r="O206" s="65"/>
      <c r="P206" s="65"/>
      <c r="Q206" s="355"/>
      <c r="R206" s="19"/>
      <c r="S206" s="19"/>
      <c r="T206" s="19"/>
      <c r="U206" s="19"/>
      <c r="V206" s="19"/>
      <c r="W206" s="19"/>
    </row>
    <row r="207" spans="1:23" s="2" customFormat="1" x14ac:dyDescent="0.3">
      <c r="A207" s="355"/>
      <c r="B207" s="354"/>
      <c r="C207" s="355"/>
      <c r="D207" s="355"/>
      <c r="E207" s="355"/>
      <c r="F207" s="73">
        <v>2025</v>
      </c>
      <c r="G207" s="65">
        <v>1854.54</v>
      </c>
      <c r="H207" s="65">
        <v>0</v>
      </c>
      <c r="I207" s="65">
        <v>1854.54</v>
      </c>
      <c r="J207" s="65">
        <v>0</v>
      </c>
      <c r="K207" s="65"/>
      <c r="L207" s="65"/>
      <c r="M207" s="65"/>
      <c r="N207" s="65"/>
      <c r="O207" s="65"/>
      <c r="P207" s="65"/>
      <c r="Q207" s="355"/>
      <c r="R207" s="19"/>
      <c r="S207" s="19"/>
      <c r="T207" s="19"/>
      <c r="U207" s="19"/>
      <c r="V207" s="19"/>
      <c r="W207" s="19"/>
    </row>
    <row r="208" spans="1:23" s="2" customFormat="1" x14ac:dyDescent="0.3">
      <c r="A208" s="355"/>
      <c r="B208" s="354"/>
      <c r="C208" s="355"/>
      <c r="D208" s="355"/>
      <c r="E208" s="355"/>
      <c r="F208" s="73">
        <v>2026</v>
      </c>
      <c r="G208" s="65">
        <v>1854.54</v>
      </c>
      <c r="H208" s="65"/>
      <c r="I208" s="65">
        <v>1854.54</v>
      </c>
      <c r="J208" s="65"/>
      <c r="K208" s="65"/>
      <c r="L208" s="65"/>
      <c r="M208" s="65"/>
      <c r="N208" s="65"/>
      <c r="O208" s="65"/>
      <c r="P208" s="65"/>
      <c r="Q208" s="355"/>
      <c r="R208" s="19"/>
      <c r="S208" s="19"/>
      <c r="T208" s="19"/>
      <c r="U208" s="19"/>
      <c r="V208" s="19"/>
      <c r="W208" s="19"/>
    </row>
    <row r="209" spans="1:23" s="2" customFormat="1" x14ac:dyDescent="0.3">
      <c r="A209" s="355"/>
      <c r="B209" s="354"/>
      <c r="C209" s="355"/>
      <c r="D209" s="355"/>
      <c r="E209" s="355"/>
      <c r="F209" s="73">
        <v>2027</v>
      </c>
      <c r="G209" s="65">
        <v>1854.54</v>
      </c>
      <c r="H209" s="65">
        <v>0</v>
      </c>
      <c r="I209" s="65">
        <v>1854.54</v>
      </c>
      <c r="J209" s="65">
        <v>0</v>
      </c>
      <c r="K209" s="65"/>
      <c r="L209" s="65"/>
      <c r="M209" s="65"/>
      <c r="N209" s="65"/>
      <c r="O209" s="65"/>
      <c r="P209" s="65"/>
      <c r="Q209" s="355"/>
      <c r="R209" s="19"/>
      <c r="S209" s="19"/>
      <c r="T209" s="19"/>
      <c r="U209" s="19"/>
      <c r="V209" s="19"/>
      <c r="W209" s="19"/>
    </row>
    <row r="210" spans="1:23" s="2" customFormat="1" x14ac:dyDescent="0.3">
      <c r="A210" s="355"/>
      <c r="B210" s="354"/>
      <c r="C210" s="355"/>
      <c r="D210" s="355"/>
      <c r="E210" s="355"/>
      <c r="F210" s="73">
        <v>2028</v>
      </c>
      <c r="G210" s="65">
        <v>1854.54</v>
      </c>
      <c r="H210" s="65">
        <v>0</v>
      </c>
      <c r="I210" s="65">
        <v>1854.54</v>
      </c>
      <c r="J210" s="65">
        <v>0</v>
      </c>
      <c r="K210" s="65"/>
      <c r="L210" s="65"/>
      <c r="M210" s="65"/>
      <c r="N210" s="65"/>
      <c r="O210" s="65"/>
      <c r="P210" s="65"/>
      <c r="Q210" s="355"/>
      <c r="R210" s="19"/>
      <c r="S210" s="19"/>
      <c r="T210" s="19"/>
      <c r="U210" s="19"/>
      <c r="V210" s="19"/>
      <c r="W210" s="19"/>
    </row>
    <row r="211" spans="1:23" s="2" customFormat="1" x14ac:dyDescent="0.3">
      <c r="A211" s="355"/>
      <c r="B211" s="354"/>
      <c r="C211" s="355"/>
      <c r="D211" s="355"/>
      <c r="E211" s="355"/>
      <c r="F211" s="73">
        <v>2029</v>
      </c>
      <c r="G211" s="65">
        <v>0</v>
      </c>
      <c r="H211" s="65">
        <v>0</v>
      </c>
      <c r="I211" s="65">
        <v>0</v>
      </c>
      <c r="J211" s="65">
        <v>0</v>
      </c>
      <c r="K211" s="65"/>
      <c r="L211" s="65"/>
      <c r="M211" s="65"/>
      <c r="N211" s="65"/>
      <c r="O211" s="65"/>
      <c r="P211" s="65"/>
      <c r="Q211" s="355"/>
      <c r="R211" s="19"/>
      <c r="S211" s="19"/>
      <c r="T211" s="19"/>
      <c r="U211" s="19"/>
      <c r="V211" s="19"/>
      <c r="W211" s="19"/>
    </row>
    <row r="212" spans="1:23" s="2" customFormat="1" x14ac:dyDescent="0.3">
      <c r="A212" s="355"/>
      <c r="B212" s="354"/>
      <c r="C212" s="355"/>
      <c r="D212" s="355"/>
      <c r="E212" s="355"/>
      <c r="F212" s="73">
        <v>2030</v>
      </c>
      <c r="G212" s="65">
        <v>0</v>
      </c>
      <c r="H212" s="65">
        <v>0</v>
      </c>
      <c r="I212" s="65">
        <v>0</v>
      </c>
      <c r="J212" s="65">
        <v>0</v>
      </c>
      <c r="K212" s="65"/>
      <c r="L212" s="65"/>
      <c r="M212" s="65"/>
      <c r="N212" s="65"/>
      <c r="O212" s="65"/>
      <c r="P212" s="65"/>
      <c r="Q212" s="355"/>
      <c r="R212" s="19"/>
      <c r="S212" s="19"/>
      <c r="T212" s="19"/>
      <c r="U212" s="19"/>
      <c r="V212" s="19"/>
      <c r="W212" s="19"/>
    </row>
    <row r="213" spans="1:23" s="2" customFormat="1" ht="14.4" customHeight="1" x14ac:dyDescent="0.3">
      <c r="A213" s="355">
        <v>6</v>
      </c>
      <c r="B213" s="354" t="s">
        <v>370</v>
      </c>
      <c r="C213" s="355" t="s">
        <v>365</v>
      </c>
      <c r="D213" s="355" t="s">
        <v>57</v>
      </c>
      <c r="E213" s="355" t="s">
        <v>56</v>
      </c>
      <c r="F213" s="54" t="s">
        <v>53</v>
      </c>
      <c r="G213" s="213">
        <f>SUM(G214:G220)</f>
        <v>40914</v>
      </c>
      <c r="H213" s="215">
        <f t="shared" ref="H213:J213" si="2">SUM(H214:H220)</f>
        <v>6819</v>
      </c>
      <c r="I213" s="215">
        <f t="shared" si="2"/>
        <v>40914</v>
      </c>
      <c r="J213" s="215">
        <f t="shared" si="2"/>
        <v>6819</v>
      </c>
      <c r="K213" s="173"/>
      <c r="L213" s="173"/>
      <c r="M213" s="173"/>
      <c r="N213" s="173"/>
      <c r="O213" s="65"/>
      <c r="P213" s="65"/>
      <c r="Q213" s="373" t="s">
        <v>352</v>
      </c>
      <c r="R213" s="19"/>
      <c r="S213" s="19"/>
      <c r="T213" s="19"/>
      <c r="U213" s="19"/>
      <c r="V213" s="19"/>
      <c r="W213" s="19"/>
    </row>
    <row r="214" spans="1:23" s="2" customFormat="1" x14ac:dyDescent="0.3">
      <c r="A214" s="355"/>
      <c r="B214" s="354"/>
      <c r="C214" s="355"/>
      <c r="D214" s="355"/>
      <c r="E214" s="355"/>
      <c r="F214" s="73">
        <v>2024</v>
      </c>
      <c r="G214" s="65">
        <v>6819</v>
      </c>
      <c r="H214" s="65">
        <v>6819</v>
      </c>
      <c r="I214" s="65">
        <v>6819</v>
      </c>
      <c r="J214" s="65">
        <v>6819</v>
      </c>
      <c r="K214" s="65"/>
      <c r="L214" s="65"/>
      <c r="M214" s="65"/>
      <c r="N214" s="65"/>
      <c r="O214" s="65"/>
      <c r="P214" s="65"/>
      <c r="Q214" s="373"/>
      <c r="R214" s="19"/>
      <c r="S214" s="19"/>
      <c r="T214" s="19"/>
      <c r="U214" s="19"/>
      <c r="V214" s="19"/>
      <c r="W214" s="19"/>
    </row>
    <row r="215" spans="1:23" s="2" customFormat="1" x14ac:dyDescent="0.3">
      <c r="A215" s="355"/>
      <c r="B215" s="354"/>
      <c r="C215" s="355"/>
      <c r="D215" s="355"/>
      <c r="E215" s="355"/>
      <c r="F215" s="73">
        <v>2025</v>
      </c>
      <c r="G215" s="65">
        <v>6819</v>
      </c>
      <c r="H215" s="65">
        <v>0</v>
      </c>
      <c r="I215" s="65">
        <v>6819</v>
      </c>
      <c r="J215" s="65">
        <v>0</v>
      </c>
      <c r="K215" s="65"/>
      <c r="L215" s="65"/>
      <c r="M215" s="65"/>
      <c r="N215" s="65"/>
      <c r="O215" s="65"/>
      <c r="P215" s="65"/>
      <c r="Q215" s="373"/>
      <c r="R215" s="19"/>
      <c r="S215" s="19"/>
      <c r="T215" s="19"/>
      <c r="U215" s="19"/>
      <c r="V215" s="19"/>
      <c r="W215" s="19"/>
    </row>
    <row r="216" spans="1:23" s="2" customFormat="1" x14ac:dyDescent="0.3">
      <c r="A216" s="355"/>
      <c r="B216" s="354"/>
      <c r="C216" s="355"/>
      <c r="D216" s="355"/>
      <c r="E216" s="355"/>
      <c r="F216" s="73">
        <v>2026</v>
      </c>
      <c r="G216" s="65">
        <v>6819</v>
      </c>
      <c r="H216" s="65">
        <v>0</v>
      </c>
      <c r="I216" s="65">
        <v>6819</v>
      </c>
      <c r="J216" s="65">
        <v>0</v>
      </c>
      <c r="K216" s="65"/>
      <c r="L216" s="65"/>
      <c r="M216" s="65"/>
      <c r="N216" s="65"/>
      <c r="O216" s="65"/>
      <c r="P216" s="65"/>
      <c r="Q216" s="373"/>
      <c r="R216" s="19"/>
      <c r="S216" s="19"/>
      <c r="T216" s="19"/>
      <c r="U216" s="19"/>
      <c r="V216" s="19"/>
      <c r="W216" s="19"/>
    </row>
    <row r="217" spans="1:23" s="2" customFormat="1" x14ac:dyDescent="0.3">
      <c r="A217" s="355"/>
      <c r="B217" s="354"/>
      <c r="C217" s="355"/>
      <c r="D217" s="355"/>
      <c r="E217" s="355"/>
      <c r="F217" s="73">
        <v>2027</v>
      </c>
      <c r="G217" s="65">
        <v>6819</v>
      </c>
      <c r="H217" s="65">
        <v>0</v>
      </c>
      <c r="I217" s="65">
        <v>6819</v>
      </c>
      <c r="J217" s="65">
        <v>0</v>
      </c>
      <c r="K217" s="65"/>
      <c r="L217" s="65"/>
      <c r="M217" s="65"/>
      <c r="N217" s="65"/>
      <c r="O217" s="65"/>
      <c r="P217" s="65"/>
      <c r="Q217" s="373"/>
      <c r="R217" s="19"/>
      <c r="S217" s="19"/>
      <c r="T217" s="19"/>
      <c r="U217" s="19"/>
      <c r="V217" s="19"/>
      <c r="W217" s="19"/>
    </row>
    <row r="218" spans="1:23" s="2" customFormat="1" x14ac:dyDescent="0.3">
      <c r="A218" s="355"/>
      <c r="B218" s="354"/>
      <c r="C218" s="355"/>
      <c r="D218" s="355"/>
      <c r="E218" s="355"/>
      <c r="F218" s="73">
        <v>2028</v>
      </c>
      <c r="G218" s="65">
        <v>6819</v>
      </c>
      <c r="H218" s="65">
        <v>0</v>
      </c>
      <c r="I218" s="65">
        <v>6819</v>
      </c>
      <c r="J218" s="65">
        <v>0</v>
      </c>
      <c r="K218" s="65"/>
      <c r="L218" s="65"/>
      <c r="M218" s="65"/>
      <c r="N218" s="65"/>
      <c r="O218" s="65"/>
      <c r="P218" s="65"/>
      <c r="Q218" s="373"/>
      <c r="R218" s="19"/>
      <c r="S218" s="19"/>
      <c r="T218" s="19"/>
      <c r="U218" s="19"/>
      <c r="V218" s="19"/>
      <c r="W218" s="19"/>
    </row>
    <row r="219" spans="1:23" s="2" customFormat="1" x14ac:dyDescent="0.3">
      <c r="A219" s="355"/>
      <c r="B219" s="354"/>
      <c r="C219" s="355"/>
      <c r="D219" s="355"/>
      <c r="E219" s="355"/>
      <c r="F219" s="73">
        <v>2029</v>
      </c>
      <c r="G219" s="65">
        <v>6819</v>
      </c>
      <c r="H219" s="65">
        <v>0</v>
      </c>
      <c r="I219" s="65">
        <v>6819</v>
      </c>
      <c r="J219" s="65">
        <v>0</v>
      </c>
      <c r="K219" s="65"/>
      <c r="L219" s="65"/>
      <c r="M219" s="65"/>
      <c r="N219" s="65"/>
      <c r="O219" s="65"/>
      <c r="P219" s="65"/>
      <c r="Q219" s="373"/>
      <c r="R219" s="19"/>
      <c r="S219" s="19"/>
      <c r="T219" s="19"/>
      <c r="U219" s="19"/>
      <c r="V219" s="19"/>
      <c r="W219" s="19"/>
    </row>
    <row r="220" spans="1:23" s="2" customFormat="1" x14ac:dyDescent="0.3">
      <c r="A220" s="355"/>
      <c r="B220" s="354"/>
      <c r="C220" s="355"/>
      <c r="D220" s="355"/>
      <c r="E220" s="355"/>
      <c r="F220" s="73">
        <v>2030</v>
      </c>
      <c r="G220" s="65">
        <v>0</v>
      </c>
      <c r="H220" s="65">
        <v>0</v>
      </c>
      <c r="I220" s="65">
        <v>0</v>
      </c>
      <c r="J220" s="65">
        <v>0</v>
      </c>
      <c r="K220" s="65"/>
      <c r="L220" s="65"/>
      <c r="M220" s="65"/>
      <c r="N220" s="65"/>
      <c r="O220" s="65"/>
      <c r="P220" s="65"/>
      <c r="Q220" s="373"/>
      <c r="R220" s="19"/>
      <c r="S220" s="19"/>
      <c r="T220" s="19"/>
      <c r="U220" s="19"/>
      <c r="V220" s="19"/>
      <c r="W220" s="19"/>
    </row>
    <row r="221" spans="1:23" s="2" customFormat="1" x14ac:dyDescent="0.3">
      <c r="A221" s="355">
        <v>7</v>
      </c>
      <c r="B221" s="354" t="s">
        <v>58</v>
      </c>
      <c r="C221" s="355"/>
      <c r="D221" s="355" t="s">
        <v>57</v>
      </c>
      <c r="E221" s="355" t="s">
        <v>56</v>
      </c>
      <c r="F221" s="54" t="s">
        <v>53</v>
      </c>
      <c r="G221" s="213">
        <f>SUM(G222:G228)</f>
        <v>12572.7</v>
      </c>
      <c r="H221" s="213">
        <v>0</v>
      </c>
      <c r="I221" s="213">
        <f>SUM(I222:I228)</f>
        <v>12572.7</v>
      </c>
      <c r="J221" s="213">
        <v>0</v>
      </c>
      <c r="K221" s="65"/>
      <c r="L221" s="65"/>
      <c r="M221" s="65"/>
      <c r="N221" s="65"/>
      <c r="O221" s="65"/>
      <c r="P221" s="65"/>
      <c r="Q221" s="373" t="s">
        <v>238</v>
      </c>
      <c r="R221" s="19"/>
      <c r="S221" s="19"/>
      <c r="T221" s="19"/>
      <c r="U221" s="19"/>
      <c r="V221" s="19"/>
      <c r="W221" s="19"/>
    </row>
    <row r="222" spans="1:23" s="2" customFormat="1" x14ac:dyDescent="0.3">
      <c r="A222" s="355"/>
      <c r="B222" s="354"/>
      <c r="C222" s="355"/>
      <c r="D222" s="355"/>
      <c r="E222" s="355"/>
      <c r="F222" s="73">
        <v>2024</v>
      </c>
      <c r="G222" s="65">
        <v>1796.1</v>
      </c>
      <c r="H222" s="65">
        <v>0</v>
      </c>
      <c r="I222" s="65">
        <v>1796.1</v>
      </c>
      <c r="J222" s="65">
        <v>0</v>
      </c>
      <c r="K222" s="65"/>
      <c r="L222" s="65"/>
      <c r="M222" s="65"/>
      <c r="N222" s="65"/>
      <c r="O222" s="65"/>
      <c r="P222" s="65"/>
      <c r="Q222" s="373"/>
      <c r="R222" s="19"/>
      <c r="S222" s="19"/>
      <c r="T222" s="19"/>
      <c r="U222" s="19"/>
      <c r="V222" s="19"/>
      <c r="W222" s="19"/>
    </row>
    <row r="223" spans="1:23" s="2" customFormat="1" x14ac:dyDescent="0.3">
      <c r="A223" s="355"/>
      <c r="B223" s="354"/>
      <c r="C223" s="355"/>
      <c r="D223" s="355"/>
      <c r="E223" s="355"/>
      <c r="F223" s="73">
        <v>2025</v>
      </c>
      <c r="G223" s="65">
        <v>1796.1</v>
      </c>
      <c r="H223" s="65">
        <v>0</v>
      </c>
      <c r="I223" s="65">
        <v>1796.1</v>
      </c>
      <c r="J223" s="65">
        <v>0</v>
      </c>
      <c r="K223" s="65"/>
      <c r="L223" s="65"/>
      <c r="M223" s="65"/>
      <c r="N223" s="65"/>
      <c r="O223" s="65"/>
      <c r="P223" s="65"/>
      <c r="Q223" s="373"/>
      <c r="R223" s="19"/>
      <c r="S223" s="19"/>
      <c r="T223" s="19"/>
      <c r="U223" s="19"/>
      <c r="V223" s="19"/>
      <c r="W223" s="19"/>
    </row>
    <row r="224" spans="1:23" s="2" customFormat="1" x14ac:dyDescent="0.3">
      <c r="A224" s="355"/>
      <c r="B224" s="354"/>
      <c r="C224" s="355"/>
      <c r="D224" s="355"/>
      <c r="E224" s="355"/>
      <c r="F224" s="73">
        <v>2026</v>
      </c>
      <c r="G224" s="65">
        <v>1796.1</v>
      </c>
      <c r="H224" s="65">
        <v>0</v>
      </c>
      <c r="I224" s="65">
        <v>1796.1</v>
      </c>
      <c r="J224" s="65">
        <v>0</v>
      </c>
      <c r="K224" s="65"/>
      <c r="L224" s="65"/>
      <c r="M224" s="65"/>
      <c r="N224" s="65"/>
      <c r="O224" s="65"/>
      <c r="P224" s="65"/>
      <c r="Q224" s="373"/>
      <c r="R224" s="19"/>
      <c r="S224" s="19"/>
      <c r="T224" s="19"/>
      <c r="U224" s="19"/>
      <c r="V224" s="19"/>
      <c r="W224" s="19"/>
    </row>
    <row r="225" spans="1:23" s="2" customFormat="1" x14ac:dyDescent="0.3">
      <c r="A225" s="355"/>
      <c r="B225" s="354"/>
      <c r="C225" s="355"/>
      <c r="D225" s="355"/>
      <c r="E225" s="355"/>
      <c r="F225" s="73">
        <v>2027</v>
      </c>
      <c r="G225" s="65">
        <v>1796.1</v>
      </c>
      <c r="H225" s="65">
        <v>0</v>
      </c>
      <c r="I225" s="65">
        <v>1796.1</v>
      </c>
      <c r="J225" s="65">
        <v>0</v>
      </c>
      <c r="K225" s="65"/>
      <c r="L225" s="65"/>
      <c r="M225" s="65"/>
      <c r="N225" s="65"/>
      <c r="O225" s="65"/>
      <c r="P225" s="65"/>
      <c r="Q225" s="373"/>
      <c r="R225" s="19"/>
      <c r="S225" s="19"/>
      <c r="T225" s="19"/>
      <c r="U225" s="19"/>
      <c r="V225" s="19"/>
      <c r="W225" s="19"/>
    </row>
    <row r="226" spans="1:23" s="2" customFormat="1" x14ac:dyDescent="0.3">
      <c r="A226" s="355"/>
      <c r="B226" s="354"/>
      <c r="C226" s="355"/>
      <c r="D226" s="355"/>
      <c r="E226" s="355"/>
      <c r="F226" s="73">
        <v>2028</v>
      </c>
      <c r="G226" s="65">
        <v>1796.1</v>
      </c>
      <c r="H226" s="65">
        <v>0</v>
      </c>
      <c r="I226" s="65">
        <v>1796.1</v>
      </c>
      <c r="J226" s="65">
        <v>0</v>
      </c>
      <c r="K226" s="65"/>
      <c r="L226" s="65"/>
      <c r="M226" s="65"/>
      <c r="N226" s="65"/>
      <c r="O226" s="65"/>
      <c r="P226" s="65"/>
      <c r="Q226" s="373"/>
      <c r="R226" s="19"/>
      <c r="S226" s="19"/>
      <c r="T226" s="19"/>
      <c r="U226" s="19"/>
      <c r="V226" s="19"/>
      <c r="W226" s="19"/>
    </row>
    <row r="227" spans="1:23" s="2" customFormat="1" x14ac:dyDescent="0.3">
      <c r="A227" s="355"/>
      <c r="B227" s="354"/>
      <c r="C227" s="355"/>
      <c r="D227" s="355"/>
      <c r="E227" s="355"/>
      <c r="F227" s="73">
        <v>2029</v>
      </c>
      <c r="G227" s="65">
        <v>1796.1</v>
      </c>
      <c r="H227" s="65">
        <v>0</v>
      </c>
      <c r="I227" s="65">
        <v>1796.1</v>
      </c>
      <c r="J227" s="65">
        <v>0</v>
      </c>
      <c r="K227" s="65"/>
      <c r="L227" s="65"/>
      <c r="M227" s="65"/>
      <c r="N227" s="65"/>
      <c r="O227" s="65"/>
      <c r="P227" s="65"/>
      <c r="Q227" s="373"/>
      <c r="R227" s="19"/>
      <c r="S227" s="19"/>
      <c r="T227" s="19"/>
      <c r="U227" s="19"/>
      <c r="V227" s="19"/>
      <c r="W227" s="19"/>
    </row>
    <row r="228" spans="1:23" s="2" customFormat="1" x14ac:dyDescent="0.3">
      <c r="A228" s="355"/>
      <c r="B228" s="354"/>
      <c r="C228" s="355"/>
      <c r="D228" s="355"/>
      <c r="E228" s="355"/>
      <c r="F228" s="73">
        <v>2030</v>
      </c>
      <c r="G228" s="65">
        <v>1796.1</v>
      </c>
      <c r="H228" s="65">
        <v>0</v>
      </c>
      <c r="I228" s="65">
        <v>1796.1</v>
      </c>
      <c r="J228" s="65">
        <v>0</v>
      </c>
      <c r="K228" s="65"/>
      <c r="L228" s="65"/>
      <c r="M228" s="65"/>
      <c r="N228" s="65"/>
      <c r="O228" s="65"/>
      <c r="P228" s="65"/>
      <c r="Q228" s="373"/>
      <c r="R228" s="19"/>
      <c r="S228" s="19"/>
      <c r="T228" s="19"/>
      <c r="U228" s="19"/>
      <c r="V228" s="19"/>
      <c r="W228" s="19"/>
    </row>
    <row r="229" spans="1:23" x14ac:dyDescent="0.3">
      <c r="A229" s="360"/>
      <c r="B229" s="361" t="s">
        <v>55</v>
      </c>
      <c r="C229" s="362"/>
      <c r="D229" s="362"/>
      <c r="E229" s="362"/>
      <c r="F229" s="209" t="s">
        <v>53</v>
      </c>
      <c r="G229" s="210">
        <f>SUM(G230+G231+G232+G233+G234+G235+G236)</f>
        <v>556550.80000000005</v>
      </c>
      <c r="H229" s="210">
        <f>SUM(H230+H231+H232+H233+H234+H235+H236)</f>
        <v>6819</v>
      </c>
      <c r="I229" s="210">
        <f>SUM(I230+I231+I232+I233+I234+I235+I236)</f>
        <v>556550.80000000005</v>
      </c>
      <c r="J229" s="210">
        <f>SUM(J230+J231+J232+J233+J234+J235+J236)</f>
        <v>6819</v>
      </c>
      <c r="K229" s="210"/>
      <c r="L229" s="210"/>
      <c r="M229" s="210"/>
      <c r="N229" s="210"/>
      <c r="O229" s="210"/>
      <c r="P229" s="210"/>
      <c r="Q229" s="362" t="s">
        <v>59</v>
      </c>
    </row>
    <row r="230" spans="1:23" x14ac:dyDescent="0.3">
      <c r="A230" s="360"/>
      <c r="B230" s="361"/>
      <c r="C230" s="362"/>
      <c r="D230" s="362"/>
      <c r="E230" s="362"/>
      <c r="F230" s="73">
        <v>2024</v>
      </c>
      <c r="G230" s="65">
        <f t="shared" ref="G230:J236" si="3">SUM(G174+G182+G190+G198+G206+G214+G222)</f>
        <v>97261.74</v>
      </c>
      <c r="H230" s="65">
        <f>SUM(H174+H182+H190+H198+H206+H214+H222)</f>
        <v>6819</v>
      </c>
      <c r="I230" s="65">
        <f t="shared" si="3"/>
        <v>97261.74</v>
      </c>
      <c r="J230" s="65">
        <f t="shared" si="3"/>
        <v>6819</v>
      </c>
      <c r="K230" s="211"/>
      <c r="L230" s="211"/>
      <c r="M230" s="211"/>
      <c r="N230" s="211"/>
      <c r="O230" s="211"/>
      <c r="P230" s="211"/>
      <c r="Q230" s="362"/>
    </row>
    <row r="231" spans="1:23" x14ac:dyDescent="0.3">
      <c r="A231" s="360"/>
      <c r="B231" s="361"/>
      <c r="C231" s="362"/>
      <c r="D231" s="362"/>
      <c r="E231" s="362"/>
      <c r="F231" s="73">
        <v>2025</v>
      </c>
      <c r="G231" s="65">
        <f t="shared" si="3"/>
        <v>97261.74</v>
      </c>
      <c r="H231" s="65">
        <f t="shared" si="3"/>
        <v>0</v>
      </c>
      <c r="I231" s="65">
        <f t="shared" si="3"/>
        <v>97261.74</v>
      </c>
      <c r="J231" s="65">
        <f t="shared" si="3"/>
        <v>0</v>
      </c>
      <c r="K231" s="211"/>
      <c r="L231" s="211"/>
      <c r="M231" s="211"/>
      <c r="N231" s="211"/>
      <c r="O231" s="211"/>
      <c r="P231" s="211"/>
      <c r="Q231" s="362"/>
    </row>
    <row r="232" spans="1:23" x14ac:dyDescent="0.3">
      <c r="A232" s="360"/>
      <c r="B232" s="361"/>
      <c r="C232" s="362"/>
      <c r="D232" s="362"/>
      <c r="E232" s="362"/>
      <c r="F232" s="73">
        <v>2026</v>
      </c>
      <c r="G232" s="65">
        <f t="shared" si="3"/>
        <v>97261.74</v>
      </c>
      <c r="H232" s="65">
        <f t="shared" si="3"/>
        <v>0</v>
      </c>
      <c r="I232" s="65">
        <f t="shared" si="3"/>
        <v>97261.74</v>
      </c>
      <c r="J232" s="65">
        <f t="shared" si="3"/>
        <v>0</v>
      </c>
      <c r="K232" s="211"/>
      <c r="L232" s="211"/>
      <c r="M232" s="211"/>
      <c r="N232" s="211"/>
      <c r="O232" s="211"/>
      <c r="P232" s="211"/>
      <c r="Q232" s="362"/>
    </row>
    <row r="233" spans="1:23" x14ac:dyDescent="0.3">
      <c r="A233" s="360"/>
      <c r="B233" s="361"/>
      <c r="C233" s="362"/>
      <c r="D233" s="362"/>
      <c r="E233" s="362"/>
      <c r="F233" s="73">
        <v>2027</v>
      </c>
      <c r="G233" s="65">
        <f t="shared" si="3"/>
        <v>100834.24000000001</v>
      </c>
      <c r="H233" s="65">
        <f t="shared" si="3"/>
        <v>0</v>
      </c>
      <c r="I233" s="65">
        <f t="shared" si="3"/>
        <v>100834.24000000001</v>
      </c>
      <c r="J233" s="65">
        <f t="shared" si="3"/>
        <v>0</v>
      </c>
      <c r="K233" s="211"/>
      <c r="L233" s="211"/>
      <c r="M233" s="211"/>
      <c r="N233" s="211"/>
      <c r="O233" s="211"/>
      <c r="P233" s="211"/>
      <c r="Q233" s="362"/>
    </row>
    <row r="234" spans="1:23" x14ac:dyDescent="0.3">
      <c r="A234" s="360"/>
      <c r="B234" s="361"/>
      <c r="C234" s="362"/>
      <c r="D234" s="362"/>
      <c r="E234" s="362"/>
      <c r="F234" s="73">
        <v>2028</v>
      </c>
      <c r="G234" s="65">
        <f t="shared" si="3"/>
        <v>98653.54</v>
      </c>
      <c r="H234" s="65">
        <f t="shared" si="3"/>
        <v>0</v>
      </c>
      <c r="I234" s="65">
        <f t="shared" si="3"/>
        <v>98653.54</v>
      </c>
      <c r="J234" s="65">
        <f t="shared" si="3"/>
        <v>0</v>
      </c>
      <c r="K234" s="211"/>
      <c r="L234" s="211"/>
      <c r="M234" s="211"/>
      <c r="N234" s="211"/>
      <c r="O234" s="211"/>
      <c r="P234" s="211"/>
      <c r="Q234" s="362"/>
    </row>
    <row r="235" spans="1:23" x14ac:dyDescent="0.3">
      <c r="A235" s="360"/>
      <c r="B235" s="361"/>
      <c r="C235" s="362"/>
      <c r="D235" s="362"/>
      <c r="E235" s="362"/>
      <c r="F235" s="73">
        <v>2029</v>
      </c>
      <c r="G235" s="65">
        <f t="shared" si="3"/>
        <v>52524.9</v>
      </c>
      <c r="H235" s="65">
        <f t="shared" si="3"/>
        <v>0</v>
      </c>
      <c r="I235" s="65">
        <f t="shared" si="3"/>
        <v>52524.9</v>
      </c>
      <c r="J235" s="65">
        <f t="shared" si="3"/>
        <v>0</v>
      </c>
      <c r="K235" s="211"/>
      <c r="L235" s="211"/>
      <c r="M235" s="211"/>
      <c r="N235" s="211"/>
      <c r="O235" s="211"/>
      <c r="P235" s="211"/>
      <c r="Q235" s="362"/>
    </row>
    <row r="236" spans="1:23" x14ac:dyDescent="0.3">
      <c r="A236" s="360"/>
      <c r="B236" s="361"/>
      <c r="C236" s="362"/>
      <c r="D236" s="362"/>
      <c r="E236" s="362"/>
      <c r="F236" s="73">
        <v>2030</v>
      </c>
      <c r="G236" s="65">
        <f t="shared" si="3"/>
        <v>12752.9</v>
      </c>
      <c r="H236" s="65">
        <f t="shared" si="3"/>
        <v>0</v>
      </c>
      <c r="I236" s="65">
        <f t="shared" si="3"/>
        <v>12752.9</v>
      </c>
      <c r="J236" s="65">
        <f t="shared" si="3"/>
        <v>0</v>
      </c>
      <c r="K236" s="211"/>
      <c r="L236" s="211"/>
      <c r="M236" s="211"/>
      <c r="N236" s="211"/>
      <c r="O236" s="211"/>
      <c r="P236" s="211"/>
      <c r="Q236" s="362"/>
    </row>
    <row r="237" spans="1:23" ht="15" customHeight="1" x14ac:dyDescent="0.3">
      <c r="A237" s="360"/>
      <c r="B237" s="361" t="s">
        <v>54</v>
      </c>
      <c r="C237" s="362"/>
      <c r="D237" s="362"/>
      <c r="E237" s="362"/>
      <c r="F237" s="209" t="s">
        <v>53</v>
      </c>
      <c r="G237" s="226">
        <f>SUM(G238+G239+G240+G241+G242+G243+G244)</f>
        <v>1017612.3999999999</v>
      </c>
      <c r="H237" s="226">
        <f>SUM(H238+H239+H240+H241+H242+H243+H244)</f>
        <v>52223.7</v>
      </c>
      <c r="I237" s="226">
        <f>SUM(I238+I239+I240+I241+I242+I243+I244)</f>
        <v>1017612.3999999999</v>
      </c>
      <c r="J237" s="226">
        <f>SUM(J238+J239+J240+J241+J242+J243+J244)</f>
        <v>52223.7</v>
      </c>
      <c r="K237" s="210"/>
      <c r="L237" s="210"/>
      <c r="M237" s="210"/>
      <c r="N237" s="210"/>
      <c r="O237" s="210"/>
      <c r="P237" s="210"/>
      <c r="Q237" s="372" t="s">
        <v>317</v>
      </c>
    </row>
    <row r="238" spans="1:23" ht="15" customHeight="1" x14ac:dyDescent="0.3">
      <c r="A238" s="360"/>
      <c r="B238" s="361"/>
      <c r="C238" s="362"/>
      <c r="D238" s="362"/>
      <c r="E238" s="362"/>
      <c r="F238" s="73">
        <v>2024</v>
      </c>
      <c r="G238" s="65">
        <f>SUM(G165+G230)</f>
        <v>211670.74</v>
      </c>
      <c r="H238" s="65">
        <f t="shared" ref="G238:J244" si="4">SUM(H165+H230)</f>
        <v>23784.3</v>
      </c>
      <c r="I238" s="65">
        <f t="shared" si="4"/>
        <v>211670.74</v>
      </c>
      <c r="J238" s="65">
        <f t="shared" si="4"/>
        <v>23784.3</v>
      </c>
      <c r="K238" s="211"/>
      <c r="L238" s="211"/>
      <c r="M238" s="211"/>
      <c r="N238" s="211"/>
      <c r="O238" s="211"/>
      <c r="P238" s="211"/>
      <c r="Q238" s="372"/>
    </row>
    <row r="239" spans="1:23" ht="15" customHeight="1" x14ac:dyDescent="0.3">
      <c r="A239" s="360"/>
      <c r="B239" s="361"/>
      <c r="C239" s="362"/>
      <c r="D239" s="362"/>
      <c r="E239" s="362"/>
      <c r="F239" s="73">
        <v>2025</v>
      </c>
      <c r="G239" s="65">
        <f t="shared" si="4"/>
        <v>208761.24</v>
      </c>
      <c r="H239" s="65">
        <f t="shared" si="4"/>
        <v>7719.7</v>
      </c>
      <c r="I239" s="65">
        <f t="shared" si="4"/>
        <v>208761.24</v>
      </c>
      <c r="J239" s="65">
        <f t="shared" si="4"/>
        <v>7719.7</v>
      </c>
      <c r="K239" s="211"/>
      <c r="L239" s="211"/>
      <c r="M239" s="211"/>
      <c r="N239" s="211"/>
      <c r="O239" s="211"/>
      <c r="P239" s="211"/>
      <c r="Q239" s="372"/>
    </row>
    <row r="240" spans="1:23" ht="15" customHeight="1" x14ac:dyDescent="0.3">
      <c r="A240" s="360"/>
      <c r="B240" s="361"/>
      <c r="C240" s="362"/>
      <c r="D240" s="362"/>
      <c r="E240" s="362"/>
      <c r="F240" s="73">
        <v>2026</v>
      </c>
      <c r="G240" s="65">
        <f t="shared" si="4"/>
        <v>199288.24</v>
      </c>
      <c r="H240" s="65">
        <f t="shared" si="4"/>
        <v>7719.7</v>
      </c>
      <c r="I240" s="65">
        <f t="shared" si="4"/>
        <v>199288.24</v>
      </c>
      <c r="J240" s="65">
        <f t="shared" si="4"/>
        <v>7719.7</v>
      </c>
      <c r="K240" s="211"/>
      <c r="L240" s="211"/>
      <c r="M240" s="211"/>
      <c r="N240" s="211"/>
      <c r="O240" s="211"/>
      <c r="P240" s="211"/>
      <c r="Q240" s="372"/>
    </row>
    <row r="241" spans="1:17" ht="15" customHeight="1" x14ac:dyDescent="0.3">
      <c r="A241" s="360"/>
      <c r="B241" s="361"/>
      <c r="C241" s="362"/>
      <c r="D241" s="362"/>
      <c r="E241" s="362"/>
      <c r="F241" s="73">
        <v>2027</v>
      </c>
      <c r="G241" s="211">
        <f t="shared" si="4"/>
        <v>133609.34</v>
      </c>
      <c r="H241" s="211">
        <f t="shared" si="4"/>
        <v>6500</v>
      </c>
      <c r="I241" s="211">
        <f t="shared" si="4"/>
        <v>133609.34</v>
      </c>
      <c r="J241" s="211">
        <f t="shared" si="4"/>
        <v>6500</v>
      </c>
      <c r="K241" s="211"/>
      <c r="L241" s="211"/>
      <c r="M241" s="211"/>
      <c r="N241" s="211"/>
      <c r="O241" s="211"/>
      <c r="P241" s="211"/>
      <c r="Q241" s="372"/>
    </row>
    <row r="242" spans="1:17" ht="15" customHeight="1" x14ac:dyDescent="0.3">
      <c r="A242" s="360"/>
      <c r="B242" s="361"/>
      <c r="C242" s="362"/>
      <c r="D242" s="362"/>
      <c r="E242" s="362"/>
      <c r="F242" s="73">
        <v>2028</v>
      </c>
      <c r="G242" s="211">
        <f t="shared" si="4"/>
        <v>131766.34</v>
      </c>
      <c r="H242" s="211">
        <f t="shared" si="4"/>
        <v>6500</v>
      </c>
      <c r="I242" s="211">
        <f t="shared" si="4"/>
        <v>131766.34</v>
      </c>
      <c r="J242" s="211">
        <f t="shared" si="4"/>
        <v>6500</v>
      </c>
      <c r="K242" s="211"/>
      <c r="L242" s="211"/>
      <c r="M242" s="211"/>
      <c r="N242" s="211"/>
      <c r="O242" s="211"/>
      <c r="P242" s="211"/>
      <c r="Q242" s="372"/>
    </row>
    <row r="243" spans="1:17" ht="15" customHeight="1" x14ac:dyDescent="0.3">
      <c r="A243" s="360"/>
      <c r="B243" s="361"/>
      <c r="C243" s="362"/>
      <c r="D243" s="362"/>
      <c r="E243" s="362"/>
      <c r="F243" s="73">
        <v>2029</v>
      </c>
      <c r="G243" s="211">
        <f t="shared" si="4"/>
        <v>85975.4</v>
      </c>
      <c r="H243" s="211">
        <f t="shared" si="4"/>
        <v>0</v>
      </c>
      <c r="I243" s="211">
        <f t="shared" si="4"/>
        <v>85975.4</v>
      </c>
      <c r="J243" s="211">
        <f t="shared" si="4"/>
        <v>0</v>
      </c>
      <c r="K243" s="211"/>
      <c r="L243" s="211"/>
      <c r="M243" s="211"/>
      <c r="N243" s="211"/>
      <c r="O243" s="211"/>
      <c r="P243" s="211"/>
      <c r="Q243" s="372"/>
    </row>
    <row r="244" spans="1:17" ht="15" customHeight="1" x14ac:dyDescent="0.3">
      <c r="A244" s="360"/>
      <c r="B244" s="361"/>
      <c r="C244" s="362"/>
      <c r="D244" s="362"/>
      <c r="E244" s="362"/>
      <c r="F244" s="73">
        <v>2030</v>
      </c>
      <c r="G244" s="211">
        <f t="shared" si="4"/>
        <v>46541.1</v>
      </c>
      <c r="H244" s="211">
        <f t="shared" si="4"/>
        <v>0</v>
      </c>
      <c r="I244" s="211">
        <f t="shared" si="4"/>
        <v>46541.1</v>
      </c>
      <c r="J244" s="211">
        <f t="shared" si="4"/>
        <v>0</v>
      </c>
      <c r="K244" s="211"/>
      <c r="L244" s="211"/>
      <c r="M244" s="211"/>
      <c r="N244" s="211"/>
      <c r="O244" s="211"/>
      <c r="P244" s="211"/>
      <c r="Q244" s="372"/>
    </row>
    <row r="245" spans="1:17" x14ac:dyDescent="0.3">
      <c r="A245" s="212"/>
      <c r="B245" s="21"/>
      <c r="C245" s="21"/>
      <c r="D245" s="21"/>
      <c r="E245" s="21"/>
      <c r="F245" s="21"/>
      <c r="G245" s="21"/>
      <c r="H245" s="21"/>
      <c r="I245" s="21"/>
      <c r="J245" s="21"/>
      <c r="K245" s="21"/>
      <c r="L245" s="21"/>
      <c r="M245" s="21"/>
      <c r="N245" s="21"/>
      <c r="O245" s="21"/>
      <c r="P245" s="21"/>
      <c r="Q245" s="21"/>
    </row>
    <row r="246" spans="1:17" x14ac:dyDescent="0.3">
      <c r="A246" s="212"/>
      <c r="B246" s="21"/>
      <c r="C246" s="21"/>
      <c r="D246" s="21"/>
      <c r="E246" s="21"/>
      <c r="F246" s="21"/>
      <c r="G246" s="21"/>
      <c r="H246" s="21"/>
      <c r="I246" s="21"/>
      <c r="J246" s="21"/>
      <c r="K246" s="21"/>
      <c r="L246" s="21"/>
      <c r="M246" s="21"/>
      <c r="N246" s="21"/>
      <c r="O246" s="21"/>
      <c r="P246" s="21"/>
      <c r="Q246" s="21"/>
    </row>
  </sheetData>
  <mergeCells count="200">
    <mergeCell ref="S6:V6"/>
    <mergeCell ref="E12:E15"/>
    <mergeCell ref="B27:B34"/>
    <mergeCell ref="C27:C34"/>
    <mergeCell ref="Q27:Q34"/>
    <mergeCell ref="Q116:Q123"/>
    <mergeCell ref="J83:J84"/>
    <mergeCell ref="K83:K84"/>
    <mergeCell ref="H83:H84"/>
    <mergeCell ref="Q92:Q94"/>
    <mergeCell ref="D67:D74"/>
    <mergeCell ref="E67:E74"/>
    <mergeCell ref="B116:B123"/>
    <mergeCell ref="Q12:Q15"/>
    <mergeCell ref="I13:J14"/>
    <mergeCell ref="O13:P14"/>
    <mergeCell ref="A9:Q9"/>
    <mergeCell ref="A11:Q11"/>
    <mergeCell ref="I83:I84"/>
    <mergeCell ref="N83:N84"/>
    <mergeCell ref="C10:L10"/>
    <mergeCell ref="D27:D34"/>
    <mergeCell ref="B18:Q18"/>
    <mergeCell ref="Q19:Q26"/>
    <mergeCell ref="D19:D26"/>
    <mergeCell ref="E19:E26"/>
    <mergeCell ref="K13:L14"/>
    <mergeCell ref="G12:H14"/>
    <mergeCell ref="F12:F15"/>
    <mergeCell ref="B12:B15"/>
    <mergeCell ref="I12:P12"/>
    <mergeCell ref="A12:A15"/>
    <mergeCell ref="M13:N14"/>
    <mergeCell ref="D12:D15"/>
    <mergeCell ref="A19:A26"/>
    <mergeCell ref="C12:C15"/>
    <mergeCell ref="B17:Q17"/>
    <mergeCell ref="B19:B26"/>
    <mergeCell ref="C19:C26"/>
    <mergeCell ref="A27:A34"/>
    <mergeCell ref="E27:E34"/>
    <mergeCell ref="A59:A66"/>
    <mergeCell ref="B59:B66"/>
    <mergeCell ref="A35:A42"/>
    <mergeCell ref="B35:B42"/>
    <mergeCell ref="C35:C42"/>
    <mergeCell ref="B100:B107"/>
    <mergeCell ref="C100:C107"/>
    <mergeCell ref="E100:E107"/>
    <mergeCell ref="A67:A74"/>
    <mergeCell ref="C59:C66"/>
    <mergeCell ref="B92:B99"/>
    <mergeCell ref="C92:C99"/>
    <mergeCell ref="D92:D99"/>
    <mergeCell ref="E92:E99"/>
    <mergeCell ref="B67:B74"/>
    <mergeCell ref="C67:C74"/>
    <mergeCell ref="A92:A99"/>
    <mergeCell ref="A100:A107"/>
    <mergeCell ref="A75:A82"/>
    <mergeCell ref="B75:B82"/>
    <mergeCell ref="D59:D66"/>
    <mergeCell ref="E59:E66"/>
    <mergeCell ref="Q237:Q244"/>
    <mergeCell ref="Q173:Q180"/>
    <mergeCell ref="A173:A180"/>
    <mergeCell ref="B173:B180"/>
    <mergeCell ref="C173:C180"/>
    <mergeCell ref="A229:A236"/>
    <mergeCell ref="C205:C212"/>
    <mergeCell ref="D205:D212"/>
    <mergeCell ref="A221:A228"/>
    <mergeCell ref="B229:B236"/>
    <mergeCell ref="C229:C236"/>
    <mergeCell ref="Q205:Q212"/>
    <mergeCell ref="Q213:Q220"/>
    <mergeCell ref="Q229:Q236"/>
    <mergeCell ref="E205:E212"/>
    <mergeCell ref="Q221:Q228"/>
    <mergeCell ref="Q189:Q196"/>
    <mergeCell ref="Q181:Q188"/>
    <mergeCell ref="C197:C204"/>
    <mergeCell ref="A205:A212"/>
    <mergeCell ref="C213:C220"/>
    <mergeCell ref="D229:D236"/>
    <mergeCell ref="D237:D244"/>
    <mergeCell ref="D221:D228"/>
    <mergeCell ref="Q67:Q74"/>
    <mergeCell ref="E124:E131"/>
    <mergeCell ref="G83:G84"/>
    <mergeCell ref="P83:P84"/>
    <mergeCell ref="C116:C123"/>
    <mergeCell ref="D108:D115"/>
    <mergeCell ref="E108:E115"/>
    <mergeCell ref="L83:L84"/>
    <mergeCell ref="Q124:Q131"/>
    <mergeCell ref="C75:C82"/>
    <mergeCell ref="Q75:Q82"/>
    <mergeCell ref="D75:D82"/>
    <mergeCell ref="E75:E82"/>
    <mergeCell ref="F83:F84"/>
    <mergeCell ref="O83:O84"/>
    <mergeCell ref="Q83:Q86"/>
    <mergeCell ref="D116:D123"/>
    <mergeCell ref="M83:M84"/>
    <mergeCell ref="D100:D107"/>
    <mergeCell ref="A83:A91"/>
    <mergeCell ref="B83:B91"/>
    <mergeCell ref="C83:C91"/>
    <mergeCell ref="D83:D91"/>
    <mergeCell ref="E83:E91"/>
    <mergeCell ref="E116:E123"/>
    <mergeCell ref="Q100:Q107"/>
    <mergeCell ref="Q108:Q110"/>
    <mergeCell ref="Q35:Q42"/>
    <mergeCell ref="D35:D42"/>
    <mergeCell ref="E35:E42"/>
    <mergeCell ref="Q43:Q50"/>
    <mergeCell ref="D43:D50"/>
    <mergeCell ref="E43:E50"/>
    <mergeCell ref="A43:A50"/>
    <mergeCell ref="Q51:Q58"/>
    <mergeCell ref="D51:D58"/>
    <mergeCell ref="E51:E58"/>
    <mergeCell ref="B43:B50"/>
    <mergeCell ref="C43:C50"/>
    <mergeCell ref="A51:A58"/>
    <mergeCell ref="B51:B58"/>
    <mergeCell ref="C51:C58"/>
    <mergeCell ref="Q59:Q66"/>
    <mergeCell ref="E189:E196"/>
    <mergeCell ref="D197:D204"/>
    <mergeCell ref="E197:E204"/>
    <mergeCell ref="A140:A147"/>
    <mergeCell ref="A108:A115"/>
    <mergeCell ref="B108:B115"/>
    <mergeCell ref="C108:C115"/>
    <mergeCell ref="A132:A139"/>
    <mergeCell ref="D132:D139"/>
    <mergeCell ref="E132:E139"/>
    <mergeCell ref="C140:C147"/>
    <mergeCell ref="D140:D147"/>
    <mergeCell ref="E140:E147"/>
    <mergeCell ref="A164:A171"/>
    <mergeCell ref="B164:B171"/>
    <mergeCell ref="E164:E171"/>
    <mergeCell ref="C148:C155"/>
    <mergeCell ref="B172:Q172"/>
    <mergeCell ref="B140:B147"/>
    <mergeCell ref="A124:A131"/>
    <mergeCell ref="A116:A123"/>
    <mergeCell ref="D124:D131"/>
    <mergeCell ref="A237:A244"/>
    <mergeCell ref="B237:B244"/>
    <mergeCell ref="C237:C244"/>
    <mergeCell ref="A213:A220"/>
    <mergeCell ref="D189:D196"/>
    <mergeCell ref="B213:B220"/>
    <mergeCell ref="Q132:Q139"/>
    <mergeCell ref="B132:B139"/>
    <mergeCell ref="M6:P7"/>
    <mergeCell ref="E181:E188"/>
    <mergeCell ref="E229:E236"/>
    <mergeCell ref="E237:E244"/>
    <mergeCell ref="C124:C131"/>
    <mergeCell ref="A156:A163"/>
    <mergeCell ref="A148:A155"/>
    <mergeCell ref="B124:B131"/>
    <mergeCell ref="B181:B188"/>
    <mergeCell ref="C181:C188"/>
    <mergeCell ref="D181:D188"/>
    <mergeCell ref="E221:E228"/>
    <mergeCell ref="D213:D220"/>
    <mergeCell ref="A181:A188"/>
    <mergeCell ref="C189:C196"/>
    <mergeCell ref="E213:E220"/>
    <mergeCell ref="B221:B228"/>
    <mergeCell ref="C221:C228"/>
    <mergeCell ref="B189:B196"/>
    <mergeCell ref="B205:B212"/>
    <mergeCell ref="Q140:Q147"/>
    <mergeCell ref="C132:C139"/>
    <mergeCell ref="Q197:Q204"/>
    <mergeCell ref="B197:B204"/>
    <mergeCell ref="A189:A196"/>
    <mergeCell ref="A197:A204"/>
    <mergeCell ref="Q164:Q171"/>
    <mergeCell ref="D173:D180"/>
    <mergeCell ref="E173:E180"/>
    <mergeCell ref="B156:B163"/>
    <mergeCell ref="B148:B155"/>
    <mergeCell ref="Q156:Q163"/>
    <mergeCell ref="D148:D155"/>
    <mergeCell ref="E148:E155"/>
    <mergeCell ref="Q148:Q155"/>
    <mergeCell ref="D156:D163"/>
    <mergeCell ref="E156:E163"/>
    <mergeCell ref="C156:C163"/>
    <mergeCell ref="C164:C171"/>
    <mergeCell ref="D164:D171"/>
  </mergeCells>
  <pageMargins left="0.23622047244094491" right="0.23622047244094491" top="0.74803149606299213" bottom="0.74803149606299213" header="0.31496062992125984" footer="0.31496062992125984"/>
  <pageSetup paperSize="9" scale="62" firstPageNumber="9" fitToHeight="0" orientation="landscape" useFirstPageNumber="1" r:id="rId1"/>
  <headerFooter>
    <oddHeader>&amp;C&amp;P</oddHeader>
  </headerFooter>
  <rowBreaks count="2" manualBreakCount="2">
    <brk id="115" max="16" man="1"/>
    <brk id="123"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X205"/>
  <sheetViews>
    <sheetView view="pageBreakPreview" zoomScaleNormal="100" zoomScaleSheetLayoutView="100" workbookViewId="0">
      <selection activeCell="J4" sqref="J4"/>
    </sheetView>
  </sheetViews>
  <sheetFormatPr defaultRowHeight="14.4" x14ac:dyDescent="0.3"/>
  <cols>
    <col min="1" max="1" width="5.44140625" style="20" customWidth="1"/>
    <col min="2" max="2" width="49.88671875" customWidth="1"/>
    <col min="3" max="3" width="9.33203125" customWidth="1"/>
    <col min="4" max="4" width="11.109375" customWidth="1"/>
    <col min="5" max="5" width="11.44140625" customWidth="1"/>
    <col min="6" max="6" width="11.109375" customWidth="1"/>
    <col min="7" max="7" width="11.6640625" customWidth="1"/>
    <col min="8" max="8" width="12.6640625" customWidth="1"/>
    <col min="9" max="9" width="11.33203125" customWidth="1"/>
    <col min="10" max="10" width="11.6640625" customWidth="1"/>
    <col min="11" max="11" width="10.44140625" customWidth="1"/>
    <col min="12" max="12" width="10.6640625" customWidth="1"/>
    <col min="13" max="13" width="9.33203125" customWidth="1"/>
    <col min="14" max="14" width="15" customWidth="1"/>
    <col min="15" max="15" width="13" style="19" customWidth="1"/>
    <col min="16" max="20" width="9.109375" style="19" customWidth="1"/>
    <col min="21" max="21" width="9.109375" style="2" customWidth="1"/>
  </cols>
  <sheetData>
    <row r="2" spans="1:21" x14ac:dyDescent="0.3">
      <c r="J2" s="214" t="s">
        <v>363</v>
      </c>
      <c r="K2" s="214"/>
      <c r="L2" s="214"/>
      <c r="M2" s="106"/>
    </row>
    <row r="3" spans="1:21" x14ac:dyDescent="0.3">
      <c r="J3" s="214" t="s">
        <v>18</v>
      </c>
      <c r="K3" s="214"/>
      <c r="L3" s="214"/>
      <c r="M3" s="106"/>
    </row>
    <row r="4" spans="1:21" x14ac:dyDescent="0.3">
      <c r="J4" s="214" t="s">
        <v>372</v>
      </c>
      <c r="K4" s="214"/>
      <c r="L4" s="214"/>
      <c r="M4" s="106"/>
    </row>
    <row r="5" spans="1:21" x14ac:dyDescent="0.3">
      <c r="J5" s="214"/>
      <c r="K5" s="214"/>
      <c r="L5" s="214"/>
      <c r="M5" s="106"/>
    </row>
    <row r="6" spans="1:21" s="106" customFormat="1" ht="30.6" customHeight="1" x14ac:dyDescent="0.3">
      <c r="A6" s="1"/>
      <c r="B6" s="108"/>
      <c r="C6" s="108"/>
      <c r="D6" s="108"/>
      <c r="E6" s="108"/>
      <c r="F6" s="108"/>
      <c r="G6" s="108"/>
      <c r="H6" s="108"/>
      <c r="J6" s="350" t="s">
        <v>259</v>
      </c>
      <c r="K6" s="350"/>
      <c r="L6" s="350"/>
      <c r="M6" s="350"/>
      <c r="P6" s="377"/>
      <c r="Q6" s="377"/>
      <c r="R6" s="377"/>
      <c r="S6" s="377"/>
      <c r="T6" s="1"/>
    </row>
    <row r="7" spans="1:21" s="106" customFormat="1" ht="13.95" customHeight="1" x14ac:dyDescent="0.3">
      <c r="A7" s="1"/>
      <c r="B7" s="108"/>
      <c r="C7" s="108"/>
      <c r="D7" s="108"/>
      <c r="E7" s="108"/>
      <c r="F7" s="108"/>
      <c r="G7" s="108"/>
      <c r="H7" s="108"/>
      <c r="J7" s="350"/>
      <c r="K7" s="350"/>
      <c r="L7" s="350"/>
      <c r="M7" s="350"/>
      <c r="P7" s="1"/>
      <c r="Q7" s="1"/>
      <c r="R7" s="1"/>
      <c r="S7" s="1"/>
      <c r="T7" s="1"/>
    </row>
    <row r="8" spans="1:21" s="106" customFormat="1" ht="13.95" customHeight="1" x14ac:dyDescent="0.3">
      <c r="A8" s="1"/>
      <c r="B8" s="108"/>
      <c r="C8" s="108"/>
      <c r="D8" s="108"/>
      <c r="E8" s="108"/>
      <c r="F8" s="108"/>
      <c r="G8" s="108"/>
      <c r="H8" s="108"/>
      <c r="J8" s="165"/>
      <c r="K8" s="165"/>
      <c r="L8" s="165"/>
      <c r="M8" s="165"/>
      <c r="P8" s="1"/>
      <c r="Q8" s="1"/>
      <c r="R8" s="1"/>
      <c r="S8" s="1"/>
      <c r="T8" s="1"/>
    </row>
    <row r="9" spans="1:21" ht="19.2" customHeight="1" x14ac:dyDescent="0.3">
      <c r="A9" s="378" t="s">
        <v>310</v>
      </c>
      <c r="B9" s="379"/>
      <c r="C9" s="379"/>
      <c r="D9" s="379"/>
      <c r="E9" s="379"/>
      <c r="F9" s="379"/>
      <c r="G9" s="379"/>
      <c r="H9" s="379"/>
      <c r="I9" s="379"/>
      <c r="J9" s="379"/>
      <c r="K9" s="379"/>
      <c r="L9" s="379"/>
      <c r="M9" s="379"/>
      <c r="N9" s="379"/>
    </row>
    <row r="10" spans="1:21" ht="16.5" customHeight="1" thickBot="1" x14ac:dyDescent="0.35">
      <c r="A10" s="434"/>
      <c r="B10" s="434"/>
      <c r="C10" s="434"/>
      <c r="D10" s="434"/>
      <c r="E10" s="434"/>
      <c r="F10" s="434"/>
      <c r="G10" s="434"/>
      <c r="H10" s="434"/>
      <c r="I10" s="434"/>
      <c r="J10" s="434"/>
      <c r="K10" s="434"/>
      <c r="L10" s="434"/>
      <c r="M10" s="434"/>
      <c r="N10" s="380"/>
    </row>
    <row r="11" spans="1:21" ht="16.95" customHeight="1" thickBot="1" x14ac:dyDescent="0.35">
      <c r="A11" s="435" t="s">
        <v>172</v>
      </c>
      <c r="B11" s="435" t="s">
        <v>308</v>
      </c>
      <c r="C11" s="435" t="s">
        <v>169</v>
      </c>
      <c r="D11" s="438" t="s">
        <v>168</v>
      </c>
      <c r="E11" s="439"/>
      <c r="F11" s="444" t="s">
        <v>167</v>
      </c>
      <c r="G11" s="445"/>
      <c r="H11" s="445"/>
      <c r="I11" s="445"/>
      <c r="J11" s="445"/>
      <c r="K11" s="445"/>
      <c r="L11" s="445"/>
      <c r="M11" s="445"/>
      <c r="N11" s="446" t="s">
        <v>166</v>
      </c>
    </row>
    <row r="12" spans="1:21" ht="15" customHeight="1" x14ac:dyDescent="0.3">
      <c r="A12" s="436"/>
      <c r="B12" s="436"/>
      <c r="C12" s="436"/>
      <c r="D12" s="440"/>
      <c r="E12" s="441"/>
      <c r="F12" s="438" t="s">
        <v>165</v>
      </c>
      <c r="G12" s="439"/>
      <c r="H12" s="438" t="s">
        <v>164</v>
      </c>
      <c r="I12" s="439"/>
      <c r="J12" s="438" t="s">
        <v>163</v>
      </c>
      <c r="K12" s="439"/>
      <c r="L12" s="438" t="s">
        <v>162</v>
      </c>
      <c r="M12" s="449"/>
      <c r="N12" s="447"/>
    </row>
    <row r="13" spans="1:21" ht="6.6" customHeight="1" thickBot="1" x14ac:dyDescent="0.35">
      <c r="A13" s="436"/>
      <c r="B13" s="436"/>
      <c r="C13" s="436"/>
      <c r="D13" s="442"/>
      <c r="E13" s="443"/>
      <c r="F13" s="442"/>
      <c r="G13" s="443"/>
      <c r="H13" s="442"/>
      <c r="I13" s="443"/>
      <c r="J13" s="442"/>
      <c r="K13" s="443"/>
      <c r="L13" s="442"/>
      <c r="M13" s="450"/>
      <c r="N13" s="447"/>
    </row>
    <row r="14" spans="1:21" ht="15" thickBot="1" x14ac:dyDescent="0.35">
      <c r="A14" s="437"/>
      <c r="B14" s="437"/>
      <c r="C14" s="437"/>
      <c r="D14" s="171" t="s">
        <v>160</v>
      </c>
      <c r="E14" s="172" t="s">
        <v>161</v>
      </c>
      <c r="F14" s="172" t="s">
        <v>160</v>
      </c>
      <c r="G14" s="103" t="s">
        <v>161</v>
      </c>
      <c r="H14" s="171" t="s">
        <v>160</v>
      </c>
      <c r="I14" s="171" t="s">
        <v>161</v>
      </c>
      <c r="J14" s="171" t="s">
        <v>160</v>
      </c>
      <c r="K14" s="171" t="s">
        <v>161</v>
      </c>
      <c r="L14" s="171" t="s">
        <v>160</v>
      </c>
      <c r="M14" s="174" t="s">
        <v>29</v>
      </c>
      <c r="N14" s="448"/>
    </row>
    <row r="15" spans="1:21" s="96" customFormat="1" ht="15" thickBot="1" x14ac:dyDescent="0.35">
      <c r="A15" s="167">
        <v>1</v>
      </c>
      <c r="B15" s="101">
        <v>2</v>
      </c>
      <c r="C15" s="101">
        <v>6</v>
      </c>
      <c r="D15" s="101">
        <v>7</v>
      </c>
      <c r="E15" s="102">
        <v>8</v>
      </c>
      <c r="F15" s="102">
        <v>9</v>
      </c>
      <c r="G15" s="99">
        <v>10</v>
      </c>
      <c r="H15" s="101">
        <v>11</v>
      </c>
      <c r="I15" s="101">
        <v>12</v>
      </c>
      <c r="J15" s="101">
        <v>13</v>
      </c>
      <c r="K15" s="101">
        <v>14</v>
      </c>
      <c r="L15" s="101">
        <v>15</v>
      </c>
      <c r="M15" s="100">
        <v>16</v>
      </c>
      <c r="N15" s="99">
        <v>17</v>
      </c>
      <c r="O15" s="98"/>
      <c r="P15" s="98"/>
      <c r="Q15" s="98"/>
      <c r="R15" s="98"/>
      <c r="S15" s="98"/>
      <c r="T15" s="98"/>
      <c r="U15" s="97"/>
    </row>
    <row r="16" spans="1:21" s="89" customFormat="1" ht="13.2" customHeight="1" x14ac:dyDescent="0.25">
      <c r="A16" s="431">
        <v>1</v>
      </c>
      <c r="B16" s="427" t="s">
        <v>142</v>
      </c>
      <c r="C16" s="371" t="s">
        <v>53</v>
      </c>
      <c r="D16" s="368">
        <f>D32+D45+D55+D56+D57+D59+D58</f>
        <v>32430.9</v>
      </c>
      <c r="E16" s="368">
        <f>E32+E45+E55+E56+E57+E59+E58</f>
        <v>2068.5</v>
      </c>
      <c r="F16" s="368">
        <f>F32+F45+F55+F56+F57+F59+F58</f>
        <v>32430.9</v>
      </c>
      <c r="G16" s="368">
        <f>G32+G45+G55+G56+G57+G59+G58</f>
        <v>2068.5</v>
      </c>
      <c r="H16" s="370"/>
      <c r="I16" s="370"/>
      <c r="J16" s="370"/>
      <c r="K16" s="370"/>
      <c r="L16" s="369"/>
      <c r="M16" s="422"/>
      <c r="N16" s="423" t="s">
        <v>100</v>
      </c>
      <c r="O16" s="90"/>
      <c r="P16" s="90"/>
      <c r="Q16" s="90"/>
      <c r="R16" s="90"/>
      <c r="S16" s="90"/>
      <c r="T16" s="90"/>
    </row>
    <row r="17" spans="1:20" s="89" customFormat="1" ht="13.2" customHeight="1" x14ac:dyDescent="0.25">
      <c r="A17" s="432"/>
      <c r="B17" s="427"/>
      <c r="C17" s="371"/>
      <c r="D17" s="368"/>
      <c r="E17" s="368"/>
      <c r="F17" s="368"/>
      <c r="G17" s="368"/>
      <c r="H17" s="370"/>
      <c r="I17" s="370"/>
      <c r="J17" s="370"/>
      <c r="K17" s="370"/>
      <c r="L17" s="369"/>
      <c r="M17" s="422"/>
      <c r="N17" s="424"/>
      <c r="O17" s="90"/>
      <c r="P17" s="90"/>
      <c r="Q17" s="90"/>
      <c r="R17" s="90"/>
      <c r="S17" s="90"/>
      <c r="T17" s="90"/>
    </row>
    <row r="18" spans="1:20" s="89" customFormat="1" ht="13.2" customHeight="1" x14ac:dyDescent="0.25">
      <c r="A18" s="433"/>
      <c r="B18" s="428"/>
      <c r="C18" s="371"/>
      <c r="D18" s="368"/>
      <c r="E18" s="368"/>
      <c r="F18" s="368"/>
      <c r="G18" s="368"/>
      <c r="H18" s="370"/>
      <c r="I18" s="370"/>
      <c r="J18" s="370"/>
      <c r="K18" s="370"/>
      <c r="L18" s="369"/>
      <c r="M18" s="422"/>
      <c r="N18" s="424"/>
      <c r="O18" s="90"/>
      <c r="P18" s="90"/>
      <c r="Q18" s="90"/>
      <c r="R18" s="90"/>
      <c r="S18" s="90"/>
      <c r="T18" s="90"/>
    </row>
    <row r="19" spans="1:20" s="82" customFormat="1" ht="25.2" customHeight="1" x14ac:dyDescent="0.25">
      <c r="A19" s="429" t="s">
        <v>248</v>
      </c>
      <c r="B19" s="78" t="s">
        <v>140</v>
      </c>
      <c r="C19" s="73">
        <v>2024</v>
      </c>
      <c r="D19" s="65">
        <f>F19+H19+J19+L19</f>
        <v>924.2</v>
      </c>
      <c r="E19" s="65">
        <f>G19+I19+K19+M19</f>
        <v>0</v>
      </c>
      <c r="F19" s="65">
        <v>924.2</v>
      </c>
      <c r="G19" s="65">
        <v>0</v>
      </c>
      <c r="H19" s="71"/>
      <c r="I19" s="71"/>
      <c r="J19" s="71"/>
      <c r="K19" s="71"/>
      <c r="L19" s="52"/>
      <c r="M19" s="51"/>
      <c r="N19" s="424"/>
      <c r="O19" s="49"/>
      <c r="P19" s="49"/>
      <c r="Q19" s="49"/>
      <c r="R19" s="49"/>
      <c r="S19" s="49"/>
      <c r="T19" s="49"/>
    </row>
    <row r="20" spans="1:20" s="82" customFormat="1" ht="13.2" customHeight="1" x14ac:dyDescent="0.25">
      <c r="A20" s="430"/>
      <c r="B20" s="61" t="s">
        <v>76</v>
      </c>
      <c r="C20" s="73"/>
      <c r="D20" s="173">
        <f>D19</f>
        <v>924.2</v>
      </c>
      <c r="E20" s="173">
        <f>E19</f>
        <v>0</v>
      </c>
      <c r="F20" s="173">
        <f>F19</f>
        <v>924.2</v>
      </c>
      <c r="G20" s="173">
        <f>G19</f>
        <v>0</v>
      </c>
      <c r="H20" s="71"/>
      <c r="I20" s="71"/>
      <c r="J20" s="71"/>
      <c r="K20" s="71"/>
      <c r="L20" s="52"/>
      <c r="M20" s="51"/>
      <c r="N20" s="424"/>
      <c r="O20" s="49"/>
      <c r="P20" s="49"/>
      <c r="Q20" s="49"/>
      <c r="R20" s="49"/>
      <c r="S20" s="49"/>
      <c r="T20" s="49"/>
    </row>
    <row r="21" spans="1:20" s="82" customFormat="1" ht="24.6" customHeight="1" x14ac:dyDescent="0.25">
      <c r="A21" s="383" t="s">
        <v>184</v>
      </c>
      <c r="B21" s="66" t="s">
        <v>139</v>
      </c>
      <c r="C21" s="73">
        <v>2024</v>
      </c>
      <c r="D21" s="65">
        <f>F21+H21+J21+L21</f>
        <v>4855.2</v>
      </c>
      <c r="E21" s="65">
        <f>G21+I21+K21+M21</f>
        <v>0</v>
      </c>
      <c r="F21" s="65">
        <v>4855.2</v>
      </c>
      <c r="G21" s="65">
        <v>0</v>
      </c>
      <c r="H21" s="71"/>
      <c r="I21" s="71"/>
      <c r="J21" s="71"/>
      <c r="K21" s="71"/>
      <c r="L21" s="52"/>
      <c r="M21" s="51"/>
      <c r="N21" s="424"/>
      <c r="O21" s="49"/>
      <c r="P21" s="49"/>
      <c r="Q21" s="49"/>
      <c r="R21" s="49"/>
      <c r="S21" s="49"/>
      <c r="T21" s="49"/>
    </row>
    <row r="22" spans="1:20" s="82" customFormat="1" ht="25.2" customHeight="1" x14ac:dyDescent="0.25">
      <c r="A22" s="384"/>
      <c r="B22" s="66" t="s">
        <v>138</v>
      </c>
      <c r="C22" s="73">
        <v>2024</v>
      </c>
      <c r="D22" s="65">
        <f>F22+H22+J22+L22</f>
        <v>10</v>
      </c>
      <c r="E22" s="65">
        <f>G22+I22+K22+M22</f>
        <v>0</v>
      </c>
      <c r="F22" s="65">
        <v>10</v>
      </c>
      <c r="G22" s="65">
        <v>0</v>
      </c>
      <c r="H22" s="71"/>
      <c r="I22" s="71"/>
      <c r="J22" s="71"/>
      <c r="K22" s="71"/>
      <c r="L22" s="52"/>
      <c r="M22" s="51"/>
      <c r="N22" s="424"/>
      <c r="O22" s="49"/>
      <c r="P22" s="49"/>
      <c r="Q22" s="49"/>
      <c r="R22" s="49"/>
      <c r="S22" s="49"/>
      <c r="T22" s="49"/>
    </row>
    <row r="23" spans="1:20" s="82" customFormat="1" ht="13.95" customHeight="1" x14ac:dyDescent="0.25">
      <c r="A23" s="385"/>
      <c r="B23" s="61" t="s">
        <v>76</v>
      </c>
      <c r="C23" s="54"/>
      <c r="D23" s="173">
        <f>SUM(D21+D22)</f>
        <v>4865.2</v>
      </c>
      <c r="E23" s="173">
        <f>SUM(E21+E22)</f>
        <v>0</v>
      </c>
      <c r="F23" s="173">
        <f>SUM(F21+F22)</f>
        <v>4865.2</v>
      </c>
      <c r="G23" s="173">
        <f>SUM(G21+G22)</f>
        <v>0</v>
      </c>
      <c r="H23" s="71"/>
      <c r="I23" s="71"/>
      <c r="J23" s="71"/>
      <c r="K23" s="71"/>
      <c r="L23" s="52"/>
      <c r="M23" s="51"/>
      <c r="N23" s="424"/>
      <c r="O23" s="49"/>
      <c r="P23" s="49"/>
      <c r="Q23" s="49"/>
      <c r="R23" s="49"/>
      <c r="S23" s="49"/>
      <c r="T23" s="49"/>
    </row>
    <row r="24" spans="1:20" s="82" customFormat="1" ht="24" x14ac:dyDescent="0.25">
      <c r="A24" s="383" t="s">
        <v>273</v>
      </c>
      <c r="B24" s="66" t="s">
        <v>137</v>
      </c>
      <c r="C24" s="73">
        <v>2024</v>
      </c>
      <c r="D24" s="65">
        <f>F24+H24+J24+L24</f>
        <v>3501.2</v>
      </c>
      <c r="E24" s="65">
        <f>G24+I24+K24+M24</f>
        <v>0</v>
      </c>
      <c r="F24" s="65">
        <v>3501.2</v>
      </c>
      <c r="G24" s="65">
        <v>0</v>
      </c>
      <c r="H24" s="71"/>
      <c r="I24" s="71"/>
      <c r="J24" s="71"/>
      <c r="K24" s="71"/>
      <c r="L24" s="52"/>
      <c r="M24" s="51"/>
      <c r="N24" s="424"/>
      <c r="O24" s="49"/>
      <c r="P24" s="49"/>
      <c r="Q24" s="49"/>
      <c r="R24" s="49"/>
      <c r="S24" s="49"/>
      <c r="T24" s="49"/>
    </row>
    <row r="25" spans="1:20" s="82" customFormat="1" ht="24" x14ac:dyDescent="0.25">
      <c r="A25" s="384"/>
      <c r="B25" s="66" t="s">
        <v>136</v>
      </c>
      <c r="C25" s="73">
        <v>2024</v>
      </c>
      <c r="D25" s="65">
        <f>F25+H25+J25+L25</f>
        <v>10</v>
      </c>
      <c r="E25" s="65">
        <f>G25+I25+K25+M25</f>
        <v>0</v>
      </c>
      <c r="F25" s="65">
        <v>10</v>
      </c>
      <c r="G25" s="65">
        <v>0</v>
      </c>
      <c r="H25" s="71"/>
      <c r="I25" s="71"/>
      <c r="J25" s="71"/>
      <c r="K25" s="71"/>
      <c r="L25" s="52"/>
      <c r="M25" s="51"/>
      <c r="N25" s="424"/>
      <c r="O25" s="49"/>
      <c r="P25" s="49"/>
      <c r="Q25" s="49"/>
      <c r="R25" s="49"/>
      <c r="S25" s="49"/>
      <c r="T25" s="49"/>
    </row>
    <row r="26" spans="1:20" s="82" customFormat="1" ht="13.8" x14ac:dyDescent="0.25">
      <c r="A26" s="385"/>
      <c r="B26" s="61" t="s">
        <v>76</v>
      </c>
      <c r="C26" s="54"/>
      <c r="D26" s="173">
        <f>SUM(D24+D25)</f>
        <v>3511.2</v>
      </c>
      <c r="E26" s="173">
        <f>SUM(E24+E25)</f>
        <v>0</v>
      </c>
      <c r="F26" s="173">
        <f>SUM(F24+F25)</f>
        <v>3511.2</v>
      </c>
      <c r="G26" s="173">
        <f>SUM(G24+G25)</f>
        <v>0</v>
      </c>
      <c r="H26" s="71"/>
      <c r="I26" s="71"/>
      <c r="J26" s="71"/>
      <c r="K26" s="71"/>
      <c r="L26" s="52"/>
      <c r="M26" s="51"/>
      <c r="N26" s="424"/>
      <c r="O26" s="49"/>
      <c r="P26" s="49"/>
      <c r="Q26" s="49"/>
      <c r="R26" s="49"/>
      <c r="S26" s="49"/>
      <c r="T26" s="49"/>
    </row>
    <row r="27" spans="1:20" s="82" customFormat="1" ht="24" x14ac:dyDescent="0.25">
      <c r="A27" s="383" t="s">
        <v>274</v>
      </c>
      <c r="B27" s="66" t="s">
        <v>135</v>
      </c>
      <c r="C27" s="73">
        <v>2024</v>
      </c>
      <c r="D27" s="65">
        <f>F27+H27+J27+L27</f>
        <v>3266.4</v>
      </c>
      <c r="E27" s="65">
        <f>G27+I27+K27+M27</f>
        <v>0</v>
      </c>
      <c r="F27" s="65">
        <v>3266.4</v>
      </c>
      <c r="G27" s="65">
        <v>0</v>
      </c>
      <c r="H27" s="71"/>
      <c r="I27" s="71"/>
      <c r="J27" s="71"/>
      <c r="K27" s="71"/>
      <c r="L27" s="52"/>
      <c r="M27" s="51"/>
      <c r="N27" s="424"/>
      <c r="O27" s="49"/>
      <c r="P27" s="49"/>
      <c r="Q27" s="49"/>
      <c r="R27" s="49"/>
      <c r="S27" s="49"/>
      <c r="T27" s="49"/>
    </row>
    <row r="28" spans="1:20" s="82" customFormat="1" ht="24" x14ac:dyDescent="0.25">
      <c r="A28" s="384"/>
      <c r="B28" s="66" t="s">
        <v>134</v>
      </c>
      <c r="C28" s="73"/>
      <c r="D28" s="65">
        <f>F28+H28+J28+L28</f>
        <v>10</v>
      </c>
      <c r="E28" s="65">
        <f>G28+I28+K28+M28</f>
        <v>0</v>
      </c>
      <c r="F28" s="65">
        <v>10</v>
      </c>
      <c r="G28" s="65">
        <v>0</v>
      </c>
      <c r="H28" s="71"/>
      <c r="I28" s="71"/>
      <c r="J28" s="71"/>
      <c r="K28" s="71"/>
      <c r="L28" s="52"/>
      <c r="M28" s="51"/>
      <c r="N28" s="424"/>
      <c r="O28" s="49"/>
      <c r="P28" s="49"/>
      <c r="Q28" s="49"/>
      <c r="R28" s="49"/>
      <c r="S28" s="49"/>
      <c r="T28" s="49"/>
    </row>
    <row r="29" spans="1:20" s="82" customFormat="1" ht="13.8" x14ac:dyDescent="0.25">
      <c r="A29" s="385"/>
      <c r="B29" s="61" t="s">
        <v>76</v>
      </c>
      <c r="C29" s="54"/>
      <c r="D29" s="173">
        <f>SUM(D27+D28)</f>
        <v>3276.4</v>
      </c>
      <c r="E29" s="173">
        <f>SUM(E27+E28)</f>
        <v>0</v>
      </c>
      <c r="F29" s="173">
        <f>SUM(F27+F28)</f>
        <v>3276.4</v>
      </c>
      <c r="G29" s="173">
        <f>SUM(G27+G28)</f>
        <v>0</v>
      </c>
      <c r="H29" s="71"/>
      <c r="I29" s="71"/>
      <c r="J29" s="71"/>
      <c r="K29" s="71"/>
      <c r="L29" s="52"/>
      <c r="M29" s="51"/>
      <c r="N29" s="424"/>
      <c r="O29" s="49"/>
      <c r="P29" s="49"/>
      <c r="Q29" s="49"/>
      <c r="R29" s="49"/>
      <c r="S29" s="49"/>
      <c r="T29" s="49"/>
    </row>
    <row r="30" spans="1:20" s="82" customFormat="1" ht="13.8" x14ac:dyDescent="0.25">
      <c r="A30" s="386" t="s">
        <v>275</v>
      </c>
      <c r="B30" s="83" t="s">
        <v>349</v>
      </c>
      <c r="C30" s="73">
        <v>2024</v>
      </c>
      <c r="D30" s="65">
        <f>F30+H30+J30+L30</f>
        <v>2068.5</v>
      </c>
      <c r="E30" s="65">
        <v>2068.5</v>
      </c>
      <c r="F30" s="65">
        <v>2068.5</v>
      </c>
      <c r="G30" s="65">
        <v>2068.5</v>
      </c>
      <c r="H30" s="71"/>
      <c r="I30" s="71"/>
      <c r="J30" s="71"/>
      <c r="K30" s="71"/>
      <c r="L30" s="52"/>
      <c r="M30" s="51"/>
      <c r="N30" s="424"/>
      <c r="O30" s="49"/>
      <c r="P30" s="49"/>
      <c r="Q30" s="49"/>
      <c r="R30" s="49"/>
      <c r="S30" s="49"/>
      <c r="T30" s="49"/>
    </row>
    <row r="31" spans="1:20" s="82" customFormat="1" ht="13.8" x14ac:dyDescent="0.25">
      <c r="A31" s="387"/>
      <c r="B31" s="61" t="s">
        <v>76</v>
      </c>
      <c r="C31" s="54"/>
      <c r="D31" s="226">
        <f>D30</f>
        <v>2068.5</v>
      </c>
      <c r="E31" s="226">
        <f>E30</f>
        <v>2068.5</v>
      </c>
      <c r="F31" s="226">
        <f>F30</f>
        <v>2068.5</v>
      </c>
      <c r="G31" s="226">
        <f>G30</f>
        <v>2068.5</v>
      </c>
      <c r="H31" s="71"/>
      <c r="I31" s="71"/>
      <c r="J31" s="71"/>
      <c r="K31" s="71"/>
      <c r="L31" s="52"/>
      <c r="M31" s="51"/>
      <c r="N31" s="424"/>
      <c r="O31" s="49"/>
      <c r="P31" s="49"/>
      <c r="Q31" s="49"/>
      <c r="R31" s="49"/>
      <c r="S31" s="49"/>
      <c r="T31" s="49"/>
    </row>
    <row r="32" spans="1:20" s="82" customFormat="1" ht="13.8" x14ac:dyDescent="0.25">
      <c r="A32" s="227"/>
      <c r="B32" s="56" t="s">
        <v>95</v>
      </c>
      <c r="C32" s="54">
        <v>2024</v>
      </c>
      <c r="D32" s="72">
        <f>SUM(D20+D23+D26+D29+D31)</f>
        <v>14645.499999999998</v>
      </c>
      <c r="E32" s="72">
        <f>SUM(E20+E23+E26+E29+E31)</f>
        <v>2068.5</v>
      </c>
      <c r="F32" s="72">
        <f>SUM(F20+F23+F26+F29+F31)</f>
        <v>14645.499999999998</v>
      </c>
      <c r="G32" s="72">
        <f>SUM(G20+G23+G26+G29+G31)</f>
        <v>2068.5</v>
      </c>
      <c r="H32" s="71"/>
      <c r="I32" s="71"/>
      <c r="J32" s="71"/>
      <c r="K32" s="71"/>
      <c r="L32" s="52"/>
      <c r="M32" s="51"/>
      <c r="N32" s="424"/>
      <c r="O32" s="49"/>
      <c r="P32" s="49"/>
      <c r="Q32" s="49"/>
      <c r="R32" s="49"/>
      <c r="S32" s="49"/>
      <c r="T32" s="49"/>
    </row>
    <row r="33" spans="1:20" s="82" customFormat="1" ht="24" x14ac:dyDescent="0.25">
      <c r="A33" s="391" t="s">
        <v>276</v>
      </c>
      <c r="B33" s="78" t="s">
        <v>133</v>
      </c>
      <c r="C33" s="73">
        <v>2025</v>
      </c>
      <c r="D33" s="65">
        <f>F33+H33+J33+L33</f>
        <v>5641</v>
      </c>
      <c r="E33" s="65">
        <f>G33+I33+K33+M33</f>
        <v>0</v>
      </c>
      <c r="F33" s="65">
        <v>5641</v>
      </c>
      <c r="G33" s="65">
        <v>0</v>
      </c>
      <c r="H33" s="71"/>
      <c r="I33" s="71"/>
      <c r="J33" s="71"/>
      <c r="K33" s="71"/>
      <c r="L33" s="52"/>
      <c r="M33" s="51"/>
      <c r="N33" s="425"/>
      <c r="O33" s="49"/>
      <c r="P33" s="49"/>
      <c r="Q33" s="49"/>
      <c r="R33" s="49"/>
      <c r="S33" s="49"/>
      <c r="T33" s="49"/>
    </row>
    <row r="34" spans="1:20" s="82" customFormat="1" ht="24" x14ac:dyDescent="0.25">
      <c r="A34" s="392"/>
      <c r="B34" s="78" t="s">
        <v>132</v>
      </c>
      <c r="C34" s="73">
        <v>2025</v>
      </c>
      <c r="D34" s="65">
        <f>F34+H34+J34+L34</f>
        <v>10</v>
      </c>
      <c r="E34" s="65">
        <f>G34+I34+K34+M34</f>
        <v>0</v>
      </c>
      <c r="F34" s="65">
        <v>10</v>
      </c>
      <c r="G34" s="65">
        <v>0</v>
      </c>
      <c r="H34" s="71"/>
      <c r="I34" s="71"/>
      <c r="J34" s="71"/>
      <c r="K34" s="71"/>
      <c r="L34" s="52"/>
      <c r="M34" s="51"/>
      <c r="N34" s="425"/>
      <c r="O34" s="49"/>
      <c r="P34" s="49"/>
      <c r="Q34" s="49"/>
      <c r="R34" s="49"/>
      <c r="S34" s="49"/>
      <c r="T34" s="49"/>
    </row>
    <row r="35" spans="1:20" s="82" customFormat="1" ht="13.8" x14ac:dyDescent="0.25">
      <c r="A35" s="393"/>
      <c r="B35" s="61" t="s">
        <v>76</v>
      </c>
      <c r="C35" s="54"/>
      <c r="D35" s="173">
        <f>D33+D34</f>
        <v>5651</v>
      </c>
      <c r="E35" s="173">
        <f>E33+E34</f>
        <v>0</v>
      </c>
      <c r="F35" s="173">
        <f>F33+F34</f>
        <v>5651</v>
      </c>
      <c r="G35" s="173">
        <f>G33+G34</f>
        <v>0</v>
      </c>
      <c r="H35" s="71"/>
      <c r="I35" s="71"/>
      <c r="J35" s="71"/>
      <c r="K35" s="71"/>
      <c r="L35" s="52"/>
      <c r="M35" s="51"/>
      <c r="N35" s="425"/>
      <c r="O35" s="49"/>
      <c r="P35" s="49"/>
      <c r="Q35" s="49"/>
      <c r="R35" s="49"/>
      <c r="S35" s="49"/>
      <c r="T35" s="49"/>
    </row>
    <row r="36" spans="1:20" s="82" customFormat="1" ht="24" x14ac:dyDescent="0.25">
      <c r="A36" s="386" t="s">
        <v>277</v>
      </c>
      <c r="B36" s="78" t="s">
        <v>131</v>
      </c>
      <c r="C36" s="73">
        <v>2025</v>
      </c>
      <c r="D36" s="65">
        <f>F36+H36+J36+L36</f>
        <v>1455</v>
      </c>
      <c r="E36" s="65">
        <f>G36+I36+K36+M36</f>
        <v>0</v>
      </c>
      <c r="F36" s="65">
        <v>1455</v>
      </c>
      <c r="G36" s="65">
        <v>0</v>
      </c>
      <c r="H36" s="71"/>
      <c r="I36" s="71"/>
      <c r="J36" s="71"/>
      <c r="K36" s="71"/>
      <c r="L36" s="52"/>
      <c r="M36" s="51"/>
      <c r="N36" s="425"/>
      <c r="O36" s="49"/>
      <c r="P36" s="49"/>
      <c r="Q36" s="49"/>
      <c r="R36" s="49"/>
      <c r="S36" s="49"/>
      <c r="T36" s="49"/>
    </row>
    <row r="37" spans="1:20" s="82" customFormat="1" ht="24" x14ac:dyDescent="0.25">
      <c r="A37" s="394"/>
      <c r="B37" s="78" t="s">
        <v>130</v>
      </c>
      <c r="C37" s="73">
        <v>2025</v>
      </c>
      <c r="D37" s="65">
        <f>F37+H37+J37+L37</f>
        <v>10</v>
      </c>
      <c r="E37" s="65">
        <f>G37+I37+K37+M37</f>
        <v>0</v>
      </c>
      <c r="F37" s="65">
        <v>10</v>
      </c>
      <c r="G37" s="65">
        <v>0</v>
      </c>
      <c r="H37" s="71"/>
      <c r="I37" s="71"/>
      <c r="J37" s="71"/>
      <c r="K37" s="71"/>
      <c r="L37" s="52"/>
      <c r="M37" s="51"/>
      <c r="N37" s="425"/>
      <c r="O37" s="49"/>
      <c r="P37" s="49"/>
      <c r="Q37" s="49"/>
      <c r="R37" s="49"/>
      <c r="S37" s="49"/>
      <c r="T37" s="49"/>
    </row>
    <row r="38" spans="1:20" s="82" customFormat="1" ht="13.8" x14ac:dyDescent="0.25">
      <c r="A38" s="387"/>
      <c r="B38" s="61" t="s">
        <v>76</v>
      </c>
      <c r="C38" s="54"/>
      <c r="D38" s="173">
        <f>D36+D37</f>
        <v>1465</v>
      </c>
      <c r="E38" s="173">
        <f>E36+E37</f>
        <v>0</v>
      </c>
      <c r="F38" s="173">
        <f>F36+F37</f>
        <v>1465</v>
      </c>
      <c r="G38" s="173">
        <f>G36+G37</f>
        <v>0</v>
      </c>
      <c r="H38" s="71"/>
      <c r="I38" s="71"/>
      <c r="J38" s="71"/>
      <c r="K38" s="71"/>
      <c r="L38" s="52"/>
      <c r="M38" s="51"/>
      <c r="N38" s="425"/>
      <c r="O38" s="49"/>
      <c r="P38" s="49"/>
      <c r="Q38" s="49"/>
      <c r="R38" s="49"/>
      <c r="S38" s="49"/>
      <c r="T38" s="49"/>
    </row>
    <row r="39" spans="1:20" s="82" customFormat="1" ht="24" x14ac:dyDescent="0.25">
      <c r="A39" s="395" t="s">
        <v>278</v>
      </c>
      <c r="B39" s="66" t="s">
        <v>129</v>
      </c>
      <c r="C39" s="73">
        <v>2025</v>
      </c>
      <c r="D39" s="65">
        <f>F39+H39+J39+L39</f>
        <v>2992.6</v>
      </c>
      <c r="E39" s="65">
        <f>G39+I39+K39+M39</f>
        <v>0</v>
      </c>
      <c r="F39" s="65">
        <v>2992.6</v>
      </c>
      <c r="G39" s="65">
        <v>0</v>
      </c>
      <c r="H39" s="71"/>
      <c r="I39" s="71"/>
      <c r="J39" s="71"/>
      <c r="K39" s="71"/>
      <c r="L39" s="52"/>
      <c r="M39" s="51"/>
      <c r="N39" s="425"/>
      <c r="O39" s="49"/>
      <c r="P39" s="49"/>
      <c r="Q39" s="49"/>
      <c r="R39" s="49"/>
      <c r="S39" s="49"/>
      <c r="T39" s="49"/>
    </row>
    <row r="40" spans="1:20" s="82" customFormat="1" ht="24" x14ac:dyDescent="0.25">
      <c r="A40" s="394"/>
      <c r="B40" s="66" t="s">
        <v>128</v>
      </c>
      <c r="C40" s="73">
        <v>2025</v>
      </c>
      <c r="D40" s="65">
        <f>F40+H40+J40+L40</f>
        <v>10</v>
      </c>
      <c r="E40" s="65">
        <f>G40+I40+K40+M40</f>
        <v>0</v>
      </c>
      <c r="F40" s="65">
        <v>10</v>
      </c>
      <c r="G40" s="65">
        <v>0</v>
      </c>
      <c r="H40" s="71"/>
      <c r="I40" s="71"/>
      <c r="J40" s="71"/>
      <c r="K40" s="71"/>
      <c r="L40" s="52"/>
      <c r="M40" s="51"/>
      <c r="N40" s="425"/>
      <c r="O40" s="49"/>
      <c r="P40" s="49"/>
      <c r="Q40" s="49"/>
      <c r="R40" s="49"/>
      <c r="S40" s="49"/>
      <c r="T40" s="49"/>
    </row>
    <row r="41" spans="1:20" s="82" customFormat="1" ht="13.8" x14ac:dyDescent="0.25">
      <c r="A41" s="387"/>
      <c r="B41" s="61" t="s">
        <v>76</v>
      </c>
      <c r="C41" s="54"/>
      <c r="D41" s="173">
        <f>SUM(D39+D40)</f>
        <v>3002.6</v>
      </c>
      <c r="E41" s="173">
        <f>SUM(E39+E40)</f>
        <v>0</v>
      </c>
      <c r="F41" s="173">
        <f>SUM(F39+F40)</f>
        <v>3002.6</v>
      </c>
      <c r="G41" s="173">
        <f>SUM(G39+G40)</f>
        <v>0</v>
      </c>
      <c r="H41" s="71"/>
      <c r="I41" s="71"/>
      <c r="J41" s="71"/>
      <c r="K41" s="71"/>
      <c r="L41" s="52"/>
      <c r="M41" s="51"/>
      <c r="N41" s="425"/>
      <c r="O41" s="49"/>
      <c r="P41" s="49"/>
      <c r="Q41" s="49"/>
      <c r="R41" s="49"/>
      <c r="S41" s="49"/>
      <c r="T41" s="49"/>
    </row>
    <row r="42" spans="1:20" s="82" customFormat="1" ht="24.6" customHeight="1" x14ac:dyDescent="0.25">
      <c r="A42" s="388" t="s">
        <v>279</v>
      </c>
      <c r="B42" s="78" t="s">
        <v>127</v>
      </c>
      <c r="C42" s="73">
        <v>2025</v>
      </c>
      <c r="D42" s="65">
        <f>F42+H42+J42+L42</f>
        <v>2298.4</v>
      </c>
      <c r="E42" s="65">
        <f>G42+I42+K42+M42</f>
        <v>0</v>
      </c>
      <c r="F42" s="65">
        <v>2298.4</v>
      </c>
      <c r="G42" s="65">
        <v>0</v>
      </c>
      <c r="H42" s="71"/>
      <c r="I42" s="71"/>
      <c r="J42" s="71"/>
      <c r="K42" s="71"/>
      <c r="L42" s="52"/>
      <c r="M42" s="51"/>
      <c r="N42" s="425"/>
      <c r="O42" s="49"/>
      <c r="P42" s="49"/>
      <c r="Q42" s="49"/>
      <c r="R42" s="49"/>
      <c r="S42" s="49"/>
      <c r="T42" s="49"/>
    </row>
    <row r="43" spans="1:20" s="82" customFormat="1" ht="24" x14ac:dyDescent="0.25">
      <c r="A43" s="389"/>
      <c r="B43" s="78" t="s">
        <v>126</v>
      </c>
      <c r="C43" s="73">
        <v>2025</v>
      </c>
      <c r="D43" s="65">
        <f>F43+H43+J43+L43</f>
        <v>10</v>
      </c>
      <c r="E43" s="65">
        <f>G43+I43+K43+M43</f>
        <v>0</v>
      </c>
      <c r="F43" s="65">
        <v>10</v>
      </c>
      <c r="G43" s="65">
        <v>0</v>
      </c>
      <c r="H43" s="71"/>
      <c r="I43" s="71"/>
      <c r="J43" s="71"/>
      <c r="K43" s="71"/>
      <c r="L43" s="52"/>
      <c r="M43" s="51"/>
      <c r="N43" s="425"/>
      <c r="O43" s="49"/>
      <c r="P43" s="49"/>
      <c r="Q43" s="49"/>
      <c r="R43" s="49"/>
      <c r="S43" s="49"/>
      <c r="T43" s="49"/>
    </row>
    <row r="44" spans="1:20" s="82" customFormat="1" ht="13.8" x14ac:dyDescent="0.25">
      <c r="A44" s="390"/>
      <c r="B44" s="61" t="s">
        <v>76</v>
      </c>
      <c r="C44" s="54"/>
      <c r="D44" s="173">
        <f>SUM(D42+D43)</f>
        <v>2308.4</v>
      </c>
      <c r="E44" s="173">
        <f>SUM(E42+E43)</f>
        <v>0</v>
      </c>
      <c r="F44" s="173">
        <f>SUM(F42+F43)</f>
        <v>2308.4</v>
      </c>
      <c r="G44" s="173">
        <f>SUM(G42+G43)</f>
        <v>0</v>
      </c>
      <c r="H44" s="71"/>
      <c r="I44" s="71"/>
      <c r="J44" s="71"/>
      <c r="K44" s="71"/>
      <c r="L44" s="52"/>
      <c r="M44" s="51"/>
      <c r="N44" s="425"/>
      <c r="O44" s="49"/>
      <c r="P44" s="49"/>
      <c r="Q44" s="49"/>
      <c r="R44" s="49"/>
      <c r="S44" s="49"/>
      <c r="T44" s="49"/>
    </row>
    <row r="45" spans="1:20" s="82" customFormat="1" thickBot="1" x14ac:dyDescent="0.3">
      <c r="A45" s="169"/>
      <c r="B45" s="56" t="s">
        <v>85</v>
      </c>
      <c r="C45" s="54">
        <v>2025</v>
      </c>
      <c r="D45" s="72">
        <f>SUM(D35+D38+D41+D44)</f>
        <v>12427</v>
      </c>
      <c r="E45" s="72">
        <f>SUM(E35+E38+E41+E44)</f>
        <v>0</v>
      </c>
      <c r="F45" s="72">
        <f>SUM(F35+F38+F41+F44)</f>
        <v>12427</v>
      </c>
      <c r="G45" s="72">
        <f>SUM(G35+G38+G41+G44)</f>
        <v>0</v>
      </c>
      <c r="H45" s="71"/>
      <c r="I45" s="71"/>
      <c r="J45" s="71"/>
      <c r="K45" s="71"/>
      <c r="L45" s="52"/>
      <c r="M45" s="51"/>
      <c r="N45" s="426"/>
      <c r="O45" s="49"/>
      <c r="P45" s="49"/>
      <c r="Q45" s="49"/>
      <c r="R45" s="49"/>
      <c r="S45" s="49"/>
      <c r="T45" s="49"/>
    </row>
    <row r="46" spans="1:20" s="82" customFormat="1" ht="24" x14ac:dyDescent="0.25">
      <c r="A46" s="391" t="s">
        <v>280</v>
      </c>
      <c r="B46" s="83" t="s">
        <v>125</v>
      </c>
      <c r="C46" s="73">
        <v>2026</v>
      </c>
      <c r="D46" s="65">
        <f>F46+H46+J46+L46</f>
        <v>2160</v>
      </c>
      <c r="E46" s="65">
        <f>G46+I46+K46+M46</f>
        <v>0</v>
      </c>
      <c r="F46" s="65">
        <v>2160</v>
      </c>
      <c r="G46" s="65">
        <v>0</v>
      </c>
      <c r="H46" s="71"/>
      <c r="I46" s="71"/>
      <c r="J46" s="71"/>
      <c r="K46" s="71"/>
      <c r="L46" s="52"/>
      <c r="M46" s="51"/>
      <c r="N46" s="166"/>
      <c r="O46" s="49"/>
      <c r="P46" s="49"/>
      <c r="Q46" s="49"/>
      <c r="R46" s="49"/>
      <c r="S46" s="49"/>
      <c r="T46" s="49"/>
    </row>
    <row r="47" spans="1:20" s="82" customFormat="1" ht="24" x14ac:dyDescent="0.25">
      <c r="A47" s="392"/>
      <c r="B47" s="83" t="s">
        <v>124</v>
      </c>
      <c r="C47" s="73">
        <v>2026</v>
      </c>
      <c r="D47" s="65">
        <f>F47+H47+J47+L47</f>
        <v>10</v>
      </c>
      <c r="E47" s="65">
        <f>G47+I47+K47+M47</f>
        <v>0</v>
      </c>
      <c r="F47" s="65">
        <v>10</v>
      </c>
      <c r="G47" s="65">
        <v>0</v>
      </c>
      <c r="H47" s="71"/>
      <c r="I47" s="71"/>
      <c r="J47" s="71"/>
      <c r="K47" s="71"/>
      <c r="L47" s="52"/>
      <c r="M47" s="51"/>
      <c r="N47" s="166"/>
      <c r="O47" s="49"/>
      <c r="P47" s="49"/>
      <c r="Q47" s="49"/>
      <c r="R47" s="49"/>
      <c r="S47" s="49"/>
      <c r="T47" s="49"/>
    </row>
    <row r="48" spans="1:20" s="82" customFormat="1" ht="13.8" x14ac:dyDescent="0.25">
      <c r="A48" s="393"/>
      <c r="B48" s="61" t="s">
        <v>76</v>
      </c>
      <c r="C48" s="73"/>
      <c r="D48" s="173">
        <f>SUM(D46+D47)</f>
        <v>2170</v>
      </c>
      <c r="E48" s="173">
        <f>SUM(E46+E47)</f>
        <v>0</v>
      </c>
      <c r="F48" s="173">
        <f>SUM(F46+F47)</f>
        <v>2170</v>
      </c>
      <c r="G48" s="173">
        <f>SUM(G46+G47)</f>
        <v>0</v>
      </c>
      <c r="H48" s="71"/>
      <c r="I48" s="71"/>
      <c r="J48" s="71"/>
      <c r="K48" s="71"/>
      <c r="L48" s="52"/>
      <c r="M48" s="51"/>
      <c r="N48" s="166"/>
      <c r="O48" s="49"/>
      <c r="P48" s="49"/>
      <c r="Q48" s="49"/>
      <c r="R48" s="49"/>
      <c r="S48" s="49"/>
      <c r="T48" s="49"/>
    </row>
    <row r="49" spans="1:20" s="82" customFormat="1" ht="24" x14ac:dyDescent="0.25">
      <c r="A49" s="391" t="s">
        <v>281</v>
      </c>
      <c r="B49" s="78" t="s">
        <v>123</v>
      </c>
      <c r="C49" s="73">
        <v>2026</v>
      </c>
      <c r="D49" s="65">
        <f>F49+H49+J49+L49</f>
        <v>2204.5</v>
      </c>
      <c r="E49" s="65">
        <f>G49+I49+K49+M49</f>
        <v>0</v>
      </c>
      <c r="F49" s="65">
        <v>2204.5</v>
      </c>
      <c r="G49" s="65">
        <v>0</v>
      </c>
      <c r="H49" s="71"/>
      <c r="I49" s="71"/>
      <c r="J49" s="71"/>
      <c r="K49" s="71"/>
      <c r="L49" s="52"/>
      <c r="M49" s="51"/>
      <c r="N49" s="166"/>
      <c r="O49" s="49"/>
      <c r="P49" s="49"/>
      <c r="Q49" s="49"/>
      <c r="R49" s="49"/>
      <c r="S49" s="49"/>
      <c r="T49" s="49"/>
    </row>
    <row r="50" spans="1:20" s="82" customFormat="1" ht="24" x14ac:dyDescent="0.25">
      <c r="A50" s="392"/>
      <c r="B50" s="78" t="s">
        <v>122</v>
      </c>
      <c r="C50" s="73">
        <v>2026</v>
      </c>
      <c r="D50" s="65">
        <f>F50+H50+J50+L50</f>
        <v>10</v>
      </c>
      <c r="E50" s="65">
        <f>G50+I50+K50+M50</f>
        <v>0</v>
      </c>
      <c r="F50" s="65">
        <v>10</v>
      </c>
      <c r="G50" s="65">
        <v>0</v>
      </c>
      <c r="H50" s="71"/>
      <c r="I50" s="71"/>
      <c r="J50" s="71"/>
      <c r="K50" s="71"/>
      <c r="L50" s="52"/>
      <c r="M50" s="51"/>
      <c r="N50" s="166"/>
      <c r="O50" s="49"/>
      <c r="P50" s="49"/>
      <c r="Q50" s="49"/>
      <c r="R50" s="49"/>
      <c r="S50" s="49"/>
      <c r="T50" s="49"/>
    </row>
    <row r="51" spans="1:20" s="82" customFormat="1" ht="13.8" x14ac:dyDescent="0.25">
      <c r="A51" s="393"/>
      <c r="B51" s="61" t="s">
        <v>76</v>
      </c>
      <c r="C51" s="73"/>
      <c r="D51" s="173">
        <f>SUM(D49+D50)</f>
        <v>2214.5</v>
      </c>
      <c r="E51" s="173">
        <f>SUM(E49+E50)</f>
        <v>0</v>
      </c>
      <c r="F51" s="173">
        <f>SUM(F49+F50)</f>
        <v>2214.5</v>
      </c>
      <c r="G51" s="173">
        <f>SUM(G49+G50)</f>
        <v>0</v>
      </c>
      <c r="H51" s="71"/>
      <c r="I51" s="71"/>
      <c r="J51" s="71"/>
      <c r="K51" s="71"/>
      <c r="L51" s="52"/>
      <c r="M51" s="51"/>
      <c r="N51" s="166"/>
      <c r="O51" s="49"/>
      <c r="P51" s="49"/>
      <c r="Q51" s="49"/>
      <c r="R51" s="49"/>
      <c r="S51" s="49"/>
      <c r="T51" s="49"/>
    </row>
    <row r="52" spans="1:20" s="82" customFormat="1" ht="24" x14ac:dyDescent="0.25">
      <c r="A52" s="391" t="s">
        <v>282</v>
      </c>
      <c r="B52" s="78" t="s">
        <v>121</v>
      </c>
      <c r="C52" s="73">
        <v>2026</v>
      </c>
      <c r="D52" s="65">
        <f>F52+H52+J52+L52</f>
        <v>963.9</v>
      </c>
      <c r="E52" s="65">
        <f>G52+I52+K52+M52</f>
        <v>0</v>
      </c>
      <c r="F52" s="65">
        <v>963.9</v>
      </c>
      <c r="G52" s="65">
        <v>0</v>
      </c>
      <c r="H52" s="71"/>
      <c r="I52" s="71"/>
      <c r="J52" s="71"/>
      <c r="K52" s="71"/>
      <c r="L52" s="52"/>
      <c r="M52" s="51"/>
      <c r="N52" s="166"/>
      <c r="O52" s="49"/>
      <c r="P52" s="49"/>
      <c r="Q52" s="49"/>
      <c r="R52" s="49"/>
      <c r="S52" s="49"/>
      <c r="T52" s="49"/>
    </row>
    <row r="53" spans="1:20" s="82" customFormat="1" ht="24" x14ac:dyDescent="0.25">
      <c r="A53" s="392"/>
      <c r="B53" s="78" t="s">
        <v>120</v>
      </c>
      <c r="C53" s="73">
        <v>2026</v>
      </c>
      <c r="D53" s="65">
        <f>F53+H53+J53+L53</f>
        <v>10</v>
      </c>
      <c r="E53" s="65">
        <f>G53+I53+K53+M53</f>
        <v>0</v>
      </c>
      <c r="F53" s="65">
        <v>10</v>
      </c>
      <c r="G53" s="65">
        <v>0</v>
      </c>
      <c r="H53" s="71"/>
      <c r="I53" s="71"/>
      <c r="J53" s="71"/>
      <c r="K53" s="71"/>
      <c r="L53" s="52"/>
      <c r="M53" s="51"/>
      <c r="N53" s="166"/>
      <c r="O53" s="49"/>
      <c r="P53" s="49"/>
      <c r="Q53" s="49"/>
      <c r="R53" s="49"/>
      <c r="S53" s="49"/>
      <c r="T53" s="49"/>
    </row>
    <row r="54" spans="1:20" s="82" customFormat="1" ht="13.8" x14ac:dyDescent="0.25">
      <c r="A54" s="393"/>
      <c r="B54" s="61" t="s">
        <v>76</v>
      </c>
      <c r="C54" s="54"/>
      <c r="D54" s="173">
        <f>SUM(D52+D53)</f>
        <v>973.9</v>
      </c>
      <c r="E54" s="173">
        <f>SUM(E52+E53)</f>
        <v>0</v>
      </c>
      <c r="F54" s="173">
        <f>SUM(F52+F53)</f>
        <v>973.9</v>
      </c>
      <c r="G54" s="173">
        <f>SUM(G52+G53)</f>
        <v>0</v>
      </c>
      <c r="H54" s="71"/>
      <c r="I54" s="71"/>
      <c r="J54" s="71"/>
      <c r="K54" s="71"/>
      <c r="L54" s="52"/>
      <c r="M54" s="51"/>
      <c r="N54" s="166"/>
      <c r="O54" s="49"/>
      <c r="P54" s="49"/>
      <c r="Q54" s="49"/>
      <c r="R54" s="49"/>
      <c r="S54" s="49"/>
      <c r="T54" s="49"/>
    </row>
    <row r="55" spans="1:20" s="82" customFormat="1" ht="13.8" x14ac:dyDescent="0.25">
      <c r="A55" s="169"/>
      <c r="B55" s="56" t="s">
        <v>75</v>
      </c>
      <c r="C55" s="54">
        <v>2026</v>
      </c>
      <c r="D55" s="72">
        <f>SUM(D48+D51+D54)</f>
        <v>5358.4</v>
      </c>
      <c r="E55" s="72">
        <f>SUM(E48+E51+E54)</f>
        <v>0</v>
      </c>
      <c r="F55" s="72">
        <f>SUM(F48+F51+F54)</f>
        <v>5358.4</v>
      </c>
      <c r="G55" s="72">
        <f>SUM(G48+G51+G54)</f>
        <v>0</v>
      </c>
      <c r="H55" s="71"/>
      <c r="I55" s="71"/>
      <c r="J55" s="71"/>
      <c r="K55" s="71"/>
      <c r="L55" s="52"/>
      <c r="M55" s="51"/>
      <c r="N55" s="166"/>
      <c r="O55" s="49"/>
      <c r="P55" s="49"/>
      <c r="Q55" s="49"/>
      <c r="R55" s="49"/>
      <c r="S55" s="49"/>
      <c r="T55" s="49"/>
    </row>
    <row r="56" spans="1:20" s="82" customFormat="1" ht="13.8" x14ac:dyDescent="0.25">
      <c r="A56" s="169"/>
      <c r="B56" s="56" t="s">
        <v>74</v>
      </c>
      <c r="C56" s="54">
        <v>2027</v>
      </c>
      <c r="D56" s="72">
        <v>0</v>
      </c>
      <c r="E56" s="72">
        <v>0</v>
      </c>
      <c r="F56" s="72">
        <v>0</v>
      </c>
      <c r="G56" s="72">
        <v>0</v>
      </c>
      <c r="H56" s="71"/>
      <c r="I56" s="71"/>
      <c r="J56" s="71"/>
      <c r="K56" s="71"/>
      <c r="L56" s="52"/>
      <c r="M56" s="51"/>
      <c r="N56" s="166"/>
      <c r="O56" s="49"/>
      <c r="P56" s="49"/>
      <c r="Q56" s="49"/>
      <c r="R56" s="49"/>
      <c r="S56" s="49"/>
      <c r="T56" s="49"/>
    </row>
    <row r="57" spans="1:20" s="82" customFormat="1" ht="13.8" x14ac:dyDescent="0.25">
      <c r="A57" s="169"/>
      <c r="B57" s="56" t="s">
        <v>73</v>
      </c>
      <c r="C57" s="54">
        <v>2028</v>
      </c>
      <c r="D57" s="72">
        <v>0</v>
      </c>
      <c r="E57" s="72">
        <v>0</v>
      </c>
      <c r="F57" s="72">
        <v>0</v>
      </c>
      <c r="G57" s="72">
        <v>0</v>
      </c>
      <c r="H57" s="71"/>
      <c r="I57" s="71"/>
      <c r="J57" s="71"/>
      <c r="K57" s="71"/>
      <c r="L57" s="52"/>
      <c r="M57" s="51"/>
      <c r="N57" s="166"/>
      <c r="O57" s="49"/>
      <c r="P57" s="49"/>
      <c r="Q57" s="49"/>
      <c r="R57" s="49"/>
      <c r="S57" s="49"/>
      <c r="T57" s="49"/>
    </row>
    <row r="58" spans="1:20" s="82" customFormat="1" ht="13.8" x14ac:dyDescent="0.25">
      <c r="A58" s="169"/>
      <c r="B58" s="56" t="s">
        <v>72</v>
      </c>
      <c r="C58" s="54">
        <v>2029</v>
      </c>
      <c r="D58" s="72">
        <v>0</v>
      </c>
      <c r="E58" s="72">
        <v>0</v>
      </c>
      <c r="F58" s="72">
        <v>0</v>
      </c>
      <c r="G58" s="72">
        <v>0</v>
      </c>
      <c r="H58" s="71"/>
      <c r="I58" s="71"/>
      <c r="J58" s="71"/>
      <c r="K58" s="71"/>
      <c r="L58" s="52"/>
      <c r="M58" s="51"/>
      <c r="N58" s="166"/>
      <c r="O58" s="49"/>
      <c r="P58" s="49"/>
      <c r="Q58" s="49"/>
      <c r="R58" s="49"/>
      <c r="S58" s="49"/>
      <c r="T58" s="49"/>
    </row>
    <row r="59" spans="1:20" s="82" customFormat="1" ht="13.95" customHeight="1" thickBot="1" x14ac:dyDescent="0.3">
      <c r="A59" s="169"/>
      <c r="B59" s="56" t="s">
        <v>71</v>
      </c>
      <c r="C59" s="54">
        <v>2030</v>
      </c>
      <c r="D59" s="72">
        <v>0</v>
      </c>
      <c r="E59" s="72">
        <v>0</v>
      </c>
      <c r="F59" s="72">
        <v>0</v>
      </c>
      <c r="G59" s="72">
        <v>0</v>
      </c>
      <c r="H59" s="71"/>
      <c r="I59" s="71"/>
      <c r="J59" s="71"/>
      <c r="K59" s="71"/>
      <c r="L59" s="52"/>
      <c r="M59" s="51"/>
      <c r="N59" s="166"/>
      <c r="O59" s="49"/>
      <c r="P59" s="49"/>
      <c r="Q59" s="49"/>
      <c r="R59" s="49"/>
      <c r="S59" s="49"/>
      <c r="T59" s="49"/>
    </row>
    <row r="60" spans="1:20" s="84" customFormat="1" ht="39.6" customHeight="1" x14ac:dyDescent="0.2">
      <c r="A60" s="169">
        <v>2</v>
      </c>
      <c r="B60" s="76" t="s">
        <v>324</v>
      </c>
      <c r="C60" s="170" t="s">
        <v>53</v>
      </c>
      <c r="D60" s="79">
        <f>SUM(D68+D77+D84+D85+D86+D87+D88)</f>
        <v>27291.799999999996</v>
      </c>
      <c r="E60" s="79">
        <f>SUM(E68+E77+E84+E85+E86+E87+E88)</f>
        <v>6629.9</v>
      </c>
      <c r="F60" s="79">
        <f>SUM(F68+F77+F84+F85+F86+F87+F88)</f>
        <v>27291.799999999996</v>
      </c>
      <c r="G60" s="79">
        <f>SUM(G68+G77+G84+G85+G86+G87+G88)</f>
        <v>6629.9</v>
      </c>
      <c r="H60" s="87"/>
      <c r="I60" s="87"/>
      <c r="J60" s="87"/>
      <c r="K60" s="87"/>
      <c r="L60" s="87"/>
      <c r="M60" s="86"/>
      <c r="N60" s="381" t="s">
        <v>100</v>
      </c>
      <c r="O60" s="85"/>
      <c r="P60" s="85"/>
      <c r="Q60" s="85"/>
      <c r="R60" s="85"/>
      <c r="S60" s="85"/>
      <c r="T60" s="85"/>
    </row>
    <row r="61" spans="1:20" s="82" customFormat="1" ht="24" x14ac:dyDescent="0.25">
      <c r="A61" s="419" t="s">
        <v>283</v>
      </c>
      <c r="B61" s="83" t="s">
        <v>350</v>
      </c>
      <c r="C61" s="81">
        <v>2024</v>
      </c>
      <c r="D61" s="65">
        <f>F61+H61+J61+L61</f>
        <v>3235.1</v>
      </c>
      <c r="E61" s="65">
        <v>1227.5999999999999</v>
      </c>
      <c r="F61" s="147">
        <v>3235.1</v>
      </c>
      <c r="G61" s="147">
        <v>1227.5999999999999</v>
      </c>
      <c r="H61" s="52"/>
      <c r="I61" s="52"/>
      <c r="J61" s="52"/>
      <c r="K61" s="52"/>
      <c r="L61" s="52"/>
      <c r="M61" s="51"/>
      <c r="N61" s="382"/>
      <c r="O61" s="49"/>
      <c r="P61" s="49"/>
      <c r="Q61" s="49"/>
      <c r="R61" s="49"/>
      <c r="S61" s="49"/>
      <c r="T61" s="49"/>
    </row>
    <row r="62" spans="1:20" s="82" customFormat="1" ht="13.8" x14ac:dyDescent="0.25">
      <c r="A62" s="420"/>
      <c r="B62" s="61" t="s">
        <v>76</v>
      </c>
      <c r="C62" s="246"/>
      <c r="D62" s="79">
        <f>D61</f>
        <v>3235.1</v>
      </c>
      <c r="E62" s="79">
        <f t="shared" ref="E62:G62" si="0">E61</f>
        <v>1227.5999999999999</v>
      </c>
      <c r="F62" s="79">
        <f t="shared" si="0"/>
        <v>3235.1</v>
      </c>
      <c r="G62" s="79">
        <f t="shared" si="0"/>
        <v>1227.5999999999999</v>
      </c>
      <c r="H62" s="52"/>
      <c r="I62" s="52"/>
      <c r="J62" s="52"/>
      <c r="K62" s="52"/>
      <c r="L62" s="52"/>
      <c r="M62" s="51"/>
      <c r="N62" s="382"/>
      <c r="O62" s="49"/>
      <c r="P62" s="49"/>
      <c r="Q62" s="49"/>
      <c r="R62" s="49"/>
      <c r="S62" s="49"/>
      <c r="T62" s="49"/>
    </row>
    <row r="63" spans="1:20" s="82" customFormat="1" ht="24" x14ac:dyDescent="0.25">
      <c r="A63" s="388" t="s">
        <v>284</v>
      </c>
      <c r="B63" s="83" t="s">
        <v>119</v>
      </c>
      <c r="C63" s="81">
        <v>2024</v>
      </c>
      <c r="D63" s="65">
        <f>F63+H63+J63+L63</f>
        <v>2110.6999999999998</v>
      </c>
      <c r="E63" s="65">
        <f>G63+I63+K63+M63</f>
        <v>0</v>
      </c>
      <c r="F63" s="148">
        <v>2110.6999999999998</v>
      </c>
      <c r="G63" s="148">
        <v>0</v>
      </c>
      <c r="H63" s="52"/>
      <c r="I63" s="52"/>
      <c r="J63" s="52"/>
      <c r="K63" s="52"/>
      <c r="L63" s="52"/>
      <c r="M63" s="51"/>
      <c r="N63" s="382"/>
      <c r="O63" s="49"/>
      <c r="P63" s="49"/>
      <c r="Q63" s="49"/>
      <c r="R63" s="49"/>
      <c r="S63" s="49"/>
      <c r="T63" s="49"/>
    </row>
    <row r="64" spans="1:20" s="82" customFormat="1" ht="24" x14ac:dyDescent="0.25">
      <c r="A64" s="389"/>
      <c r="B64" s="78" t="s">
        <v>118</v>
      </c>
      <c r="C64" s="73">
        <v>2024</v>
      </c>
      <c r="D64" s="65">
        <f>F64+H64+J64+L64</f>
        <v>10</v>
      </c>
      <c r="E64" s="65">
        <f>G64+I64+K64+M64</f>
        <v>0</v>
      </c>
      <c r="F64" s="148">
        <v>10</v>
      </c>
      <c r="G64" s="148">
        <v>0</v>
      </c>
      <c r="H64" s="52"/>
      <c r="I64" s="52"/>
      <c r="J64" s="52"/>
      <c r="K64" s="52"/>
      <c r="L64" s="52"/>
      <c r="M64" s="51"/>
      <c r="N64" s="382"/>
      <c r="O64" s="49"/>
      <c r="P64" s="49"/>
      <c r="Q64" s="49"/>
      <c r="R64" s="49"/>
      <c r="S64" s="49"/>
      <c r="T64" s="49"/>
    </row>
    <row r="65" spans="1:20" s="82" customFormat="1" ht="13.8" x14ac:dyDescent="0.25">
      <c r="A65" s="390"/>
      <c r="B65" s="68" t="s">
        <v>76</v>
      </c>
      <c r="C65" s="73"/>
      <c r="D65" s="149">
        <f>SUM(D63+D64)</f>
        <v>2120.6999999999998</v>
      </c>
      <c r="E65" s="149">
        <f>SUM(E63+E64)</f>
        <v>0</v>
      </c>
      <c r="F65" s="149">
        <f>SUM(F63+F64)</f>
        <v>2120.6999999999998</v>
      </c>
      <c r="G65" s="149">
        <f>SUM(G63+G64)</f>
        <v>0</v>
      </c>
      <c r="H65" s="52"/>
      <c r="I65" s="52"/>
      <c r="J65" s="52"/>
      <c r="K65" s="52"/>
      <c r="L65" s="52"/>
      <c r="M65" s="51"/>
      <c r="N65" s="382"/>
      <c r="O65" s="49"/>
      <c r="P65" s="49"/>
      <c r="Q65" s="49"/>
      <c r="R65" s="49"/>
      <c r="S65" s="49"/>
      <c r="T65" s="49"/>
    </row>
    <row r="66" spans="1:20" s="82" customFormat="1" ht="24" customHeight="1" x14ac:dyDescent="0.25">
      <c r="A66" s="389" t="s">
        <v>285</v>
      </c>
      <c r="B66" s="83" t="s">
        <v>351</v>
      </c>
      <c r="C66" s="73">
        <v>2024</v>
      </c>
      <c r="D66" s="148">
        <v>5402.3</v>
      </c>
      <c r="E66" s="65">
        <f>G66+I66+K66+M66</f>
        <v>5402.3</v>
      </c>
      <c r="F66" s="148">
        <v>5402.3</v>
      </c>
      <c r="G66" s="148">
        <v>5402.3</v>
      </c>
      <c r="H66" s="52"/>
      <c r="I66" s="52"/>
      <c r="J66" s="52"/>
      <c r="K66" s="52"/>
      <c r="L66" s="52"/>
      <c r="M66" s="51"/>
      <c r="N66" s="382"/>
      <c r="O66" s="49"/>
      <c r="P66" s="49"/>
      <c r="Q66" s="49"/>
      <c r="R66" s="49"/>
      <c r="S66" s="49"/>
      <c r="T66" s="49"/>
    </row>
    <row r="67" spans="1:20" s="82" customFormat="1" ht="13.8" x14ac:dyDescent="0.25">
      <c r="A67" s="390"/>
      <c r="B67" s="68" t="s">
        <v>76</v>
      </c>
      <c r="C67" s="73"/>
      <c r="D67" s="149">
        <f>D66</f>
        <v>5402.3</v>
      </c>
      <c r="E67" s="149">
        <f>E66</f>
        <v>5402.3</v>
      </c>
      <c r="F67" s="149">
        <f>F66</f>
        <v>5402.3</v>
      </c>
      <c r="G67" s="149">
        <f>G66</f>
        <v>5402.3</v>
      </c>
      <c r="H67" s="52"/>
      <c r="I67" s="52"/>
      <c r="J67" s="52"/>
      <c r="K67" s="52"/>
      <c r="L67" s="52"/>
      <c r="M67" s="51"/>
      <c r="N67" s="382"/>
      <c r="O67" s="49"/>
      <c r="P67" s="49"/>
      <c r="Q67" s="49"/>
      <c r="R67" s="49"/>
      <c r="S67" s="49"/>
      <c r="T67" s="49"/>
    </row>
    <row r="68" spans="1:20" s="82" customFormat="1" ht="13.8" x14ac:dyDescent="0.25">
      <c r="A68" s="227"/>
      <c r="B68" s="56" t="s">
        <v>95</v>
      </c>
      <c r="C68" s="54">
        <v>2024</v>
      </c>
      <c r="D68" s="72">
        <f>SUM(D62+D65+D67)</f>
        <v>10758.099999999999</v>
      </c>
      <c r="E68" s="72">
        <f>SUM(E62+E65+E67)</f>
        <v>6629.9</v>
      </c>
      <c r="F68" s="72">
        <f>SUM(F62+F65+F67)</f>
        <v>10758.099999999999</v>
      </c>
      <c r="G68" s="72">
        <f>SUM(G62+G65+G67)</f>
        <v>6629.9</v>
      </c>
      <c r="H68" s="52"/>
      <c r="I68" s="52"/>
      <c r="J68" s="52"/>
      <c r="K68" s="52"/>
      <c r="L68" s="52"/>
      <c r="M68" s="51"/>
      <c r="N68" s="382"/>
      <c r="O68" s="49"/>
      <c r="P68" s="49"/>
      <c r="Q68" s="49"/>
      <c r="R68" s="49"/>
      <c r="S68" s="49"/>
      <c r="T68" s="49"/>
    </row>
    <row r="69" spans="1:20" s="82" customFormat="1" ht="24" x14ac:dyDescent="0.25">
      <c r="A69" s="419" t="s">
        <v>286</v>
      </c>
      <c r="B69" s="83" t="s">
        <v>117</v>
      </c>
      <c r="C69" s="81">
        <v>2025</v>
      </c>
      <c r="D69" s="65">
        <v>1409.5</v>
      </c>
      <c r="E69" s="65">
        <f>G69+I69+K69+M69</f>
        <v>0</v>
      </c>
      <c r="F69" s="65">
        <v>1409.5</v>
      </c>
      <c r="G69" s="147">
        <v>0</v>
      </c>
      <c r="H69" s="52"/>
      <c r="I69" s="52"/>
      <c r="J69" s="52"/>
      <c r="K69" s="52"/>
      <c r="L69" s="52"/>
      <c r="M69" s="51"/>
      <c r="N69" s="382"/>
      <c r="O69" s="49"/>
      <c r="P69" s="49"/>
      <c r="Q69" s="49"/>
      <c r="R69" s="49"/>
      <c r="S69" s="49"/>
      <c r="T69" s="49"/>
    </row>
    <row r="70" spans="1:20" s="82" customFormat="1" ht="13.8" x14ac:dyDescent="0.25">
      <c r="A70" s="421"/>
      <c r="B70" s="68" t="s">
        <v>76</v>
      </c>
      <c r="C70" s="81"/>
      <c r="D70" s="149">
        <f>D69</f>
        <v>1409.5</v>
      </c>
      <c r="E70" s="149">
        <f>E69</f>
        <v>0</v>
      </c>
      <c r="F70" s="149">
        <f>F69</f>
        <v>1409.5</v>
      </c>
      <c r="G70" s="149">
        <f>G69</f>
        <v>0</v>
      </c>
      <c r="H70" s="52"/>
      <c r="I70" s="52"/>
      <c r="J70" s="52"/>
      <c r="K70" s="52"/>
      <c r="L70" s="52"/>
      <c r="M70" s="51"/>
      <c r="N70" s="382"/>
      <c r="O70" s="49"/>
      <c r="P70" s="49"/>
      <c r="Q70" s="49"/>
      <c r="R70" s="49"/>
      <c r="S70" s="49"/>
      <c r="T70" s="49"/>
    </row>
    <row r="71" spans="1:20" s="82" customFormat="1" ht="24" x14ac:dyDescent="0.25">
      <c r="A71" s="386" t="s">
        <v>287</v>
      </c>
      <c r="B71" s="83" t="s">
        <v>116</v>
      </c>
      <c r="C71" s="81">
        <v>2025</v>
      </c>
      <c r="D71" s="65">
        <f>F71+H71+J71+L71</f>
        <v>6338.8</v>
      </c>
      <c r="E71" s="65">
        <f>G71+I71+K71+M71</f>
        <v>0</v>
      </c>
      <c r="F71" s="65">
        <v>6338.8</v>
      </c>
      <c r="G71" s="65">
        <v>0</v>
      </c>
      <c r="H71" s="52"/>
      <c r="I71" s="52"/>
      <c r="J71" s="52"/>
      <c r="K71" s="52"/>
      <c r="L71" s="52"/>
      <c r="M71" s="51"/>
      <c r="N71" s="382"/>
      <c r="O71" s="49"/>
      <c r="P71" s="49"/>
      <c r="Q71" s="49"/>
      <c r="R71" s="49"/>
      <c r="S71" s="49"/>
      <c r="T71" s="49"/>
    </row>
    <row r="72" spans="1:20" s="82" customFormat="1" ht="24" x14ac:dyDescent="0.25">
      <c r="A72" s="394"/>
      <c r="B72" s="83" t="s">
        <v>115</v>
      </c>
      <c r="C72" s="81">
        <v>2025</v>
      </c>
      <c r="D72" s="65">
        <f>F72+H72+J72+L72</f>
        <v>10</v>
      </c>
      <c r="E72" s="65">
        <f>G72+I72+K72+M72</f>
        <v>0</v>
      </c>
      <c r="F72" s="65">
        <v>10</v>
      </c>
      <c r="G72" s="65">
        <v>0</v>
      </c>
      <c r="H72" s="52"/>
      <c r="I72" s="52"/>
      <c r="J72" s="52"/>
      <c r="K72" s="52"/>
      <c r="L72" s="52"/>
      <c r="M72" s="51"/>
      <c r="N72" s="382"/>
      <c r="O72" s="49"/>
      <c r="P72" s="49"/>
      <c r="Q72" s="49"/>
      <c r="R72" s="49"/>
      <c r="S72" s="49"/>
      <c r="T72" s="49"/>
    </row>
    <row r="73" spans="1:20" s="82" customFormat="1" ht="13.8" x14ac:dyDescent="0.25">
      <c r="A73" s="387"/>
      <c r="B73" s="68" t="s">
        <v>76</v>
      </c>
      <c r="C73" s="81"/>
      <c r="D73" s="173">
        <f>SUM(D71+D72)</f>
        <v>6348.8</v>
      </c>
      <c r="E73" s="173">
        <f>SUM(E71+E72)</f>
        <v>0</v>
      </c>
      <c r="F73" s="173">
        <f>SUM(F71+F72)</f>
        <v>6348.8</v>
      </c>
      <c r="G73" s="173">
        <f>SUM(G71+G72)</f>
        <v>0</v>
      </c>
      <c r="H73" s="52"/>
      <c r="I73" s="52"/>
      <c r="J73" s="52"/>
      <c r="K73" s="52"/>
      <c r="L73" s="52"/>
      <c r="M73" s="51"/>
      <c r="N73" s="382"/>
      <c r="O73" s="49"/>
      <c r="P73" s="49"/>
      <c r="Q73" s="49"/>
      <c r="R73" s="49"/>
      <c r="S73" s="49"/>
      <c r="T73" s="49"/>
    </row>
    <row r="74" spans="1:20" s="82" customFormat="1" ht="24" x14ac:dyDescent="0.25">
      <c r="A74" s="389" t="s">
        <v>288</v>
      </c>
      <c r="B74" s="83" t="s">
        <v>114</v>
      </c>
      <c r="C74" s="81">
        <v>2025</v>
      </c>
      <c r="D74" s="65">
        <f>F74+H74+J74+L74</f>
        <v>5240</v>
      </c>
      <c r="E74" s="65">
        <f>G74+I74+K74+M74</f>
        <v>0</v>
      </c>
      <c r="F74" s="148">
        <v>5240</v>
      </c>
      <c r="G74" s="148">
        <v>0</v>
      </c>
      <c r="H74" s="52"/>
      <c r="I74" s="52"/>
      <c r="J74" s="52"/>
      <c r="K74" s="52"/>
      <c r="L74" s="52"/>
      <c r="M74" s="51"/>
      <c r="N74" s="382"/>
      <c r="O74" s="49"/>
      <c r="P74" s="49"/>
      <c r="Q74" s="49"/>
      <c r="R74" s="49"/>
      <c r="S74" s="49"/>
      <c r="T74" s="49"/>
    </row>
    <row r="75" spans="1:20" s="82" customFormat="1" ht="24" x14ac:dyDescent="0.25">
      <c r="A75" s="389"/>
      <c r="B75" s="78" t="s">
        <v>113</v>
      </c>
      <c r="C75" s="81">
        <v>2025</v>
      </c>
      <c r="D75" s="65">
        <f>F75+H75+J75+L75</f>
        <v>10</v>
      </c>
      <c r="E75" s="65">
        <f>G75+I75+K75+M75</f>
        <v>0</v>
      </c>
      <c r="F75" s="148">
        <v>10</v>
      </c>
      <c r="G75" s="148">
        <v>0</v>
      </c>
      <c r="H75" s="52"/>
      <c r="I75" s="52"/>
      <c r="J75" s="52"/>
      <c r="K75" s="52"/>
      <c r="L75" s="52"/>
      <c r="M75" s="51"/>
      <c r="N75" s="382"/>
      <c r="O75" s="49"/>
      <c r="P75" s="49"/>
      <c r="Q75" s="49"/>
      <c r="R75" s="49"/>
      <c r="S75" s="49"/>
      <c r="T75" s="49"/>
    </row>
    <row r="76" spans="1:20" s="82" customFormat="1" ht="13.8" x14ac:dyDescent="0.25">
      <c r="A76" s="390"/>
      <c r="B76" s="68" t="s">
        <v>76</v>
      </c>
      <c r="C76" s="73"/>
      <c r="D76" s="149">
        <f>SUM(D74+D75)</f>
        <v>5250</v>
      </c>
      <c r="E76" s="149">
        <f>SUM(E74+E75)</f>
        <v>0</v>
      </c>
      <c r="F76" s="149">
        <f>SUM(F74+F75)</f>
        <v>5250</v>
      </c>
      <c r="G76" s="149">
        <f>SUM(G74+G75)</f>
        <v>0</v>
      </c>
      <c r="H76" s="52"/>
      <c r="I76" s="52"/>
      <c r="J76" s="52"/>
      <c r="K76" s="52"/>
      <c r="L76" s="52"/>
      <c r="M76" s="51"/>
      <c r="N76" s="382"/>
      <c r="O76" s="49"/>
      <c r="P76" s="49"/>
      <c r="Q76" s="49"/>
      <c r="R76" s="49"/>
      <c r="S76" s="49"/>
      <c r="T76" s="49"/>
    </row>
    <row r="77" spans="1:20" s="82" customFormat="1" thickBot="1" x14ac:dyDescent="0.3">
      <c r="A77" s="169"/>
      <c r="B77" s="56" t="s">
        <v>85</v>
      </c>
      <c r="C77" s="54">
        <v>2025</v>
      </c>
      <c r="D77" s="72">
        <f>SUM(D70+D73+D76)</f>
        <v>13008.3</v>
      </c>
      <c r="E77" s="72">
        <f>SUM(E70+E73+E76)</f>
        <v>0</v>
      </c>
      <c r="F77" s="72">
        <f>SUM(F70+F73+F76)</f>
        <v>13008.3</v>
      </c>
      <c r="G77" s="72">
        <f>SUM(G70+G73+G76)</f>
        <v>0</v>
      </c>
      <c r="H77" s="52"/>
      <c r="I77" s="52"/>
      <c r="J77" s="52"/>
      <c r="K77" s="52"/>
      <c r="L77" s="52"/>
      <c r="M77" s="51"/>
      <c r="N77" s="418"/>
      <c r="O77" s="49"/>
      <c r="P77" s="49"/>
      <c r="Q77" s="49"/>
      <c r="R77" s="49"/>
      <c r="S77" s="49"/>
      <c r="T77" s="49"/>
    </row>
    <row r="78" spans="1:20" s="82" customFormat="1" ht="24" x14ac:dyDescent="0.25">
      <c r="A78" s="391" t="s">
        <v>289</v>
      </c>
      <c r="B78" s="83" t="s">
        <v>112</v>
      </c>
      <c r="C78" s="73">
        <v>2026</v>
      </c>
      <c r="D78" s="65">
        <f>F78+H78+J78+L78</f>
        <v>2518.1</v>
      </c>
      <c r="E78" s="65">
        <f>G78+I78+K78+M78</f>
        <v>0</v>
      </c>
      <c r="F78" s="65">
        <v>2518.1</v>
      </c>
      <c r="G78" s="65">
        <v>0</v>
      </c>
      <c r="H78" s="52"/>
      <c r="I78" s="52"/>
      <c r="J78" s="52"/>
      <c r="K78" s="52"/>
      <c r="L78" s="52"/>
      <c r="M78" s="51"/>
      <c r="N78" s="168"/>
      <c r="O78" s="49"/>
      <c r="P78" s="49"/>
      <c r="Q78" s="49"/>
      <c r="R78" s="49"/>
      <c r="S78" s="49"/>
      <c r="T78" s="49"/>
    </row>
    <row r="79" spans="1:20" s="82" customFormat="1" ht="24" x14ac:dyDescent="0.25">
      <c r="A79" s="392"/>
      <c r="B79" s="83" t="s">
        <v>111</v>
      </c>
      <c r="C79" s="73">
        <v>2026</v>
      </c>
      <c r="D79" s="65">
        <f>F79+H79+J79+L79</f>
        <v>10</v>
      </c>
      <c r="E79" s="65">
        <f>G79+I79+K79+M79</f>
        <v>0</v>
      </c>
      <c r="F79" s="65">
        <v>10</v>
      </c>
      <c r="G79" s="65">
        <v>0</v>
      </c>
      <c r="H79" s="52"/>
      <c r="I79" s="52"/>
      <c r="J79" s="52"/>
      <c r="K79" s="52"/>
      <c r="L79" s="52"/>
      <c r="M79" s="51"/>
      <c r="N79" s="168"/>
      <c r="O79" s="49"/>
      <c r="P79" s="49"/>
      <c r="Q79" s="49"/>
      <c r="R79" s="49"/>
      <c r="S79" s="49"/>
      <c r="T79" s="49"/>
    </row>
    <row r="80" spans="1:20" s="82" customFormat="1" ht="13.8" x14ac:dyDescent="0.25">
      <c r="A80" s="393"/>
      <c r="B80" s="68" t="s">
        <v>76</v>
      </c>
      <c r="C80" s="73"/>
      <c r="D80" s="173">
        <f>SUM(D78:D79)</f>
        <v>2528.1</v>
      </c>
      <c r="E80" s="173">
        <f>SUM(E78:E79)</f>
        <v>0</v>
      </c>
      <c r="F80" s="173">
        <f>SUM(F78:F79)</f>
        <v>2528.1</v>
      </c>
      <c r="G80" s="173">
        <f>SUM(G78:G79)</f>
        <v>0</v>
      </c>
      <c r="H80" s="52"/>
      <c r="I80" s="52"/>
      <c r="J80" s="52"/>
      <c r="K80" s="52"/>
      <c r="L80" s="52"/>
      <c r="M80" s="51"/>
      <c r="N80" s="168"/>
      <c r="O80" s="49"/>
      <c r="P80" s="49"/>
      <c r="Q80" s="49"/>
      <c r="R80" s="49"/>
      <c r="S80" s="49"/>
      <c r="T80" s="49"/>
    </row>
    <row r="81" spans="1:20" s="82" customFormat="1" ht="24" x14ac:dyDescent="0.25">
      <c r="A81" s="414" t="s">
        <v>290</v>
      </c>
      <c r="B81" s="83" t="s">
        <v>110</v>
      </c>
      <c r="C81" s="73">
        <v>2026</v>
      </c>
      <c r="D81" s="65">
        <f>F81+H81+J81+L81</f>
        <v>987.3</v>
      </c>
      <c r="E81" s="65">
        <f>G81+I81+K81+M81</f>
        <v>0</v>
      </c>
      <c r="F81" s="65">
        <v>987.3</v>
      </c>
      <c r="G81" s="65">
        <v>0</v>
      </c>
      <c r="H81" s="52"/>
      <c r="I81" s="52"/>
      <c r="J81" s="52"/>
      <c r="K81" s="52"/>
      <c r="L81" s="52"/>
      <c r="M81" s="51"/>
      <c r="N81" s="168"/>
      <c r="O81" s="49"/>
      <c r="P81" s="49"/>
      <c r="Q81" s="49"/>
      <c r="R81" s="49"/>
      <c r="S81" s="49"/>
      <c r="T81" s="49"/>
    </row>
    <row r="82" spans="1:20" s="82" customFormat="1" ht="24" x14ac:dyDescent="0.25">
      <c r="A82" s="392"/>
      <c r="B82" s="83" t="s">
        <v>109</v>
      </c>
      <c r="C82" s="73">
        <v>2026</v>
      </c>
      <c r="D82" s="65">
        <f>F82+H82+J82+L82</f>
        <v>10</v>
      </c>
      <c r="E82" s="65">
        <f>G82+I82+K82+M82</f>
        <v>0</v>
      </c>
      <c r="F82" s="65">
        <v>10</v>
      </c>
      <c r="G82" s="65">
        <v>0</v>
      </c>
      <c r="H82" s="52"/>
      <c r="I82" s="52"/>
      <c r="J82" s="52"/>
      <c r="K82" s="52"/>
      <c r="L82" s="52"/>
      <c r="M82" s="51"/>
      <c r="N82" s="168"/>
      <c r="O82" s="49"/>
      <c r="P82" s="49"/>
      <c r="Q82" s="49"/>
      <c r="R82" s="49"/>
      <c r="S82" s="49"/>
      <c r="T82" s="49"/>
    </row>
    <row r="83" spans="1:20" s="82" customFormat="1" ht="13.8" x14ac:dyDescent="0.25">
      <c r="A83" s="393"/>
      <c r="B83" s="61" t="s">
        <v>76</v>
      </c>
      <c r="C83" s="54"/>
      <c r="D83" s="173">
        <f>SUM(D81:D82)</f>
        <v>997.3</v>
      </c>
      <c r="E83" s="173">
        <f>SUM(E81:E82)</f>
        <v>0</v>
      </c>
      <c r="F83" s="173">
        <f>SUM(F81:F82)</f>
        <v>997.3</v>
      </c>
      <c r="G83" s="173">
        <f>SUM(G81:G82)</f>
        <v>0</v>
      </c>
      <c r="H83" s="52"/>
      <c r="I83" s="52"/>
      <c r="J83" s="52"/>
      <c r="K83" s="52"/>
      <c r="L83" s="52"/>
      <c r="M83" s="51"/>
      <c r="N83" s="168"/>
      <c r="O83" s="49"/>
      <c r="P83" s="49"/>
      <c r="Q83" s="49"/>
      <c r="R83" s="49"/>
      <c r="S83" s="49"/>
      <c r="T83" s="49"/>
    </row>
    <row r="84" spans="1:20" s="82" customFormat="1" ht="13.8" x14ac:dyDescent="0.25">
      <c r="A84" s="169"/>
      <c r="B84" s="56" t="s">
        <v>75</v>
      </c>
      <c r="C84" s="54">
        <v>2026</v>
      </c>
      <c r="D84" s="72">
        <f>SUM(D80+D83)</f>
        <v>3525.3999999999996</v>
      </c>
      <c r="E84" s="72">
        <f>SUM(E80+E83)</f>
        <v>0</v>
      </c>
      <c r="F84" s="72">
        <f>SUM(F80+F83)</f>
        <v>3525.3999999999996</v>
      </c>
      <c r="G84" s="72">
        <f>SUM(G80+G83)</f>
        <v>0</v>
      </c>
      <c r="H84" s="71"/>
      <c r="I84" s="71"/>
      <c r="J84" s="71"/>
      <c r="K84" s="71"/>
      <c r="L84" s="52"/>
      <c r="M84" s="51"/>
      <c r="N84" s="168"/>
      <c r="O84" s="49"/>
      <c r="P84" s="49"/>
      <c r="Q84" s="49"/>
      <c r="R84" s="49"/>
      <c r="S84" s="49"/>
      <c r="T84" s="49"/>
    </row>
    <row r="85" spans="1:20" s="82" customFormat="1" ht="13.8" x14ac:dyDescent="0.25">
      <c r="A85" s="169"/>
      <c r="B85" s="56" t="s">
        <v>74</v>
      </c>
      <c r="C85" s="54">
        <v>2027</v>
      </c>
      <c r="D85" s="72">
        <v>0</v>
      </c>
      <c r="E85" s="72">
        <v>0</v>
      </c>
      <c r="F85" s="72">
        <v>0</v>
      </c>
      <c r="G85" s="72">
        <v>0</v>
      </c>
      <c r="H85" s="71"/>
      <c r="I85" s="71"/>
      <c r="J85" s="71"/>
      <c r="K85" s="71"/>
      <c r="L85" s="52"/>
      <c r="M85" s="51"/>
      <c r="N85" s="168"/>
      <c r="O85" s="49"/>
      <c r="P85" s="49"/>
      <c r="Q85" s="49"/>
      <c r="R85" s="49"/>
      <c r="S85" s="49"/>
      <c r="T85" s="49"/>
    </row>
    <row r="86" spans="1:20" s="82" customFormat="1" ht="13.8" x14ac:dyDescent="0.25">
      <c r="A86" s="169"/>
      <c r="B86" s="56" t="s">
        <v>73</v>
      </c>
      <c r="C86" s="54">
        <v>2028</v>
      </c>
      <c r="D86" s="72">
        <v>0</v>
      </c>
      <c r="E86" s="72">
        <v>0</v>
      </c>
      <c r="F86" s="72">
        <v>0</v>
      </c>
      <c r="G86" s="72">
        <v>0</v>
      </c>
      <c r="H86" s="71"/>
      <c r="I86" s="71"/>
      <c r="J86" s="71"/>
      <c r="K86" s="71"/>
      <c r="L86" s="52"/>
      <c r="M86" s="51"/>
      <c r="N86" s="168"/>
      <c r="O86" s="49"/>
      <c r="P86" s="49"/>
      <c r="Q86" s="49"/>
      <c r="R86" s="49"/>
      <c r="S86" s="49"/>
      <c r="T86" s="49"/>
    </row>
    <row r="87" spans="1:20" s="82" customFormat="1" ht="13.8" x14ac:dyDescent="0.25">
      <c r="A87" s="169"/>
      <c r="B87" s="56" t="s">
        <v>72</v>
      </c>
      <c r="C87" s="54">
        <v>2029</v>
      </c>
      <c r="D87" s="72">
        <v>0</v>
      </c>
      <c r="E87" s="72">
        <v>0</v>
      </c>
      <c r="F87" s="72">
        <v>0</v>
      </c>
      <c r="G87" s="72">
        <v>0</v>
      </c>
      <c r="H87" s="71"/>
      <c r="I87" s="71"/>
      <c r="J87" s="71"/>
      <c r="K87" s="71"/>
      <c r="L87" s="52"/>
      <c r="M87" s="51"/>
      <c r="N87" s="168"/>
      <c r="O87" s="49"/>
      <c r="P87" s="49"/>
      <c r="Q87" s="49"/>
      <c r="R87" s="49"/>
      <c r="S87" s="49"/>
      <c r="T87" s="49"/>
    </row>
    <row r="88" spans="1:20" s="82" customFormat="1" ht="13.95" customHeight="1" thickBot="1" x14ac:dyDescent="0.3">
      <c r="A88" s="169"/>
      <c r="B88" s="56" t="s">
        <v>71</v>
      </c>
      <c r="C88" s="54">
        <v>2030</v>
      </c>
      <c r="D88" s="72">
        <v>0</v>
      </c>
      <c r="E88" s="72">
        <v>0</v>
      </c>
      <c r="F88" s="72">
        <v>0</v>
      </c>
      <c r="G88" s="72">
        <v>0</v>
      </c>
      <c r="H88" s="71"/>
      <c r="I88" s="71"/>
      <c r="J88" s="71"/>
      <c r="K88" s="71"/>
      <c r="L88" s="52"/>
      <c r="M88" s="51"/>
      <c r="N88" s="168"/>
      <c r="O88" s="49"/>
      <c r="P88" s="49"/>
      <c r="Q88" s="49"/>
      <c r="R88" s="49"/>
      <c r="S88" s="49"/>
      <c r="T88" s="49"/>
    </row>
    <row r="89" spans="1:20" s="2" customFormat="1" ht="37.200000000000003" customHeight="1" x14ac:dyDescent="0.3">
      <c r="A89" s="175">
        <v>3</v>
      </c>
      <c r="B89" s="76" t="s">
        <v>319</v>
      </c>
      <c r="C89" s="80"/>
      <c r="D89" s="79">
        <f>D100+D101+D102+D103+D104+D105+D106</f>
        <v>6844.4</v>
      </c>
      <c r="E89" s="79">
        <f>E100+E101+E102+E103+E104+E105+E106</f>
        <v>0</v>
      </c>
      <c r="F89" s="79">
        <f>F100+F101+F102+F103+F104+F105+F106</f>
        <v>6844.4</v>
      </c>
      <c r="G89" s="79">
        <f>G100+G101+G102+G103+G104+G105+G106</f>
        <v>0</v>
      </c>
      <c r="H89" s="75"/>
      <c r="I89" s="75"/>
      <c r="J89" s="75"/>
      <c r="K89" s="75"/>
      <c r="L89" s="75"/>
      <c r="M89" s="74"/>
      <c r="N89" s="415" t="s">
        <v>100</v>
      </c>
      <c r="O89" s="19"/>
      <c r="P89" s="19"/>
      <c r="Q89" s="19"/>
      <c r="R89" s="19"/>
      <c r="S89" s="19"/>
      <c r="T89" s="19"/>
    </row>
    <row r="90" spans="1:20" s="2" customFormat="1" ht="27" customHeight="1" x14ac:dyDescent="0.3">
      <c r="A90" s="383" t="s">
        <v>291</v>
      </c>
      <c r="B90" s="77" t="s">
        <v>108</v>
      </c>
      <c r="C90" s="73">
        <v>2024</v>
      </c>
      <c r="D90" s="65">
        <f>F90+H90+J90+L90</f>
        <v>1094.5999999999999</v>
      </c>
      <c r="E90" s="65">
        <f>G90+I90+K90+M90</f>
        <v>0</v>
      </c>
      <c r="F90" s="65">
        <v>1094.5999999999999</v>
      </c>
      <c r="G90" s="65">
        <v>0</v>
      </c>
      <c r="H90" s="52"/>
      <c r="I90" s="52"/>
      <c r="J90" s="52"/>
      <c r="K90" s="52"/>
      <c r="L90" s="52"/>
      <c r="M90" s="51"/>
      <c r="N90" s="416"/>
      <c r="O90" s="19"/>
      <c r="P90" s="19"/>
      <c r="Q90" s="19"/>
      <c r="R90" s="19"/>
      <c r="S90" s="19"/>
      <c r="T90" s="19"/>
    </row>
    <row r="91" spans="1:20" s="2" customFormat="1" x14ac:dyDescent="0.3">
      <c r="A91" s="385"/>
      <c r="B91" s="64" t="s">
        <v>76</v>
      </c>
      <c r="C91" s="73"/>
      <c r="D91" s="173">
        <f>D90</f>
        <v>1094.5999999999999</v>
      </c>
      <c r="E91" s="173">
        <f>E90</f>
        <v>0</v>
      </c>
      <c r="F91" s="173">
        <f>F90</f>
        <v>1094.5999999999999</v>
      </c>
      <c r="G91" s="173">
        <f>G90</f>
        <v>0</v>
      </c>
      <c r="H91" s="52"/>
      <c r="I91" s="52"/>
      <c r="J91" s="52"/>
      <c r="K91" s="52"/>
      <c r="L91" s="52"/>
      <c r="M91" s="51"/>
      <c r="N91" s="416"/>
      <c r="O91" s="19"/>
      <c r="P91" s="19"/>
      <c r="Q91" s="19"/>
      <c r="R91" s="19"/>
      <c r="S91" s="19"/>
      <c r="T91" s="19"/>
    </row>
    <row r="92" spans="1:20" s="2" customFormat="1" ht="24" x14ac:dyDescent="0.3">
      <c r="A92" s="411" t="s">
        <v>292</v>
      </c>
      <c r="B92" s="77" t="s">
        <v>107</v>
      </c>
      <c r="C92" s="73">
        <v>2024</v>
      </c>
      <c r="D92" s="65">
        <f>F92+H92+J92+L92</f>
        <v>1894.8</v>
      </c>
      <c r="E92" s="65">
        <f>G92+I92+K92+M92</f>
        <v>0</v>
      </c>
      <c r="F92" s="65">
        <v>1894.8</v>
      </c>
      <c r="G92" s="65">
        <v>0</v>
      </c>
      <c r="H92" s="52"/>
      <c r="I92" s="52"/>
      <c r="J92" s="52"/>
      <c r="K92" s="52"/>
      <c r="L92" s="52"/>
      <c r="M92" s="51"/>
      <c r="N92" s="416"/>
      <c r="O92" s="19"/>
      <c r="P92" s="19"/>
      <c r="Q92" s="19"/>
      <c r="R92" s="19"/>
      <c r="S92" s="19"/>
      <c r="T92" s="19"/>
    </row>
    <row r="93" spans="1:20" s="2" customFormat="1" x14ac:dyDescent="0.3">
      <c r="A93" s="413"/>
      <c r="B93" s="64" t="s">
        <v>76</v>
      </c>
      <c r="C93" s="73"/>
      <c r="D93" s="173">
        <f>D92</f>
        <v>1894.8</v>
      </c>
      <c r="E93" s="173">
        <f>E92</f>
        <v>0</v>
      </c>
      <c r="F93" s="173">
        <f>F92</f>
        <v>1894.8</v>
      </c>
      <c r="G93" s="173">
        <f>G92</f>
        <v>0</v>
      </c>
      <c r="H93" s="52"/>
      <c r="I93" s="52"/>
      <c r="J93" s="52"/>
      <c r="K93" s="52"/>
      <c r="L93" s="52"/>
      <c r="M93" s="51"/>
      <c r="N93" s="416"/>
      <c r="O93" s="19"/>
      <c r="P93" s="19"/>
      <c r="Q93" s="19"/>
      <c r="R93" s="19"/>
      <c r="S93" s="19"/>
      <c r="T93" s="19"/>
    </row>
    <row r="94" spans="1:20" s="2" customFormat="1" x14ac:dyDescent="0.3">
      <c r="A94" s="391" t="s">
        <v>293</v>
      </c>
      <c r="B94" s="66" t="s">
        <v>106</v>
      </c>
      <c r="C94" s="73">
        <v>2024</v>
      </c>
      <c r="D94" s="65">
        <f>F94+H94+J94+L94</f>
        <v>1560</v>
      </c>
      <c r="E94" s="65">
        <f>G94+I94+K94+M94</f>
        <v>0</v>
      </c>
      <c r="F94" s="65">
        <v>1560</v>
      </c>
      <c r="G94" s="65">
        <v>0</v>
      </c>
      <c r="H94" s="52"/>
      <c r="I94" s="52"/>
      <c r="J94" s="52"/>
      <c r="K94" s="52"/>
      <c r="L94" s="52"/>
      <c r="M94" s="51"/>
      <c r="N94" s="416"/>
      <c r="O94" s="19"/>
      <c r="P94" s="19"/>
      <c r="Q94" s="19"/>
      <c r="R94" s="19"/>
      <c r="S94" s="19"/>
      <c r="T94" s="19"/>
    </row>
    <row r="95" spans="1:20" s="2" customFormat="1" ht="24" x14ac:dyDescent="0.3">
      <c r="A95" s="392"/>
      <c r="B95" s="77" t="s">
        <v>105</v>
      </c>
      <c r="C95" s="73">
        <v>2024</v>
      </c>
      <c r="D95" s="65">
        <f>F95+H95+J95+L95</f>
        <v>10</v>
      </c>
      <c r="E95" s="65">
        <f>G95+I95+K95+M95</f>
        <v>0</v>
      </c>
      <c r="F95" s="65">
        <v>10</v>
      </c>
      <c r="G95" s="65">
        <v>0</v>
      </c>
      <c r="H95" s="52"/>
      <c r="I95" s="52"/>
      <c r="J95" s="52"/>
      <c r="K95" s="52"/>
      <c r="L95" s="52"/>
      <c r="M95" s="51"/>
      <c r="N95" s="416"/>
      <c r="O95" s="19"/>
      <c r="P95" s="19"/>
      <c r="Q95" s="19"/>
      <c r="R95" s="19"/>
      <c r="S95" s="19"/>
      <c r="T95" s="19"/>
    </row>
    <row r="96" spans="1:20" s="2" customFormat="1" x14ac:dyDescent="0.3">
      <c r="A96" s="393"/>
      <c r="B96" s="64" t="s">
        <v>76</v>
      </c>
      <c r="C96" s="62"/>
      <c r="D96" s="173">
        <f>SUM(D94+D95)</f>
        <v>1570</v>
      </c>
      <c r="E96" s="173">
        <f>SUM(E94+E95)</f>
        <v>0</v>
      </c>
      <c r="F96" s="173">
        <f>SUM(F94+F95)</f>
        <v>1570</v>
      </c>
      <c r="G96" s="173">
        <f>SUM(G94+G95)</f>
        <v>0</v>
      </c>
      <c r="H96" s="58"/>
      <c r="I96" s="58"/>
      <c r="J96" s="58"/>
      <c r="K96" s="58"/>
      <c r="L96" s="58"/>
      <c r="M96" s="57"/>
      <c r="N96" s="416"/>
      <c r="O96" s="19"/>
      <c r="P96" s="19"/>
      <c r="Q96" s="19"/>
      <c r="R96" s="19"/>
      <c r="S96" s="19"/>
      <c r="T96" s="19"/>
    </row>
    <row r="97" spans="1:20" s="2" customFormat="1" x14ac:dyDescent="0.3">
      <c r="A97" s="392" t="s">
        <v>294</v>
      </c>
      <c r="B97" s="78" t="s">
        <v>104</v>
      </c>
      <c r="C97" s="62">
        <v>2024</v>
      </c>
      <c r="D97" s="65">
        <f>F97+H97+J97+L97</f>
        <v>2275</v>
      </c>
      <c r="E97" s="65">
        <f>G97+I97+K97+M97</f>
        <v>0</v>
      </c>
      <c r="F97" s="65">
        <v>2275</v>
      </c>
      <c r="G97" s="65">
        <v>0</v>
      </c>
      <c r="H97" s="58"/>
      <c r="I97" s="58"/>
      <c r="J97" s="58"/>
      <c r="K97" s="58"/>
      <c r="L97" s="58"/>
      <c r="M97" s="57"/>
      <c r="N97" s="416"/>
      <c r="O97" s="19"/>
      <c r="P97" s="19"/>
      <c r="Q97" s="19"/>
      <c r="R97" s="19"/>
      <c r="S97" s="19"/>
      <c r="T97" s="19"/>
    </row>
    <row r="98" spans="1:20" s="2" customFormat="1" ht="24" x14ac:dyDescent="0.3">
      <c r="A98" s="392"/>
      <c r="B98" s="77" t="s">
        <v>103</v>
      </c>
      <c r="C98" s="62">
        <v>2024</v>
      </c>
      <c r="D98" s="65">
        <f>F98+H98+J98+L98</f>
        <v>10</v>
      </c>
      <c r="E98" s="65">
        <f>G98+I98+K98+M98</f>
        <v>0</v>
      </c>
      <c r="F98" s="65">
        <v>10</v>
      </c>
      <c r="G98" s="65">
        <v>0</v>
      </c>
      <c r="H98" s="58"/>
      <c r="I98" s="58"/>
      <c r="J98" s="58"/>
      <c r="K98" s="58"/>
      <c r="L98" s="58"/>
      <c r="M98" s="57"/>
      <c r="N98" s="416"/>
      <c r="O98" s="19"/>
      <c r="P98" s="19"/>
      <c r="Q98" s="19"/>
      <c r="R98" s="19"/>
      <c r="S98" s="19"/>
      <c r="T98" s="19"/>
    </row>
    <row r="99" spans="1:20" s="2" customFormat="1" x14ac:dyDescent="0.3">
      <c r="A99" s="393"/>
      <c r="B99" s="64" t="s">
        <v>76</v>
      </c>
      <c r="C99" s="62"/>
      <c r="D99" s="173">
        <f>SUM(D97+D98)</f>
        <v>2285</v>
      </c>
      <c r="E99" s="173">
        <f>SUM(E97+E98)</f>
        <v>0</v>
      </c>
      <c r="F99" s="173">
        <f>SUM(F97+F98)</f>
        <v>2285</v>
      </c>
      <c r="G99" s="173">
        <f>SUM(G97+G98)</f>
        <v>0</v>
      </c>
      <c r="H99" s="58"/>
      <c r="I99" s="58"/>
      <c r="J99" s="58"/>
      <c r="K99" s="58"/>
      <c r="L99" s="58"/>
      <c r="M99" s="57"/>
      <c r="N99" s="416"/>
      <c r="O99" s="19"/>
      <c r="P99" s="19"/>
      <c r="Q99" s="19"/>
      <c r="R99" s="19"/>
      <c r="S99" s="19"/>
      <c r="T99" s="19"/>
    </row>
    <row r="100" spans="1:20" s="2" customFormat="1" x14ac:dyDescent="0.3">
      <c r="A100" s="169"/>
      <c r="B100" s="60" t="s">
        <v>95</v>
      </c>
      <c r="C100" s="59">
        <v>2024</v>
      </c>
      <c r="D100" s="53">
        <f>SUM(D91+D93+D96+D99)</f>
        <v>6844.4</v>
      </c>
      <c r="E100" s="53">
        <f>SUM(E91+E93+E96+E99)</f>
        <v>0</v>
      </c>
      <c r="F100" s="53">
        <f>SUM(F91+F93+F96+F99)</f>
        <v>6844.4</v>
      </c>
      <c r="G100" s="53">
        <f>SUM(G91+G93+G96+G99)</f>
        <v>0</v>
      </c>
      <c r="H100" s="58"/>
      <c r="I100" s="58"/>
      <c r="J100" s="58"/>
      <c r="K100" s="58"/>
      <c r="L100" s="58"/>
      <c r="M100" s="57"/>
      <c r="N100" s="416"/>
      <c r="O100" s="19"/>
      <c r="P100" s="19"/>
      <c r="Q100" s="19"/>
      <c r="R100" s="19"/>
      <c r="S100" s="19"/>
      <c r="T100" s="19"/>
    </row>
    <row r="101" spans="1:20" s="2" customFormat="1" x14ac:dyDescent="0.3">
      <c r="A101" s="55"/>
      <c r="B101" s="56" t="s">
        <v>85</v>
      </c>
      <c r="C101" s="54">
        <v>2025</v>
      </c>
      <c r="D101" s="72">
        <v>0</v>
      </c>
      <c r="E101" s="72">
        <v>0</v>
      </c>
      <c r="F101" s="72">
        <v>0</v>
      </c>
      <c r="G101" s="72">
        <v>0</v>
      </c>
      <c r="H101" s="52"/>
      <c r="I101" s="52"/>
      <c r="J101" s="52"/>
      <c r="K101" s="52"/>
      <c r="L101" s="52"/>
      <c r="M101" s="51"/>
      <c r="N101" s="416"/>
      <c r="O101" s="19"/>
      <c r="P101" s="19"/>
      <c r="Q101" s="19"/>
      <c r="R101" s="19"/>
      <c r="S101" s="19"/>
      <c r="T101" s="19"/>
    </row>
    <row r="102" spans="1:20" s="2" customFormat="1" x14ac:dyDescent="0.3">
      <c r="A102" s="169"/>
      <c r="B102" s="60" t="s">
        <v>75</v>
      </c>
      <c r="C102" s="59">
        <v>2026</v>
      </c>
      <c r="D102" s="72">
        <v>0</v>
      </c>
      <c r="E102" s="72">
        <v>0</v>
      </c>
      <c r="F102" s="72">
        <v>0</v>
      </c>
      <c r="G102" s="72">
        <v>0</v>
      </c>
      <c r="H102" s="58"/>
      <c r="I102" s="58"/>
      <c r="J102" s="58"/>
      <c r="K102" s="58"/>
      <c r="L102" s="58"/>
      <c r="M102" s="57"/>
      <c r="N102" s="416"/>
      <c r="O102" s="19"/>
      <c r="P102" s="19"/>
      <c r="Q102" s="19"/>
      <c r="R102" s="19"/>
      <c r="S102" s="19"/>
      <c r="T102" s="19"/>
    </row>
    <row r="103" spans="1:20" s="2" customFormat="1" ht="14.4" customHeight="1" x14ac:dyDescent="0.3">
      <c r="A103" s="169"/>
      <c r="B103" s="60" t="s">
        <v>74</v>
      </c>
      <c r="C103" s="59">
        <v>2027</v>
      </c>
      <c r="D103" s="72">
        <v>0</v>
      </c>
      <c r="E103" s="72">
        <v>0</v>
      </c>
      <c r="F103" s="72">
        <v>0</v>
      </c>
      <c r="G103" s="72">
        <v>0</v>
      </c>
      <c r="H103" s="58"/>
      <c r="I103" s="58"/>
      <c r="J103" s="58"/>
      <c r="K103" s="58"/>
      <c r="L103" s="58"/>
      <c r="M103" s="57"/>
      <c r="N103" s="416"/>
      <c r="O103" s="19"/>
      <c r="P103" s="19"/>
      <c r="Q103" s="19"/>
      <c r="R103" s="19"/>
      <c r="S103" s="19"/>
      <c r="T103" s="19"/>
    </row>
    <row r="104" spans="1:20" s="2" customFormat="1" ht="12.6" customHeight="1" x14ac:dyDescent="0.3">
      <c r="A104" s="169"/>
      <c r="B104" s="60" t="s">
        <v>73</v>
      </c>
      <c r="C104" s="59">
        <v>2028</v>
      </c>
      <c r="D104" s="72">
        <v>0</v>
      </c>
      <c r="E104" s="72">
        <v>0</v>
      </c>
      <c r="F104" s="72">
        <v>0</v>
      </c>
      <c r="G104" s="72">
        <v>0</v>
      </c>
      <c r="H104" s="58"/>
      <c r="I104" s="58"/>
      <c r="J104" s="58"/>
      <c r="K104" s="58"/>
      <c r="L104" s="58"/>
      <c r="M104" s="57"/>
      <c r="N104" s="416"/>
      <c r="O104" s="19"/>
      <c r="P104" s="19"/>
      <c r="Q104" s="19"/>
      <c r="R104" s="19"/>
      <c r="S104" s="19"/>
      <c r="T104" s="19"/>
    </row>
    <row r="105" spans="1:20" s="2" customFormat="1" ht="12.6" customHeight="1" x14ac:dyDescent="0.3">
      <c r="A105" s="169"/>
      <c r="B105" s="60" t="s">
        <v>72</v>
      </c>
      <c r="C105" s="59">
        <v>2029</v>
      </c>
      <c r="D105" s="72">
        <v>0</v>
      </c>
      <c r="E105" s="72">
        <v>0</v>
      </c>
      <c r="F105" s="72">
        <v>0</v>
      </c>
      <c r="G105" s="72">
        <v>0</v>
      </c>
      <c r="H105" s="58"/>
      <c r="I105" s="58"/>
      <c r="J105" s="58"/>
      <c r="K105" s="58"/>
      <c r="L105" s="58"/>
      <c r="M105" s="57"/>
      <c r="N105" s="416"/>
      <c r="O105" s="19"/>
      <c r="P105" s="19"/>
      <c r="Q105" s="19"/>
      <c r="R105" s="19"/>
      <c r="S105" s="19"/>
      <c r="T105" s="19"/>
    </row>
    <row r="106" spans="1:20" s="2" customFormat="1" ht="12.6" customHeight="1" thickBot="1" x14ac:dyDescent="0.35">
      <c r="A106" s="55"/>
      <c r="B106" s="56" t="s">
        <v>71</v>
      </c>
      <c r="C106" s="54">
        <v>2030</v>
      </c>
      <c r="D106" s="72">
        <v>0</v>
      </c>
      <c r="E106" s="72">
        <v>0</v>
      </c>
      <c r="F106" s="72">
        <v>0</v>
      </c>
      <c r="G106" s="72">
        <v>0</v>
      </c>
      <c r="H106" s="52"/>
      <c r="I106" s="52"/>
      <c r="J106" s="52"/>
      <c r="K106" s="52"/>
      <c r="L106" s="52"/>
      <c r="M106" s="51"/>
      <c r="N106" s="417"/>
      <c r="O106" s="19"/>
      <c r="P106" s="19"/>
      <c r="Q106" s="19"/>
      <c r="R106" s="19"/>
      <c r="S106" s="19"/>
      <c r="T106" s="19"/>
    </row>
    <row r="107" spans="1:20" s="2" customFormat="1" ht="32.4" customHeight="1" x14ac:dyDescent="0.3">
      <c r="A107" s="169">
        <v>4</v>
      </c>
      <c r="B107" s="76" t="s">
        <v>102</v>
      </c>
      <c r="C107" s="170" t="s">
        <v>53</v>
      </c>
      <c r="D107" s="79">
        <f>SUM(D117+D132+D145+D146+D147+D148+D149)</f>
        <v>42486.600000000006</v>
      </c>
      <c r="E107" s="79">
        <f>SUM(E117+E132+E145+E146+E147+E148+E149)</f>
        <v>0</v>
      </c>
      <c r="F107" s="79">
        <f>SUM(F117+F132+F145+F146+F147+F148+F149)</f>
        <v>42486.600000000006</v>
      </c>
      <c r="G107" s="79">
        <f>SUM(G117+G132+G145+G146+G147+G148+G149)</f>
        <v>0</v>
      </c>
      <c r="H107" s="75"/>
      <c r="I107" s="75"/>
      <c r="J107" s="75"/>
      <c r="K107" s="75"/>
      <c r="L107" s="75"/>
      <c r="M107" s="74"/>
      <c r="N107" s="408" t="s">
        <v>100</v>
      </c>
      <c r="O107" s="19"/>
      <c r="P107" s="19"/>
      <c r="Q107" s="19"/>
      <c r="R107" s="19"/>
      <c r="S107" s="19"/>
      <c r="T107" s="19"/>
    </row>
    <row r="108" spans="1:20" s="2" customFormat="1" ht="24.6" customHeight="1" x14ac:dyDescent="0.3">
      <c r="A108" s="386" t="s">
        <v>295</v>
      </c>
      <c r="B108" s="66" t="s">
        <v>99</v>
      </c>
      <c r="C108" s="73">
        <v>2024</v>
      </c>
      <c r="D108" s="65">
        <f>F108+H108+J108+L108</f>
        <v>1655.1</v>
      </c>
      <c r="E108" s="65">
        <f>G108+I108+K108+M108</f>
        <v>0</v>
      </c>
      <c r="F108" s="65">
        <v>1655.1</v>
      </c>
      <c r="G108" s="65">
        <v>0</v>
      </c>
      <c r="H108" s="52"/>
      <c r="I108" s="52"/>
      <c r="J108" s="52"/>
      <c r="K108" s="52"/>
      <c r="L108" s="52"/>
      <c r="M108" s="51"/>
      <c r="N108" s="409"/>
      <c r="O108" s="19"/>
      <c r="P108" s="19"/>
      <c r="Q108" s="19"/>
      <c r="R108" s="19"/>
      <c r="S108" s="19"/>
      <c r="T108" s="19"/>
    </row>
    <row r="109" spans="1:20" s="2" customFormat="1" ht="16.2" customHeight="1" x14ac:dyDescent="0.3">
      <c r="A109" s="387"/>
      <c r="B109" s="61" t="s">
        <v>76</v>
      </c>
      <c r="C109" s="73"/>
      <c r="D109" s="173">
        <f>D108</f>
        <v>1655.1</v>
      </c>
      <c r="E109" s="173">
        <f>E108</f>
        <v>0</v>
      </c>
      <c r="F109" s="173">
        <f>F108</f>
        <v>1655.1</v>
      </c>
      <c r="G109" s="173">
        <f>G108</f>
        <v>0</v>
      </c>
      <c r="H109" s="52"/>
      <c r="I109" s="52"/>
      <c r="J109" s="52"/>
      <c r="K109" s="52"/>
      <c r="L109" s="52"/>
      <c r="M109" s="51"/>
      <c r="N109" s="409"/>
      <c r="O109" s="19"/>
      <c r="P109" s="19"/>
      <c r="Q109" s="19"/>
      <c r="R109" s="19"/>
      <c r="S109" s="19"/>
      <c r="T109" s="19"/>
    </row>
    <row r="110" spans="1:20" s="2" customFormat="1" ht="23.4" customHeight="1" x14ac:dyDescent="0.3">
      <c r="A110" s="411" t="s">
        <v>296</v>
      </c>
      <c r="B110" s="66" t="s">
        <v>98</v>
      </c>
      <c r="C110" s="62">
        <v>2024</v>
      </c>
      <c r="D110" s="65">
        <f>F110+H110+J110+L110</f>
        <v>1894</v>
      </c>
      <c r="E110" s="65">
        <f>G110+I110+K110+M110</f>
        <v>0</v>
      </c>
      <c r="F110" s="65">
        <v>1894</v>
      </c>
      <c r="G110" s="65">
        <v>0</v>
      </c>
      <c r="H110" s="52"/>
      <c r="I110" s="52"/>
      <c r="J110" s="52"/>
      <c r="K110" s="52"/>
      <c r="L110" s="52"/>
      <c r="M110" s="51"/>
      <c r="N110" s="409"/>
      <c r="O110" s="19"/>
      <c r="P110" s="19"/>
      <c r="Q110" s="19"/>
      <c r="R110" s="19"/>
      <c r="S110" s="19"/>
      <c r="T110" s="19"/>
    </row>
    <row r="111" spans="1:20" s="2" customFormat="1" ht="22.95" customHeight="1" x14ac:dyDescent="0.3">
      <c r="A111" s="412"/>
      <c r="B111" s="66" t="s">
        <v>97</v>
      </c>
      <c r="C111" s="73">
        <v>2024</v>
      </c>
      <c r="D111" s="65">
        <f>F111+H111+J111+L111</f>
        <v>10</v>
      </c>
      <c r="E111" s="65">
        <f>G111+I111+K111+M111</f>
        <v>0</v>
      </c>
      <c r="F111" s="65">
        <v>10</v>
      </c>
      <c r="G111" s="65">
        <v>0</v>
      </c>
      <c r="H111" s="52"/>
      <c r="I111" s="52"/>
      <c r="J111" s="52"/>
      <c r="K111" s="52"/>
      <c r="L111" s="52"/>
      <c r="M111" s="51"/>
      <c r="N111" s="409"/>
      <c r="O111" s="19"/>
      <c r="P111" s="19"/>
      <c r="Q111" s="19"/>
      <c r="R111" s="19"/>
      <c r="S111" s="19"/>
      <c r="T111" s="19"/>
    </row>
    <row r="112" spans="1:20" s="2" customFormat="1" ht="16.2" customHeight="1" x14ac:dyDescent="0.3">
      <c r="A112" s="413"/>
      <c r="B112" s="61" t="s">
        <v>76</v>
      </c>
      <c r="C112" s="54"/>
      <c r="D112" s="173">
        <f>SUM(D110+D111)</f>
        <v>1904</v>
      </c>
      <c r="E112" s="173">
        <f>SUM(E110+E111)</f>
        <v>0</v>
      </c>
      <c r="F112" s="173">
        <f>SUM(F110+F111)</f>
        <v>1904</v>
      </c>
      <c r="G112" s="173">
        <f>SUM(G110+G111)</f>
        <v>0</v>
      </c>
      <c r="H112" s="52"/>
      <c r="I112" s="52"/>
      <c r="J112" s="52"/>
      <c r="K112" s="52"/>
      <c r="L112" s="52"/>
      <c r="M112" s="51"/>
      <c r="N112" s="409"/>
      <c r="O112" s="19"/>
      <c r="P112" s="19"/>
      <c r="Q112" s="19"/>
      <c r="R112" s="19"/>
      <c r="S112" s="19"/>
      <c r="T112" s="19"/>
    </row>
    <row r="113" spans="1:20" s="2" customFormat="1" ht="26.4" customHeight="1" x14ac:dyDescent="0.3">
      <c r="A113" s="386" t="s">
        <v>297</v>
      </c>
      <c r="B113" s="63" t="s">
        <v>340</v>
      </c>
      <c r="C113" s="73">
        <v>2024</v>
      </c>
      <c r="D113" s="65">
        <f>F113+H113+J113+L113</f>
        <v>2172.8000000000002</v>
      </c>
      <c r="E113" s="65">
        <f>G113+I113+K113+M113</f>
        <v>0</v>
      </c>
      <c r="F113" s="65">
        <v>2172.8000000000002</v>
      </c>
      <c r="G113" s="65">
        <v>0</v>
      </c>
      <c r="H113" s="52"/>
      <c r="I113" s="52"/>
      <c r="J113" s="52"/>
      <c r="K113" s="52"/>
      <c r="L113" s="52"/>
      <c r="M113" s="51"/>
      <c r="N113" s="409"/>
      <c r="O113" s="19"/>
      <c r="P113" s="19"/>
      <c r="Q113" s="19"/>
      <c r="R113" s="19"/>
      <c r="S113" s="19"/>
      <c r="T113" s="19"/>
    </row>
    <row r="114" spans="1:20" s="2" customFormat="1" ht="16.2" customHeight="1" x14ac:dyDescent="0.3">
      <c r="A114" s="387"/>
      <c r="B114" s="68" t="s">
        <v>76</v>
      </c>
      <c r="C114" s="73"/>
      <c r="D114" s="173">
        <f>D113</f>
        <v>2172.8000000000002</v>
      </c>
      <c r="E114" s="173">
        <f>E113</f>
        <v>0</v>
      </c>
      <c r="F114" s="173">
        <f>F113</f>
        <v>2172.8000000000002</v>
      </c>
      <c r="G114" s="173">
        <f>G113</f>
        <v>0</v>
      </c>
      <c r="H114" s="52"/>
      <c r="I114" s="52"/>
      <c r="J114" s="52"/>
      <c r="K114" s="52"/>
      <c r="L114" s="52"/>
      <c r="M114" s="51"/>
      <c r="N114" s="409"/>
      <c r="O114" s="19"/>
      <c r="P114" s="19"/>
      <c r="Q114" s="19"/>
      <c r="R114" s="19"/>
      <c r="S114" s="19"/>
      <c r="T114" s="19"/>
    </row>
    <row r="115" spans="1:20" s="2" customFormat="1" ht="22.95" customHeight="1" x14ac:dyDescent="0.3">
      <c r="A115" s="411" t="s">
        <v>298</v>
      </c>
      <c r="B115" s="66" t="s">
        <v>96</v>
      </c>
      <c r="C115" s="73">
        <v>2024</v>
      </c>
      <c r="D115" s="65">
        <f>F115+H115+J115+L115</f>
        <v>935.2</v>
      </c>
      <c r="E115" s="65">
        <f>G115+I115+K115+M115</f>
        <v>0</v>
      </c>
      <c r="F115" s="65">
        <v>935.2</v>
      </c>
      <c r="G115" s="65">
        <v>0</v>
      </c>
      <c r="H115" s="52"/>
      <c r="I115" s="52"/>
      <c r="J115" s="52"/>
      <c r="K115" s="52"/>
      <c r="L115" s="52"/>
      <c r="M115" s="51"/>
      <c r="N115" s="409"/>
      <c r="O115" s="19"/>
      <c r="P115" s="19"/>
      <c r="Q115" s="19"/>
      <c r="R115" s="19"/>
      <c r="S115" s="19"/>
      <c r="T115" s="19"/>
    </row>
    <row r="116" spans="1:20" s="2" customFormat="1" ht="16.2" customHeight="1" x14ac:dyDescent="0.3">
      <c r="A116" s="413"/>
      <c r="B116" s="61" t="s">
        <v>76</v>
      </c>
      <c r="C116" s="73"/>
      <c r="D116" s="173">
        <f>D115</f>
        <v>935.2</v>
      </c>
      <c r="E116" s="173">
        <f>E115</f>
        <v>0</v>
      </c>
      <c r="F116" s="173">
        <f>F115</f>
        <v>935.2</v>
      </c>
      <c r="G116" s="173">
        <f>G115</f>
        <v>0</v>
      </c>
      <c r="H116" s="52"/>
      <c r="I116" s="52"/>
      <c r="J116" s="52"/>
      <c r="K116" s="52"/>
      <c r="L116" s="52"/>
      <c r="M116" s="51"/>
      <c r="N116" s="409"/>
      <c r="O116" s="19"/>
      <c r="P116" s="19"/>
      <c r="Q116" s="19"/>
      <c r="R116" s="19"/>
      <c r="S116" s="19"/>
      <c r="T116" s="19"/>
    </row>
    <row r="117" spans="1:20" s="2" customFormat="1" ht="18" customHeight="1" x14ac:dyDescent="0.3">
      <c r="A117" s="169"/>
      <c r="B117" s="56" t="s">
        <v>95</v>
      </c>
      <c r="C117" s="54">
        <v>2024</v>
      </c>
      <c r="D117" s="72">
        <f>SUM(D109+D112+D114+D116)</f>
        <v>6667.0999999999995</v>
      </c>
      <c r="E117" s="72">
        <f>SUM(E109+E112+E114+E116)</f>
        <v>0</v>
      </c>
      <c r="F117" s="72">
        <f>SUM(F109+F112+F114+F116)</f>
        <v>6667.0999999999995</v>
      </c>
      <c r="G117" s="72">
        <f>SUM(G109+G112+G114+G116)</f>
        <v>0</v>
      </c>
      <c r="H117" s="52"/>
      <c r="I117" s="52"/>
      <c r="J117" s="52"/>
      <c r="K117" s="52"/>
      <c r="L117" s="52"/>
      <c r="M117" s="51"/>
      <c r="N117" s="409"/>
      <c r="O117" s="19"/>
      <c r="P117" s="19"/>
      <c r="Q117" s="19"/>
      <c r="R117" s="19"/>
      <c r="S117" s="19"/>
      <c r="T117" s="19"/>
    </row>
    <row r="118" spans="1:20" s="2" customFormat="1" ht="26.4" customHeight="1" x14ac:dyDescent="0.3">
      <c r="A118" s="383" t="s">
        <v>299</v>
      </c>
      <c r="B118" s="66" t="s">
        <v>94</v>
      </c>
      <c r="C118" s="69">
        <v>2025</v>
      </c>
      <c r="D118" s="65">
        <f>F118+H118+J118+L118</f>
        <v>1520</v>
      </c>
      <c r="E118" s="65">
        <f>G118+I118+K118+M118</f>
        <v>0</v>
      </c>
      <c r="F118" s="65">
        <v>1520</v>
      </c>
      <c r="G118" s="65">
        <v>0</v>
      </c>
      <c r="H118" s="52"/>
      <c r="I118" s="52"/>
      <c r="J118" s="52"/>
      <c r="K118" s="52"/>
      <c r="L118" s="52"/>
      <c r="M118" s="51"/>
      <c r="N118" s="409"/>
      <c r="O118" s="19"/>
      <c r="P118" s="19"/>
      <c r="Q118" s="19"/>
      <c r="R118" s="19"/>
      <c r="S118" s="19"/>
      <c r="T118" s="19"/>
    </row>
    <row r="119" spans="1:20" s="2" customFormat="1" ht="22.95" customHeight="1" x14ac:dyDescent="0.3">
      <c r="A119" s="384"/>
      <c r="B119" s="66" t="s">
        <v>93</v>
      </c>
      <c r="C119" s="69">
        <v>2025</v>
      </c>
      <c r="D119" s="65">
        <f>F119+H119+J119+L119</f>
        <v>10</v>
      </c>
      <c r="E119" s="65">
        <f>G119+I119+K119+M119</f>
        <v>0</v>
      </c>
      <c r="F119" s="65">
        <v>10</v>
      </c>
      <c r="G119" s="65">
        <v>0</v>
      </c>
      <c r="H119" s="52"/>
      <c r="I119" s="52"/>
      <c r="J119" s="52"/>
      <c r="K119" s="52"/>
      <c r="L119" s="52"/>
      <c r="M119" s="51"/>
      <c r="N119" s="409"/>
      <c r="O119" s="19"/>
      <c r="P119" s="19"/>
      <c r="Q119" s="19"/>
      <c r="R119" s="19"/>
      <c r="S119" s="19"/>
      <c r="T119" s="19"/>
    </row>
    <row r="120" spans="1:20" s="2" customFormat="1" ht="18" customHeight="1" x14ac:dyDescent="0.3">
      <c r="A120" s="385"/>
      <c r="B120" s="61" t="s">
        <v>76</v>
      </c>
      <c r="C120" s="69"/>
      <c r="D120" s="72">
        <f>SUM(D118+D119)</f>
        <v>1530</v>
      </c>
      <c r="E120" s="72">
        <f>SUM(E118+E119)</f>
        <v>0</v>
      </c>
      <c r="F120" s="72">
        <f>SUM(F118+F119)</f>
        <v>1530</v>
      </c>
      <c r="G120" s="72">
        <f>SUM(G118+G119)</f>
        <v>0</v>
      </c>
      <c r="H120" s="52"/>
      <c r="I120" s="52"/>
      <c r="J120" s="52"/>
      <c r="K120" s="52"/>
      <c r="L120" s="52"/>
      <c r="M120" s="51"/>
      <c r="N120" s="409"/>
      <c r="O120" s="19"/>
      <c r="P120" s="19"/>
      <c r="Q120" s="19"/>
      <c r="R120" s="19"/>
      <c r="S120" s="19"/>
      <c r="T120" s="19"/>
    </row>
    <row r="121" spans="1:20" s="2" customFormat="1" ht="25.2" customHeight="1" x14ac:dyDescent="0.3">
      <c r="A121" s="383" t="s">
        <v>300</v>
      </c>
      <c r="B121" s="63" t="s">
        <v>92</v>
      </c>
      <c r="C121" s="69">
        <v>2025</v>
      </c>
      <c r="D121" s="65">
        <f>F121+H121+J121+L121</f>
        <v>6065.6</v>
      </c>
      <c r="E121" s="65">
        <f>G121+I121+K121+M121</f>
        <v>0</v>
      </c>
      <c r="F121" s="65">
        <v>6065.6</v>
      </c>
      <c r="G121" s="65">
        <v>0</v>
      </c>
      <c r="H121" s="52"/>
      <c r="I121" s="52"/>
      <c r="J121" s="52"/>
      <c r="K121" s="52"/>
      <c r="L121" s="52"/>
      <c r="M121" s="51"/>
      <c r="N121" s="409"/>
      <c r="O121" s="19"/>
      <c r="P121" s="19"/>
      <c r="Q121" s="19"/>
      <c r="R121" s="19"/>
      <c r="S121" s="19"/>
      <c r="T121" s="19"/>
    </row>
    <row r="122" spans="1:20" s="2" customFormat="1" ht="24" customHeight="1" x14ac:dyDescent="0.3">
      <c r="A122" s="384"/>
      <c r="B122" s="63" t="s">
        <v>91</v>
      </c>
      <c r="C122" s="69">
        <v>2025</v>
      </c>
      <c r="D122" s="65">
        <f>F122+H122+J122+L122</f>
        <v>10</v>
      </c>
      <c r="E122" s="65">
        <f>G122+I122+K122+M122</f>
        <v>0</v>
      </c>
      <c r="F122" s="65">
        <v>10</v>
      </c>
      <c r="G122" s="65">
        <v>0</v>
      </c>
      <c r="H122" s="52"/>
      <c r="I122" s="52"/>
      <c r="J122" s="52"/>
      <c r="K122" s="52"/>
      <c r="L122" s="52"/>
      <c r="M122" s="51"/>
      <c r="N122" s="409"/>
      <c r="O122" s="19"/>
      <c r="P122" s="19"/>
      <c r="Q122" s="19"/>
      <c r="R122" s="19"/>
      <c r="S122" s="19"/>
      <c r="T122" s="19"/>
    </row>
    <row r="123" spans="1:20" s="2" customFormat="1" ht="13.8" customHeight="1" x14ac:dyDescent="0.3">
      <c r="A123" s="385"/>
      <c r="B123" s="68" t="s">
        <v>76</v>
      </c>
      <c r="C123" s="69"/>
      <c r="D123" s="72">
        <f>SUM(D121+D122)</f>
        <v>6075.6</v>
      </c>
      <c r="E123" s="72">
        <f>SUM(E121+E122)</f>
        <v>0</v>
      </c>
      <c r="F123" s="72">
        <f>SUM(F121+F122)</f>
        <v>6075.6</v>
      </c>
      <c r="G123" s="72">
        <f>SUM(G121+G122)</f>
        <v>0</v>
      </c>
      <c r="H123" s="52"/>
      <c r="I123" s="52"/>
      <c r="J123" s="52"/>
      <c r="K123" s="52"/>
      <c r="L123" s="52"/>
      <c r="M123" s="51"/>
      <c r="N123" s="409"/>
      <c r="O123" s="19"/>
      <c r="P123" s="19"/>
      <c r="Q123" s="19"/>
      <c r="R123" s="19"/>
      <c r="S123" s="19"/>
      <c r="T123" s="19"/>
    </row>
    <row r="124" spans="1:20" s="2" customFormat="1" ht="24.6" customHeight="1" x14ac:dyDescent="0.3">
      <c r="A124" s="383" t="s">
        <v>301</v>
      </c>
      <c r="B124" s="66" t="s">
        <v>90</v>
      </c>
      <c r="C124" s="69">
        <v>2025</v>
      </c>
      <c r="D124" s="65">
        <f>F124+H124+J124+L124</f>
        <v>1256.2</v>
      </c>
      <c r="E124" s="65">
        <f>G124+I124+K124+M124</f>
        <v>0</v>
      </c>
      <c r="F124" s="65">
        <v>1256.2</v>
      </c>
      <c r="G124" s="65">
        <v>0</v>
      </c>
      <c r="H124" s="52"/>
      <c r="I124" s="52"/>
      <c r="J124" s="52"/>
      <c r="K124" s="52"/>
      <c r="L124" s="52"/>
      <c r="M124" s="51"/>
      <c r="N124" s="409"/>
      <c r="O124" s="19"/>
      <c r="P124" s="19"/>
      <c r="Q124" s="19"/>
      <c r="R124" s="19"/>
      <c r="S124" s="19"/>
      <c r="T124" s="19"/>
    </row>
    <row r="125" spans="1:20" s="2" customFormat="1" ht="15" customHeight="1" x14ac:dyDescent="0.3">
      <c r="A125" s="385"/>
      <c r="B125" s="61" t="s">
        <v>76</v>
      </c>
      <c r="C125" s="69"/>
      <c r="D125" s="173">
        <f>D124</f>
        <v>1256.2</v>
      </c>
      <c r="E125" s="173">
        <f>E124</f>
        <v>0</v>
      </c>
      <c r="F125" s="173">
        <f>F124</f>
        <v>1256.2</v>
      </c>
      <c r="G125" s="173">
        <f>G124</f>
        <v>0</v>
      </c>
      <c r="H125" s="52"/>
      <c r="I125" s="52"/>
      <c r="J125" s="52"/>
      <c r="K125" s="52"/>
      <c r="L125" s="52"/>
      <c r="M125" s="51"/>
      <c r="N125" s="409"/>
      <c r="O125" s="19"/>
      <c r="P125" s="19"/>
      <c r="Q125" s="19"/>
      <c r="R125" s="19"/>
      <c r="S125" s="19"/>
      <c r="T125" s="19"/>
    </row>
    <row r="126" spans="1:20" s="2" customFormat="1" ht="24.6" customHeight="1" x14ac:dyDescent="0.3">
      <c r="A126" s="383" t="s">
        <v>302</v>
      </c>
      <c r="B126" s="63" t="s">
        <v>89</v>
      </c>
      <c r="C126" s="69">
        <v>2025</v>
      </c>
      <c r="D126" s="65">
        <f>F126+H126+J126+L126</f>
        <v>3683.9</v>
      </c>
      <c r="E126" s="65">
        <f>G126+I126+K126+M126</f>
        <v>0</v>
      </c>
      <c r="F126" s="65">
        <v>3683.9</v>
      </c>
      <c r="G126" s="65">
        <v>0</v>
      </c>
      <c r="H126" s="52"/>
      <c r="I126" s="52"/>
      <c r="J126" s="52"/>
      <c r="K126" s="52"/>
      <c r="L126" s="52"/>
      <c r="M126" s="51"/>
      <c r="N126" s="409"/>
      <c r="O126" s="19"/>
      <c r="P126" s="19"/>
      <c r="Q126" s="19"/>
      <c r="R126" s="19"/>
      <c r="S126" s="19"/>
      <c r="T126" s="19"/>
    </row>
    <row r="127" spans="1:20" s="2" customFormat="1" ht="28.2" customHeight="1" x14ac:dyDescent="0.3">
      <c r="A127" s="384"/>
      <c r="B127" s="63" t="s">
        <v>88</v>
      </c>
      <c r="C127" s="69">
        <v>2025</v>
      </c>
      <c r="D127" s="65">
        <f>F127+H127+J127+L127</f>
        <v>10</v>
      </c>
      <c r="E127" s="65">
        <f>G127+I127+K127+M127</f>
        <v>0</v>
      </c>
      <c r="F127" s="65">
        <v>10</v>
      </c>
      <c r="G127" s="65">
        <v>0</v>
      </c>
      <c r="H127" s="52"/>
      <c r="I127" s="52"/>
      <c r="J127" s="52"/>
      <c r="K127" s="52"/>
      <c r="L127" s="52"/>
      <c r="M127" s="51"/>
      <c r="N127" s="409"/>
      <c r="O127" s="19"/>
      <c r="P127" s="19"/>
      <c r="Q127" s="19"/>
      <c r="R127" s="19"/>
      <c r="S127" s="19"/>
      <c r="T127" s="19"/>
    </row>
    <row r="128" spans="1:20" s="2" customFormat="1" ht="13.8" customHeight="1" x14ac:dyDescent="0.3">
      <c r="A128" s="385"/>
      <c r="B128" s="61" t="s">
        <v>76</v>
      </c>
      <c r="C128" s="69"/>
      <c r="D128" s="173">
        <f>SUM(D126+D127)</f>
        <v>3693.9</v>
      </c>
      <c r="E128" s="173">
        <f>SUM(E126+E127)</f>
        <v>0</v>
      </c>
      <c r="F128" s="173">
        <f>SUM(F126+F127)</f>
        <v>3693.9</v>
      </c>
      <c r="G128" s="173">
        <f>SUM(G126+G127)</f>
        <v>0</v>
      </c>
      <c r="H128" s="52"/>
      <c r="I128" s="52"/>
      <c r="J128" s="52"/>
      <c r="K128" s="52"/>
      <c r="L128" s="52"/>
      <c r="M128" s="51"/>
      <c r="N128" s="409"/>
      <c r="O128" s="19"/>
      <c r="P128" s="19"/>
      <c r="Q128" s="19"/>
      <c r="R128" s="19"/>
      <c r="S128" s="19"/>
      <c r="T128" s="19"/>
    </row>
    <row r="129" spans="1:20" s="2" customFormat="1" ht="26.4" customHeight="1" x14ac:dyDescent="0.3">
      <c r="A129" s="391" t="s">
        <v>303</v>
      </c>
      <c r="B129" s="70" t="s">
        <v>87</v>
      </c>
      <c r="C129" s="69">
        <v>2025</v>
      </c>
      <c r="D129" s="65">
        <f>F129+H129+J129+L129</f>
        <v>1360</v>
      </c>
      <c r="E129" s="65">
        <f>G129+I129+K129+M129</f>
        <v>0</v>
      </c>
      <c r="F129" s="65">
        <v>1360</v>
      </c>
      <c r="G129" s="65">
        <v>0</v>
      </c>
      <c r="H129" s="52"/>
      <c r="I129" s="52"/>
      <c r="J129" s="52"/>
      <c r="K129" s="52"/>
      <c r="L129" s="52"/>
      <c r="M129" s="51"/>
      <c r="N129" s="409"/>
      <c r="O129" s="19"/>
      <c r="P129" s="19"/>
      <c r="Q129" s="19"/>
      <c r="R129" s="19"/>
      <c r="S129" s="19"/>
      <c r="T129" s="19"/>
    </row>
    <row r="130" spans="1:20" s="2" customFormat="1" ht="13.2" customHeight="1" x14ac:dyDescent="0.3">
      <c r="A130" s="392"/>
      <c r="B130" s="70" t="s">
        <v>86</v>
      </c>
      <c r="C130" s="69">
        <v>2025</v>
      </c>
      <c r="D130" s="65">
        <f>F130+H130+J130+L130</f>
        <v>10</v>
      </c>
      <c r="E130" s="65">
        <f>G130+I130+K130+M130</f>
        <v>0</v>
      </c>
      <c r="F130" s="65">
        <v>10</v>
      </c>
      <c r="G130" s="65">
        <v>0</v>
      </c>
      <c r="H130" s="52"/>
      <c r="I130" s="52"/>
      <c r="J130" s="52"/>
      <c r="K130" s="52"/>
      <c r="L130" s="52"/>
      <c r="M130" s="51"/>
      <c r="N130" s="409"/>
      <c r="O130" s="19"/>
      <c r="P130" s="19"/>
      <c r="Q130" s="19"/>
      <c r="R130" s="19"/>
      <c r="S130" s="19"/>
      <c r="T130" s="19"/>
    </row>
    <row r="131" spans="1:20" s="2" customFormat="1" ht="13.2" customHeight="1" x14ac:dyDescent="0.3">
      <c r="A131" s="393"/>
      <c r="B131" s="68" t="s">
        <v>76</v>
      </c>
      <c r="C131" s="54"/>
      <c r="D131" s="173">
        <f>SUM(D129+D130)</f>
        <v>1370</v>
      </c>
      <c r="E131" s="173">
        <f>SUM(E129+E130)</f>
        <v>0</v>
      </c>
      <c r="F131" s="173">
        <f>SUM(F129+F130)</f>
        <v>1370</v>
      </c>
      <c r="G131" s="173">
        <f>SUM(G129+G130)</f>
        <v>0</v>
      </c>
      <c r="H131" s="52"/>
      <c r="I131" s="52"/>
      <c r="J131" s="52"/>
      <c r="K131" s="52"/>
      <c r="L131" s="52"/>
      <c r="M131" s="51"/>
      <c r="N131" s="409"/>
      <c r="O131" s="19"/>
      <c r="P131" s="19"/>
      <c r="Q131" s="19"/>
      <c r="R131" s="19"/>
      <c r="S131" s="19"/>
      <c r="T131" s="19"/>
    </row>
    <row r="132" spans="1:20" s="67" customFormat="1" ht="13.2" customHeight="1" x14ac:dyDescent="0.3">
      <c r="A132" s="169"/>
      <c r="B132" s="60" t="s">
        <v>85</v>
      </c>
      <c r="C132" s="59">
        <v>2025</v>
      </c>
      <c r="D132" s="53">
        <f>SUM(D120+D123+D125+D128+D131)</f>
        <v>13925.7</v>
      </c>
      <c r="E132" s="53">
        <f>SUM(E120+E123+E125+E128+E131)</f>
        <v>0</v>
      </c>
      <c r="F132" s="53">
        <f>SUM(F120+F123+F125+F128+F131)</f>
        <v>13925.7</v>
      </c>
      <c r="G132" s="53">
        <f>SUM(G120+G123+G125+G128+G131)</f>
        <v>0</v>
      </c>
      <c r="H132" s="58"/>
      <c r="I132" s="58"/>
      <c r="J132" s="58"/>
      <c r="K132" s="58"/>
      <c r="L132" s="58"/>
      <c r="M132" s="57"/>
      <c r="N132" s="409"/>
    </row>
    <row r="133" spans="1:20" s="19" customFormat="1" ht="26.4" customHeight="1" x14ac:dyDescent="0.3">
      <c r="A133" s="383" t="s">
        <v>304</v>
      </c>
      <c r="B133" s="66" t="s">
        <v>84</v>
      </c>
      <c r="C133" s="62">
        <v>2026</v>
      </c>
      <c r="D133" s="65">
        <f>F133+H133+J133+L133</f>
        <v>7918.4</v>
      </c>
      <c r="E133" s="65">
        <f>G133+I133+K133+M133</f>
        <v>0</v>
      </c>
      <c r="F133" s="65">
        <v>7918.4</v>
      </c>
      <c r="G133" s="65">
        <v>0</v>
      </c>
      <c r="H133" s="58"/>
      <c r="I133" s="58"/>
      <c r="J133" s="58"/>
      <c r="K133" s="58"/>
      <c r="L133" s="58"/>
      <c r="M133" s="57"/>
      <c r="N133" s="409"/>
    </row>
    <row r="134" spans="1:20" s="19" customFormat="1" ht="21.6" customHeight="1" x14ac:dyDescent="0.3">
      <c r="A134" s="384"/>
      <c r="B134" s="66" t="s">
        <v>83</v>
      </c>
      <c r="C134" s="62">
        <v>2026</v>
      </c>
      <c r="D134" s="65">
        <f>F134+H134+J134+L134</f>
        <v>10</v>
      </c>
      <c r="E134" s="65">
        <f>G134+I134+K134+M134</f>
        <v>0</v>
      </c>
      <c r="F134" s="65">
        <v>10</v>
      </c>
      <c r="G134" s="65">
        <v>0</v>
      </c>
      <c r="H134" s="58"/>
      <c r="I134" s="58"/>
      <c r="J134" s="58"/>
      <c r="K134" s="58"/>
      <c r="L134" s="58"/>
      <c r="M134" s="57"/>
      <c r="N134" s="409"/>
    </row>
    <row r="135" spans="1:20" s="19" customFormat="1" ht="13.2" customHeight="1" x14ac:dyDescent="0.3">
      <c r="A135" s="385"/>
      <c r="B135" s="61" t="s">
        <v>76</v>
      </c>
      <c r="C135" s="62"/>
      <c r="D135" s="173">
        <f>SUM(D133+D134)</f>
        <v>7928.4</v>
      </c>
      <c r="E135" s="173">
        <f>SUM(E133+E134)</f>
        <v>0</v>
      </c>
      <c r="F135" s="173">
        <f>SUM(F133+F134)</f>
        <v>7928.4</v>
      </c>
      <c r="G135" s="173">
        <f>SUM(G133+G134)</f>
        <v>0</v>
      </c>
      <c r="H135" s="58"/>
      <c r="I135" s="58"/>
      <c r="J135" s="58"/>
      <c r="K135" s="58"/>
      <c r="L135" s="58"/>
      <c r="M135" s="57"/>
      <c r="N135" s="409"/>
    </row>
    <row r="136" spans="1:20" s="19" customFormat="1" ht="21" customHeight="1" x14ac:dyDescent="0.3">
      <c r="A136" s="383" t="s">
        <v>305</v>
      </c>
      <c r="B136" s="66" t="s">
        <v>82</v>
      </c>
      <c r="C136" s="62">
        <v>2026</v>
      </c>
      <c r="D136" s="65">
        <f>F136+H136+J136+L136</f>
        <v>9720</v>
      </c>
      <c r="E136" s="65">
        <f>G136+I136+K136+M136</f>
        <v>0</v>
      </c>
      <c r="F136" s="65">
        <v>9720</v>
      </c>
      <c r="G136" s="65">
        <v>0</v>
      </c>
      <c r="H136" s="58"/>
      <c r="I136" s="58"/>
      <c r="J136" s="58"/>
      <c r="K136" s="58"/>
      <c r="L136" s="58"/>
      <c r="M136" s="57"/>
      <c r="N136" s="409"/>
    </row>
    <row r="137" spans="1:20" s="19" customFormat="1" ht="23.4" customHeight="1" x14ac:dyDescent="0.3">
      <c r="A137" s="384"/>
      <c r="B137" s="66" t="s">
        <v>81</v>
      </c>
      <c r="C137" s="62">
        <v>2026</v>
      </c>
      <c r="D137" s="65">
        <f>F137+H137+J137+L137</f>
        <v>10</v>
      </c>
      <c r="E137" s="65">
        <f>G137+I137+K137+M137</f>
        <v>0</v>
      </c>
      <c r="F137" s="65">
        <v>10</v>
      </c>
      <c r="G137" s="65">
        <v>0</v>
      </c>
      <c r="H137" s="58"/>
      <c r="I137" s="58"/>
      <c r="J137" s="58"/>
      <c r="K137" s="58"/>
      <c r="L137" s="58"/>
      <c r="M137" s="57"/>
      <c r="N137" s="409"/>
    </row>
    <row r="138" spans="1:20" s="19" customFormat="1" ht="13.2" customHeight="1" x14ac:dyDescent="0.3">
      <c r="A138" s="385"/>
      <c r="B138" s="64" t="s">
        <v>76</v>
      </c>
      <c r="C138" s="62"/>
      <c r="D138" s="173">
        <f>SUM(D136+D137)</f>
        <v>9730</v>
      </c>
      <c r="E138" s="173">
        <f>SUM(E136+E137)</f>
        <v>0</v>
      </c>
      <c r="F138" s="173">
        <f>SUM(F136+F137)</f>
        <v>9730</v>
      </c>
      <c r="G138" s="173">
        <f>SUM(G136+G137)</f>
        <v>0</v>
      </c>
      <c r="H138" s="58"/>
      <c r="I138" s="58"/>
      <c r="J138" s="58"/>
      <c r="K138" s="58"/>
      <c r="L138" s="58"/>
      <c r="M138" s="57"/>
      <c r="N138" s="409"/>
    </row>
    <row r="139" spans="1:20" s="19" customFormat="1" ht="22.95" customHeight="1" x14ac:dyDescent="0.3">
      <c r="A139" s="383" t="s">
        <v>306</v>
      </c>
      <c r="B139" s="66" t="s">
        <v>80</v>
      </c>
      <c r="C139" s="62">
        <v>2026</v>
      </c>
      <c r="D139" s="65">
        <f>F139+H139+J139+L139</f>
        <v>3168</v>
      </c>
      <c r="E139" s="65">
        <f>G139+I139+K139+M139</f>
        <v>0</v>
      </c>
      <c r="F139" s="65">
        <v>3168</v>
      </c>
      <c r="G139" s="65">
        <v>0</v>
      </c>
      <c r="H139" s="58"/>
      <c r="I139" s="58"/>
      <c r="J139" s="58"/>
      <c r="K139" s="58"/>
      <c r="L139" s="58"/>
      <c r="M139" s="57"/>
      <c r="N139" s="409"/>
    </row>
    <row r="140" spans="1:20" s="19" customFormat="1" ht="23.4" customHeight="1" x14ac:dyDescent="0.3">
      <c r="A140" s="384"/>
      <c r="B140" s="66" t="s">
        <v>79</v>
      </c>
      <c r="C140" s="62">
        <v>2026</v>
      </c>
      <c r="D140" s="65">
        <f>F140+H140+J140+L140</f>
        <v>10</v>
      </c>
      <c r="E140" s="65">
        <f>G140+I140+K140+M140</f>
        <v>0</v>
      </c>
      <c r="F140" s="65">
        <v>10</v>
      </c>
      <c r="G140" s="65">
        <v>0</v>
      </c>
      <c r="H140" s="58"/>
      <c r="I140" s="58"/>
      <c r="J140" s="58"/>
      <c r="K140" s="58"/>
      <c r="L140" s="58"/>
      <c r="M140" s="57"/>
      <c r="N140" s="409"/>
    </row>
    <row r="141" spans="1:20" s="19" customFormat="1" ht="13.2" customHeight="1" x14ac:dyDescent="0.3">
      <c r="A141" s="385"/>
      <c r="B141" s="64" t="s">
        <v>76</v>
      </c>
      <c r="C141" s="62"/>
      <c r="D141" s="173">
        <f>SUM(D139+D140)</f>
        <v>3178</v>
      </c>
      <c r="E141" s="173">
        <f>SUM(E139+E140)</f>
        <v>0</v>
      </c>
      <c r="F141" s="173">
        <f>SUM(F139+F140)</f>
        <v>3178</v>
      </c>
      <c r="G141" s="173">
        <f>SUM(G139+G140)</f>
        <v>0</v>
      </c>
      <c r="H141" s="58"/>
      <c r="I141" s="58"/>
      <c r="J141" s="58"/>
      <c r="K141" s="58"/>
      <c r="L141" s="58"/>
      <c r="M141" s="57"/>
      <c r="N141" s="409"/>
    </row>
    <row r="142" spans="1:20" s="19" customFormat="1" ht="23.4" customHeight="1" x14ac:dyDescent="0.3">
      <c r="A142" s="383" t="s">
        <v>307</v>
      </c>
      <c r="B142" s="63" t="s">
        <v>78</v>
      </c>
      <c r="C142" s="62">
        <v>2026</v>
      </c>
      <c r="D142" s="65">
        <f>F142+H142+J142+L142</f>
        <v>1047.4000000000001</v>
      </c>
      <c r="E142" s="65">
        <f>G142+I142+K142+M142</f>
        <v>0</v>
      </c>
      <c r="F142" s="150">
        <v>1047.4000000000001</v>
      </c>
      <c r="G142" s="150">
        <v>0</v>
      </c>
      <c r="H142" s="58"/>
      <c r="I142" s="58"/>
      <c r="J142" s="58"/>
      <c r="K142" s="58"/>
      <c r="L142" s="58"/>
      <c r="M142" s="57"/>
      <c r="N142" s="409"/>
    </row>
    <row r="143" spans="1:20" s="19" customFormat="1" ht="23.4" customHeight="1" x14ac:dyDescent="0.3">
      <c r="A143" s="384"/>
      <c r="B143" s="63" t="s">
        <v>77</v>
      </c>
      <c r="C143" s="62">
        <v>2026</v>
      </c>
      <c r="D143" s="65">
        <f>F143+H143+J143+L143</f>
        <v>10</v>
      </c>
      <c r="E143" s="65">
        <f>G143+I143+K143+M143</f>
        <v>0</v>
      </c>
      <c r="F143" s="65">
        <v>10</v>
      </c>
      <c r="G143" s="65">
        <v>0</v>
      </c>
      <c r="H143" s="58"/>
      <c r="I143" s="58"/>
      <c r="J143" s="58"/>
      <c r="K143" s="58"/>
      <c r="L143" s="58"/>
      <c r="M143" s="57"/>
      <c r="N143" s="409"/>
    </row>
    <row r="144" spans="1:20" s="19" customFormat="1" ht="13.2" customHeight="1" x14ac:dyDescent="0.3">
      <c r="A144" s="385"/>
      <c r="B144" s="61" t="s">
        <v>76</v>
      </c>
      <c r="C144" s="59"/>
      <c r="D144" s="173">
        <f>SUM(D142+D143)</f>
        <v>1057.4000000000001</v>
      </c>
      <c r="E144" s="173">
        <f>SUM(E142+E143)</f>
        <v>0</v>
      </c>
      <c r="F144" s="173">
        <f>SUM(F142+F143)</f>
        <v>1057.4000000000001</v>
      </c>
      <c r="G144" s="173">
        <f>SUM(G142+G143)</f>
        <v>0</v>
      </c>
      <c r="H144" s="58"/>
      <c r="I144" s="58"/>
      <c r="J144" s="58"/>
      <c r="K144" s="58"/>
      <c r="L144" s="58"/>
      <c r="M144" s="57"/>
      <c r="N144" s="409"/>
    </row>
    <row r="145" spans="1:20" s="2" customFormat="1" x14ac:dyDescent="0.3">
      <c r="A145" s="169"/>
      <c r="B145" s="60" t="s">
        <v>75</v>
      </c>
      <c r="C145" s="59">
        <v>2026</v>
      </c>
      <c r="D145" s="53">
        <f>SUM(D135+D138+D141+D144)</f>
        <v>21893.800000000003</v>
      </c>
      <c r="E145" s="53">
        <f>SUM(E135+E138+E141+E144)</f>
        <v>0</v>
      </c>
      <c r="F145" s="53">
        <f>SUM(F135+F138+F141+F144)</f>
        <v>21893.800000000003</v>
      </c>
      <c r="G145" s="53">
        <f>SUM(G135+G138+G141+G144)</f>
        <v>0</v>
      </c>
      <c r="H145" s="58"/>
      <c r="I145" s="58"/>
      <c r="J145" s="58"/>
      <c r="K145" s="58"/>
      <c r="L145" s="58"/>
      <c r="M145" s="57"/>
      <c r="N145" s="409"/>
      <c r="O145" s="19"/>
      <c r="P145" s="19"/>
      <c r="Q145" s="19"/>
      <c r="R145" s="19"/>
      <c r="S145" s="19"/>
      <c r="T145" s="19"/>
    </row>
    <row r="146" spans="1:20" s="2" customFormat="1" x14ac:dyDescent="0.3">
      <c r="A146" s="169"/>
      <c r="B146" s="60" t="s">
        <v>74</v>
      </c>
      <c r="C146" s="59">
        <v>2027</v>
      </c>
      <c r="D146" s="53">
        <v>0</v>
      </c>
      <c r="E146" s="53">
        <v>0</v>
      </c>
      <c r="F146" s="53">
        <v>0</v>
      </c>
      <c r="G146" s="53">
        <v>0</v>
      </c>
      <c r="H146" s="58"/>
      <c r="I146" s="58"/>
      <c r="J146" s="58"/>
      <c r="K146" s="58"/>
      <c r="L146" s="58"/>
      <c r="M146" s="57"/>
      <c r="N146" s="409"/>
      <c r="O146" s="19"/>
      <c r="P146" s="19"/>
      <c r="Q146" s="19"/>
      <c r="R146" s="19"/>
      <c r="S146" s="19"/>
      <c r="T146" s="19"/>
    </row>
    <row r="147" spans="1:20" s="2" customFormat="1" x14ac:dyDescent="0.3">
      <c r="A147" s="169"/>
      <c r="B147" s="60" t="s">
        <v>73</v>
      </c>
      <c r="C147" s="59">
        <v>2028</v>
      </c>
      <c r="D147" s="53">
        <v>0</v>
      </c>
      <c r="E147" s="53">
        <v>0</v>
      </c>
      <c r="F147" s="53">
        <v>0</v>
      </c>
      <c r="G147" s="53">
        <v>0</v>
      </c>
      <c r="H147" s="58"/>
      <c r="I147" s="58"/>
      <c r="J147" s="58"/>
      <c r="K147" s="58"/>
      <c r="L147" s="58"/>
      <c r="M147" s="57"/>
      <c r="N147" s="409"/>
      <c r="O147" s="19"/>
      <c r="P147" s="19"/>
      <c r="Q147" s="19"/>
      <c r="R147" s="19"/>
      <c r="S147" s="19"/>
      <c r="T147" s="19"/>
    </row>
    <row r="148" spans="1:20" s="2" customFormat="1" x14ac:dyDescent="0.3">
      <c r="A148" s="169"/>
      <c r="B148" s="60" t="s">
        <v>72</v>
      </c>
      <c r="C148" s="59">
        <v>2029</v>
      </c>
      <c r="D148" s="53">
        <v>0</v>
      </c>
      <c r="E148" s="53">
        <v>0</v>
      </c>
      <c r="F148" s="53">
        <v>0</v>
      </c>
      <c r="G148" s="53">
        <v>0</v>
      </c>
      <c r="H148" s="58"/>
      <c r="I148" s="58"/>
      <c r="J148" s="58"/>
      <c r="K148" s="58"/>
      <c r="L148" s="58"/>
      <c r="M148" s="57"/>
      <c r="N148" s="409"/>
      <c r="O148" s="19"/>
      <c r="P148" s="19"/>
      <c r="Q148" s="19"/>
      <c r="R148" s="19"/>
      <c r="S148" s="19"/>
      <c r="T148" s="19"/>
    </row>
    <row r="149" spans="1:20" s="2" customFormat="1" ht="15" thickBot="1" x14ac:dyDescent="0.35">
      <c r="A149" s="55"/>
      <c r="B149" s="56" t="s">
        <v>71</v>
      </c>
      <c r="C149" s="54">
        <v>2030</v>
      </c>
      <c r="D149" s="53">
        <v>0</v>
      </c>
      <c r="E149" s="53">
        <v>0</v>
      </c>
      <c r="F149" s="53">
        <v>0</v>
      </c>
      <c r="G149" s="53">
        <v>0</v>
      </c>
      <c r="H149" s="52"/>
      <c r="I149" s="52"/>
      <c r="J149" s="52"/>
      <c r="K149" s="52"/>
      <c r="L149" s="52"/>
      <c r="M149" s="51"/>
      <c r="N149" s="410"/>
      <c r="O149" s="19"/>
      <c r="P149" s="19"/>
      <c r="Q149" s="19"/>
      <c r="R149" s="19"/>
      <c r="S149" s="19"/>
      <c r="T149" s="19"/>
    </row>
    <row r="150" spans="1:20" s="49" customFormat="1" ht="25.95" customHeight="1" thickBot="1" x14ac:dyDescent="0.3">
      <c r="A150" s="398">
        <v>5</v>
      </c>
      <c r="B150" s="400" t="s">
        <v>341</v>
      </c>
      <c r="C150" s="50" t="s">
        <v>53</v>
      </c>
      <c r="D150" s="25">
        <f>SUM(D151:D157)</f>
        <v>2234.6</v>
      </c>
      <c r="E150" s="25">
        <f>SUM(E151:E157)</f>
        <v>0</v>
      </c>
      <c r="F150" s="25">
        <f>SUM(F151:F157)</f>
        <v>2234.6</v>
      </c>
      <c r="G150" s="25">
        <f>SUM(G151:G157)</f>
        <v>0</v>
      </c>
      <c r="H150" s="28"/>
      <c r="I150" s="27"/>
      <c r="J150" s="30"/>
      <c r="K150" s="30"/>
      <c r="L150" s="27"/>
      <c r="M150" s="27"/>
      <c r="N150" s="381" t="s">
        <v>70</v>
      </c>
    </row>
    <row r="151" spans="1:20" s="49" customFormat="1" ht="16.95" customHeight="1" thickBot="1" x14ac:dyDescent="0.3">
      <c r="A151" s="399"/>
      <c r="B151" s="401"/>
      <c r="C151" s="47">
        <v>2024</v>
      </c>
      <c r="D151" s="24">
        <v>1045</v>
      </c>
      <c r="E151" s="24">
        <f>SUM(E159+E167)</f>
        <v>0</v>
      </c>
      <c r="F151" s="24">
        <v>1045</v>
      </c>
      <c r="G151" s="24">
        <f>SUM(G159+G167)</f>
        <v>0</v>
      </c>
      <c r="H151" s="28"/>
      <c r="I151" s="27"/>
      <c r="J151" s="27"/>
      <c r="K151" s="27"/>
      <c r="L151" s="27"/>
      <c r="M151" s="27"/>
      <c r="N151" s="382"/>
    </row>
    <row r="152" spans="1:20" s="49" customFormat="1" ht="15" customHeight="1" thickBot="1" x14ac:dyDescent="0.3">
      <c r="A152" s="399"/>
      <c r="B152" s="401"/>
      <c r="C152" s="47">
        <v>2025</v>
      </c>
      <c r="D152" s="23">
        <v>839.6</v>
      </c>
      <c r="E152" s="24">
        <v>0</v>
      </c>
      <c r="F152" s="23">
        <v>839.6</v>
      </c>
      <c r="G152" s="24">
        <v>0</v>
      </c>
      <c r="H152" s="28"/>
      <c r="I152" s="27"/>
      <c r="J152" s="27"/>
      <c r="K152" s="27"/>
      <c r="L152" s="27"/>
      <c r="M152" s="27"/>
      <c r="N152" s="382"/>
    </row>
    <row r="153" spans="1:20" s="49" customFormat="1" ht="15" customHeight="1" thickBot="1" x14ac:dyDescent="0.3">
      <c r="A153" s="399"/>
      <c r="B153" s="401"/>
      <c r="C153" s="45">
        <v>2026</v>
      </c>
      <c r="D153" s="24">
        <v>350</v>
      </c>
      <c r="E153" s="24">
        <f>SUM(E161+E169)</f>
        <v>0</v>
      </c>
      <c r="F153" s="24">
        <v>350</v>
      </c>
      <c r="G153" s="24">
        <f>SUM(G161+G169)</f>
        <v>0</v>
      </c>
      <c r="H153" s="28"/>
      <c r="I153" s="27"/>
      <c r="J153" s="27"/>
      <c r="K153" s="27"/>
      <c r="L153" s="27"/>
      <c r="M153" s="27"/>
      <c r="N153" s="382"/>
    </row>
    <row r="154" spans="1:20" s="49" customFormat="1" ht="15" customHeight="1" thickBot="1" x14ac:dyDescent="0.3">
      <c r="A154" s="399"/>
      <c r="B154" s="401"/>
      <c r="C154" s="43">
        <v>2027</v>
      </c>
      <c r="D154" s="24">
        <f>SUM(D162+D170)</f>
        <v>0</v>
      </c>
      <c r="E154" s="24">
        <f>SUM(E162+E170)</f>
        <v>0</v>
      </c>
      <c r="F154" s="24">
        <f>SUM(F162+F170)</f>
        <v>0</v>
      </c>
      <c r="G154" s="24">
        <f>SUM(G162+G170)</f>
        <v>0</v>
      </c>
      <c r="H154" s="28"/>
      <c r="I154" s="27"/>
      <c r="J154" s="27"/>
      <c r="K154" s="27"/>
      <c r="L154" s="27"/>
      <c r="M154" s="27"/>
      <c r="N154" s="382"/>
    </row>
    <row r="155" spans="1:20" s="49" customFormat="1" ht="15" customHeight="1" thickBot="1" x14ac:dyDescent="0.3">
      <c r="A155" s="399"/>
      <c r="B155" s="401"/>
      <c r="C155" s="45">
        <v>2028</v>
      </c>
      <c r="D155" s="24">
        <f>SUM(D163+D171)</f>
        <v>0</v>
      </c>
      <c r="E155" s="24">
        <v>0</v>
      </c>
      <c r="F155" s="24">
        <f>SUM(F163+F171)</f>
        <v>0</v>
      </c>
      <c r="G155" s="24">
        <v>0</v>
      </c>
      <c r="H155" s="28"/>
      <c r="I155" s="27"/>
      <c r="J155" s="27"/>
      <c r="K155" s="27"/>
      <c r="L155" s="27"/>
      <c r="M155" s="27"/>
      <c r="N155" s="382"/>
    </row>
    <row r="156" spans="1:20" s="49" customFormat="1" ht="15" customHeight="1" thickBot="1" x14ac:dyDescent="0.3">
      <c r="A156" s="399"/>
      <c r="B156" s="401"/>
      <c r="C156" s="43">
        <v>2029</v>
      </c>
      <c r="D156" s="24">
        <f>SUM(D164+D172)</f>
        <v>0</v>
      </c>
      <c r="E156" s="24">
        <v>0</v>
      </c>
      <c r="F156" s="24">
        <f>SUM(F164+F172)</f>
        <v>0</v>
      </c>
      <c r="G156" s="24">
        <v>0</v>
      </c>
      <c r="H156" s="28"/>
      <c r="I156" s="27"/>
      <c r="J156" s="27"/>
      <c r="K156" s="27"/>
      <c r="L156" s="27"/>
      <c r="M156" s="27"/>
      <c r="N156" s="382"/>
    </row>
    <row r="157" spans="1:20" s="49" customFormat="1" ht="139.19999999999999" customHeight="1" thickBot="1" x14ac:dyDescent="0.3">
      <c r="A157" s="399"/>
      <c r="B157" s="401"/>
      <c r="C157" s="42">
        <v>2030</v>
      </c>
      <c r="D157" s="23">
        <f>SUM(D165+D173)</f>
        <v>0</v>
      </c>
      <c r="E157" s="23">
        <f>SUM(E165+E173)</f>
        <v>0</v>
      </c>
      <c r="F157" s="23">
        <f>SUM(F165+F173)</f>
        <v>0</v>
      </c>
      <c r="G157" s="23">
        <f>SUM(G165+G173)</f>
        <v>0</v>
      </c>
      <c r="H157" s="28"/>
      <c r="I157" s="27"/>
      <c r="J157" s="27"/>
      <c r="K157" s="27"/>
      <c r="L157" s="27"/>
      <c r="M157" s="27"/>
      <c r="N157" s="382"/>
    </row>
    <row r="158" spans="1:20" s="2" customFormat="1" ht="15" customHeight="1" thickBot="1" x14ac:dyDescent="0.35">
      <c r="A158" s="381"/>
      <c r="B158" s="396" t="s">
        <v>67</v>
      </c>
      <c r="C158" s="41" t="s">
        <v>53</v>
      </c>
      <c r="D158" s="40">
        <f>SUM(D159:D165)</f>
        <v>183.5</v>
      </c>
      <c r="E158" s="40">
        <f>SUM(E159:E165)</f>
        <v>0</v>
      </c>
      <c r="F158" s="40">
        <f>SUM(F159:F165)</f>
        <v>183.5</v>
      </c>
      <c r="G158" s="40">
        <f>SUM(G159:G165)</f>
        <v>0</v>
      </c>
      <c r="H158" s="28"/>
      <c r="I158" s="27"/>
      <c r="J158" s="30"/>
      <c r="K158" s="30"/>
      <c r="L158" s="27"/>
      <c r="M158" s="27"/>
      <c r="N158" s="381"/>
      <c r="O158" s="19"/>
      <c r="P158" s="19"/>
      <c r="Q158" s="19"/>
      <c r="R158" s="19"/>
      <c r="S158" s="19"/>
      <c r="T158" s="19"/>
    </row>
    <row r="159" spans="1:20" s="2" customFormat="1" ht="15" customHeight="1" thickBot="1" x14ac:dyDescent="0.35">
      <c r="A159" s="382"/>
      <c r="B159" s="397"/>
      <c r="C159" s="37">
        <v>2024</v>
      </c>
      <c r="D159" s="38">
        <v>183.5</v>
      </c>
      <c r="E159" s="38">
        <v>0</v>
      </c>
      <c r="F159" s="38">
        <v>183.5</v>
      </c>
      <c r="G159" s="38">
        <v>0</v>
      </c>
      <c r="H159" s="28"/>
      <c r="I159" s="27"/>
      <c r="J159" s="27"/>
      <c r="K159" s="27"/>
      <c r="L159" s="27"/>
      <c r="M159" s="27"/>
      <c r="N159" s="382"/>
      <c r="O159" s="19"/>
      <c r="P159" s="19"/>
      <c r="Q159" s="19"/>
      <c r="R159" s="19"/>
      <c r="S159" s="19"/>
      <c r="T159" s="19"/>
    </row>
    <row r="160" spans="1:20" s="2" customFormat="1" ht="15" customHeight="1" thickBot="1" x14ac:dyDescent="0.35">
      <c r="A160" s="382"/>
      <c r="B160" s="397"/>
      <c r="C160" s="37">
        <v>2025</v>
      </c>
      <c r="D160" s="38">
        <v>0</v>
      </c>
      <c r="E160" s="38">
        <v>0</v>
      </c>
      <c r="F160" s="38">
        <v>0</v>
      </c>
      <c r="G160" s="38">
        <v>0</v>
      </c>
      <c r="H160" s="28"/>
      <c r="I160" s="27"/>
      <c r="J160" s="27"/>
      <c r="K160" s="27"/>
      <c r="L160" s="27"/>
      <c r="M160" s="27"/>
      <c r="N160" s="382"/>
      <c r="O160" s="19"/>
      <c r="P160" s="19"/>
      <c r="Q160" s="19"/>
      <c r="R160" s="19"/>
      <c r="S160" s="19"/>
      <c r="T160" s="19"/>
    </row>
    <row r="161" spans="1:20" s="2" customFormat="1" ht="15" customHeight="1" thickBot="1" x14ac:dyDescent="0.35">
      <c r="A161" s="382"/>
      <c r="B161" s="397"/>
      <c r="C161" s="37">
        <v>2026</v>
      </c>
      <c r="D161" s="38">
        <v>0</v>
      </c>
      <c r="E161" s="38">
        <v>0</v>
      </c>
      <c r="F161" s="38">
        <v>0</v>
      </c>
      <c r="G161" s="38">
        <v>0</v>
      </c>
      <c r="H161" s="28"/>
      <c r="I161" s="27"/>
      <c r="J161" s="27"/>
      <c r="K161" s="27"/>
      <c r="L161" s="27"/>
      <c r="M161" s="27"/>
      <c r="N161" s="382"/>
      <c r="O161" s="19"/>
      <c r="P161" s="19"/>
      <c r="Q161" s="19"/>
      <c r="R161" s="19"/>
      <c r="S161" s="19"/>
      <c r="T161" s="19"/>
    </row>
    <row r="162" spans="1:20" s="2" customFormat="1" ht="15" customHeight="1" thickBot="1" x14ac:dyDescent="0.35">
      <c r="A162" s="382"/>
      <c r="B162" s="397"/>
      <c r="C162" s="37">
        <v>2027</v>
      </c>
      <c r="D162" s="38">
        <v>0</v>
      </c>
      <c r="E162" s="38">
        <v>0</v>
      </c>
      <c r="F162" s="38">
        <v>0</v>
      </c>
      <c r="G162" s="38">
        <v>0</v>
      </c>
      <c r="H162" s="28"/>
      <c r="I162" s="27"/>
      <c r="J162" s="27"/>
      <c r="K162" s="27"/>
      <c r="L162" s="27"/>
      <c r="M162" s="27"/>
      <c r="N162" s="382"/>
      <c r="O162" s="19"/>
      <c r="P162" s="19"/>
      <c r="Q162" s="19"/>
      <c r="R162" s="19"/>
      <c r="S162" s="19"/>
      <c r="T162" s="19"/>
    </row>
    <row r="163" spans="1:20" s="2" customFormat="1" ht="15" customHeight="1" thickBot="1" x14ac:dyDescent="0.35">
      <c r="A163" s="382"/>
      <c r="B163" s="397"/>
      <c r="C163" s="37">
        <v>2028</v>
      </c>
      <c r="D163" s="38">
        <v>0</v>
      </c>
      <c r="E163" s="38">
        <v>0</v>
      </c>
      <c r="F163" s="38">
        <v>0</v>
      </c>
      <c r="G163" s="38">
        <v>0</v>
      </c>
      <c r="H163" s="28"/>
      <c r="I163" s="27"/>
      <c r="J163" s="27"/>
      <c r="K163" s="27"/>
      <c r="L163" s="27"/>
      <c r="M163" s="27"/>
      <c r="N163" s="382"/>
      <c r="O163" s="19"/>
      <c r="P163" s="19"/>
      <c r="Q163" s="19"/>
      <c r="R163" s="19"/>
      <c r="S163" s="19"/>
      <c r="T163" s="19"/>
    </row>
    <row r="164" spans="1:20" s="2" customFormat="1" ht="15" customHeight="1" thickBot="1" x14ac:dyDescent="0.35">
      <c r="A164" s="382"/>
      <c r="B164" s="397"/>
      <c r="C164" s="37">
        <v>2029</v>
      </c>
      <c r="D164" s="38">
        <v>0</v>
      </c>
      <c r="E164" s="38">
        <v>0</v>
      </c>
      <c r="F164" s="38">
        <v>0</v>
      </c>
      <c r="G164" s="38">
        <v>0</v>
      </c>
      <c r="H164" s="28"/>
      <c r="I164" s="27"/>
      <c r="J164" s="27"/>
      <c r="K164" s="27"/>
      <c r="L164" s="27"/>
      <c r="M164" s="27"/>
      <c r="N164" s="382"/>
      <c r="O164" s="19"/>
      <c r="P164" s="19"/>
      <c r="Q164" s="19"/>
      <c r="R164" s="19"/>
      <c r="S164" s="19"/>
      <c r="T164" s="19"/>
    </row>
    <row r="165" spans="1:20" s="2" customFormat="1" ht="15" customHeight="1" thickBot="1" x14ac:dyDescent="0.35">
      <c r="A165" s="382"/>
      <c r="B165" s="397"/>
      <c r="C165" s="37">
        <v>2030</v>
      </c>
      <c r="D165" s="38">
        <v>0</v>
      </c>
      <c r="E165" s="38">
        <v>0</v>
      </c>
      <c r="F165" s="38">
        <v>0</v>
      </c>
      <c r="G165" s="38">
        <v>0</v>
      </c>
      <c r="H165" s="28"/>
      <c r="I165" s="27"/>
      <c r="J165" s="27"/>
      <c r="K165" s="27"/>
      <c r="L165" s="27"/>
      <c r="M165" s="27"/>
      <c r="N165" s="382"/>
      <c r="O165" s="19"/>
      <c r="P165" s="19"/>
      <c r="Q165" s="19"/>
      <c r="R165" s="19"/>
      <c r="S165" s="19"/>
      <c r="T165" s="19"/>
    </row>
    <row r="166" spans="1:20" s="2" customFormat="1" ht="16.2" customHeight="1" thickBot="1" x14ac:dyDescent="0.35">
      <c r="A166" s="381"/>
      <c r="B166" s="396" t="s">
        <v>66</v>
      </c>
      <c r="C166" s="41" t="s">
        <v>53</v>
      </c>
      <c r="D166" s="40">
        <f>SUM(D167:D173)</f>
        <v>2051.1</v>
      </c>
      <c r="E166" s="40">
        <f>SUM(E167:E173)</f>
        <v>0</v>
      </c>
      <c r="F166" s="40">
        <f>SUM(F167:F173)</f>
        <v>2051.1</v>
      </c>
      <c r="G166" s="40">
        <f>SUM(G167:G173)</f>
        <v>0</v>
      </c>
      <c r="H166" s="28"/>
      <c r="I166" s="27"/>
      <c r="J166" s="30"/>
      <c r="K166" s="30"/>
      <c r="L166" s="27"/>
      <c r="M166" s="27"/>
      <c r="N166" s="381"/>
      <c r="O166" s="19"/>
      <c r="P166" s="19"/>
      <c r="Q166" s="19"/>
      <c r="R166" s="19"/>
      <c r="S166" s="19"/>
      <c r="T166" s="19"/>
    </row>
    <row r="167" spans="1:20" s="2" customFormat="1" ht="16.2" customHeight="1" thickBot="1" x14ac:dyDescent="0.35">
      <c r="A167" s="382"/>
      <c r="B167" s="397"/>
      <c r="C167" s="37">
        <v>2024</v>
      </c>
      <c r="D167" s="38">
        <v>861.5</v>
      </c>
      <c r="E167" s="39">
        <v>0</v>
      </c>
      <c r="F167" s="38">
        <v>861.5</v>
      </c>
      <c r="G167" s="38">
        <v>0</v>
      </c>
      <c r="H167" s="28"/>
      <c r="I167" s="27"/>
      <c r="J167" s="27"/>
      <c r="K167" s="27"/>
      <c r="L167" s="27"/>
      <c r="M167" s="27"/>
      <c r="N167" s="382"/>
      <c r="O167" s="19"/>
      <c r="P167" s="19"/>
      <c r="Q167" s="19"/>
      <c r="R167" s="19"/>
      <c r="S167" s="19"/>
      <c r="T167" s="19"/>
    </row>
    <row r="168" spans="1:20" s="2" customFormat="1" ht="16.2" customHeight="1" thickBot="1" x14ac:dyDescent="0.35">
      <c r="A168" s="382"/>
      <c r="B168" s="397"/>
      <c r="C168" s="37">
        <v>2025</v>
      </c>
      <c r="D168" s="44">
        <v>839.6</v>
      </c>
      <c r="E168" s="39">
        <v>0</v>
      </c>
      <c r="F168" s="44">
        <v>839.6</v>
      </c>
      <c r="G168" s="38">
        <v>0</v>
      </c>
      <c r="H168" s="28"/>
      <c r="I168" s="27"/>
      <c r="J168" s="27"/>
      <c r="K168" s="27"/>
      <c r="L168" s="27"/>
      <c r="M168" s="27"/>
      <c r="N168" s="382"/>
      <c r="O168" s="19"/>
      <c r="P168" s="19"/>
      <c r="Q168" s="19"/>
      <c r="R168" s="19"/>
      <c r="S168" s="19"/>
      <c r="T168" s="19"/>
    </row>
    <row r="169" spans="1:20" s="2" customFormat="1" ht="16.2" customHeight="1" thickBot="1" x14ac:dyDescent="0.35">
      <c r="A169" s="382"/>
      <c r="B169" s="397"/>
      <c r="C169" s="37">
        <v>2026</v>
      </c>
      <c r="D169" s="38">
        <v>350</v>
      </c>
      <c r="E169" s="39">
        <v>0</v>
      </c>
      <c r="F169" s="38">
        <v>350</v>
      </c>
      <c r="G169" s="38">
        <v>0</v>
      </c>
      <c r="H169" s="28"/>
      <c r="I169" s="27"/>
      <c r="J169" s="27"/>
      <c r="K169" s="27"/>
      <c r="L169" s="27"/>
      <c r="M169" s="27"/>
      <c r="N169" s="382"/>
      <c r="O169" s="19"/>
      <c r="P169" s="19"/>
      <c r="Q169" s="19"/>
      <c r="R169" s="19"/>
      <c r="S169" s="19"/>
      <c r="T169" s="19"/>
    </row>
    <row r="170" spans="1:20" s="2" customFormat="1" ht="16.2" customHeight="1" thickBot="1" x14ac:dyDescent="0.35">
      <c r="A170" s="382"/>
      <c r="B170" s="397"/>
      <c r="C170" s="37">
        <v>2027</v>
      </c>
      <c r="D170" s="38">
        <v>0</v>
      </c>
      <c r="E170" s="39">
        <v>0</v>
      </c>
      <c r="F170" s="39">
        <v>0</v>
      </c>
      <c r="G170" s="38">
        <v>0</v>
      </c>
      <c r="H170" s="28"/>
      <c r="I170" s="27"/>
      <c r="J170" s="27"/>
      <c r="K170" s="27"/>
      <c r="L170" s="27"/>
      <c r="M170" s="27"/>
      <c r="N170" s="382"/>
      <c r="O170" s="19"/>
      <c r="P170" s="19"/>
      <c r="Q170" s="19"/>
      <c r="R170" s="19"/>
      <c r="S170" s="19"/>
      <c r="T170" s="19"/>
    </row>
    <row r="171" spans="1:20" s="2" customFormat="1" ht="16.2" customHeight="1" thickBot="1" x14ac:dyDescent="0.35">
      <c r="A171" s="382"/>
      <c r="B171" s="397"/>
      <c r="C171" s="37">
        <v>2028</v>
      </c>
      <c r="D171" s="38">
        <v>0</v>
      </c>
      <c r="E171" s="38">
        <v>0</v>
      </c>
      <c r="F171" s="39">
        <v>0</v>
      </c>
      <c r="G171" s="38">
        <v>0</v>
      </c>
      <c r="H171" s="28"/>
      <c r="I171" s="27"/>
      <c r="J171" s="27"/>
      <c r="K171" s="27"/>
      <c r="L171" s="27"/>
      <c r="M171" s="27"/>
      <c r="N171" s="382"/>
      <c r="O171" s="19"/>
      <c r="P171" s="19"/>
      <c r="Q171" s="19"/>
      <c r="R171" s="19"/>
      <c r="S171" s="19"/>
      <c r="T171" s="19"/>
    </row>
    <row r="172" spans="1:20" s="2" customFormat="1" ht="16.2" customHeight="1" thickBot="1" x14ac:dyDescent="0.35">
      <c r="A172" s="382"/>
      <c r="B172" s="397"/>
      <c r="C172" s="37">
        <v>2029</v>
      </c>
      <c r="D172" s="38">
        <v>0</v>
      </c>
      <c r="E172" s="38">
        <v>0</v>
      </c>
      <c r="F172" s="39">
        <v>0</v>
      </c>
      <c r="G172" s="38">
        <v>0</v>
      </c>
      <c r="H172" s="28"/>
      <c r="I172" s="27"/>
      <c r="J172" s="27"/>
      <c r="K172" s="27"/>
      <c r="L172" s="27"/>
      <c r="M172" s="27"/>
      <c r="N172" s="382"/>
      <c r="O172" s="19"/>
      <c r="P172" s="19"/>
      <c r="Q172" s="19"/>
      <c r="R172" s="19"/>
      <c r="S172" s="19"/>
      <c r="T172" s="19"/>
    </row>
    <row r="173" spans="1:20" s="2" customFormat="1" ht="16.2" customHeight="1" thickBot="1" x14ac:dyDescent="0.35">
      <c r="A173" s="382"/>
      <c r="B173" s="397"/>
      <c r="C173" s="37">
        <v>2030</v>
      </c>
      <c r="D173" s="38">
        <v>0</v>
      </c>
      <c r="E173" s="38">
        <v>0</v>
      </c>
      <c r="F173" s="39">
        <v>0</v>
      </c>
      <c r="G173" s="38">
        <v>0</v>
      </c>
      <c r="H173" s="28"/>
      <c r="I173" s="27"/>
      <c r="J173" s="27"/>
      <c r="K173" s="27"/>
      <c r="L173" s="27"/>
      <c r="M173" s="27"/>
      <c r="N173" s="382"/>
      <c r="O173" s="19"/>
      <c r="P173" s="19"/>
      <c r="Q173" s="19"/>
      <c r="R173" s="19"/>
      <c r="S173" s="19"/>
      <c r="T173" s="19"/>
    </row>
    <row r="174" spans="1:20" s="2" customFormat="1" ht="13.95" customHeight="1" thickBot="1" x14ac:dyDescent="0.35">
      <c r="A174" s="398">
        <v>6</v>
      </c>
      <c r="B174" s="400" t="s">
        <v>331</v>
      </c>
      <c r="C174" s="29" t="s">
        <v>53</v>
      </c>
      <c r="D174" s="48">
        <f>SUM(D175:D181)</f>
        <v>950</v>
      </c>
      <c r="E174" s="48">
        <f>SUM(E175:E181)</f>
        <v>0</v>
      </c>
      <c r="F174" s="48">
        <f>SUM(F175:F181)</f>
        <v>950</v>
      </c>
      <c r="G174" s="48">
        <f>SUM(G175:G181)</f>
        <v>0</v>
      </c>
      <c r="H174" s="28"/>
      <c r="I174" s="27"/>
      <c r="J174" s="30"/>
      <c r="K174" s="30"/>
      <c r="L174" s="27"/>
      <c r="M174" s="27"/>
      <c r="N174" s="381" t="s">
        <v>69</v>
      </c>
      <c r="O174" s="19"/>
      <c r="P174" s="19"/>
      <c r="Q174" s="19"/>
      <c r="R174" s="19"/>
      <c r="S174" s="19"/>
      <c r="T174" s="19"/>
    </row>
    <row r="175" spans="1:20" s="2" customFormat="1" ht="13.95" customHeight="1" thickBot="1" x14ac:dyDescent="0.35">
      <c r="A175" s="399"/>
      <c r="B175" s="401"/>
      <c r="C175" s="47">
        <v>2024</v>
      </c>
      <c r="D175" s="24">
        <v>950</v>
      </c>
      <c r="E175" s="24">
        <f t="shared" ref="E175:E181" si="1">SUM(E183+E191)</f>
        <v>0</v>
      </c>
      <c r="F175" s="24">
        <v>950</v>
      </c>
      <c r="G175" s="24">
        <f t="shared" ref="G175:G181" si="2">SUM(G183+G191)</f>
        <v>0</v>
      </c>
      <c r="H175" s="28"/>
      <c r="I175" s="27"/>
      <c r="J175" s="27"/>
      <c r="K175" s="27"/>
      <c r="L175" s="27"/>
      <c r="M175" s="27"/>
      <c r="N175" s="382"/>
      <c r="O175" s="19"/>
      <c r="P175" s="19"/>
      <c r="Q175" s="19"/>
      <c r="R175" s="19"/>
      <c r="S175" s="19"/>
      <c r="T175" s="19"/>
    </row>
    <row r="176" spans="1:20" s="2" customFormat="1" ht="13.95" customHeight="1" thickBot="1" x14ac:dyDescent="0.35">
      <c r="A176" s="399"/>
      <c r="B176" s="401"/>
      <c r="C176" s="47">
        <v>2025</v>
      </c>
      <c r="D176" s="24">
        <f t="shared" ref="D176:D181" si="3">SUM(D184+D192)</f>
        <v>0</v>
      </c>
      <c r="E176" s="24">
        <f t="shared" si="1"/>
        <v>0</v>
      </c>
      <c r="F176" s="24">
        <f>SUM(F184+F192)</f>
        <v>0</v>
      </c>
      <c r="G176" s="24">
        <f t="shared" si="2"/>
        <v>0</v>
      </c>
      <c r="H176" s="28"/>
      <c r="I176" s="27"/>
      <c r="J176" s="27"/>
      <c r="K176" s="27"/>
      <c r="L176" s="27"/>
      <c r="M176" s="27"/>
      <c r="N176" s="382"/>
      <c r="O176" s="19"/>
      <c r="P176" s="19"/>
      <c r="Q176" s="19"/>
      <c r="R176" s="19"/>
      <c r="S176" s="19"/>
      <c r="T176" s="19"/>
    </row>
    <row r="177" spans="1:20" s="2" customFormat="1" ht="13.95" customHeight="1" thickBot="1" x14ac:dyDescent="0.35">
      <c r="A177" s="399"/>
      <c r="B177" s="401"/>
      <c r="C177" s="46">
        <v>2026</v>
      </c>
      <c r="D177" s="24">
        <f t="shared" si="3"/>
        <v>0</v>
      </c>
      <c r="E177" s="24">
        <f t="shared" si="1"/>
        <v>0</v>
      </c>
      <c r="F177" s="24">
        <f>SUM(F185+F193)</f>
        <v>0</v>
      </c>
      <c r="G177" s="24">
        <f t="shared" si="2"/>
        <v>0</v>
      </c>
      <c r="H177" s="28"/>
      <c r="I177" s="27"/>
      <c r="J177" s="27"/>
      <c r="K177" s="27"/>
      <c r="L177" s="27"/>
      <c r="M177" s="27"/>
      <c r="N177" s="382"/>
      <c r="O177" s="19"/>
      <c r="P177" s="19"/>
      <c r="Q177" s="19"/>
      <c r="R177" s="19"/>
      <c r="S177" s="19"/>
      <c r="T177" s="19"/>
    </row>
    <row r="178" spans="1:20" s="2" customFormat="1" ht="13.95" customHeight="1" thickBot="1" x14ac:dyDescent="0.35">
      <c r="A178" s="399"/>
      <c r="B178" s="401"/>
      <c r="C178" s="46">
        <v>2027</v>
      </c>
      <c r="D178" s="24">
        <f t="shared" si="3"/>
        <v>0</v>
      </c>
      <c r="E178" s="24">
        <f t="shared" si="1"/>
        <v>0</v>
      </c>
      <c r="F178" s="24">
        <f>SUM(F186+F194)</f>
        <v>0</v>
      </c>
      <c r="G178" s="24">
        <f t="shared" si="2"/>
        <v>0</v>
      </c>
      <c r="H178" s="28"/>
      <c r="I178" s="27"/>
      <c r="J178" s="27"/>
      <c r="K178" s="27"/>
      <c r="L178" s="27"/>
      <c r="M178" s="27"/>
      <c r="N178" s="382"/>
      <c r="O178" s="19"/>
      <c r="P178" s="19"/>
      <c r="Q178" s="19"/>
      <c r="R178" s="19"/>
      <c r="S178" s="19"/>
      <c r="T178" s="19"/>
    </row>
    <row r="179" spans="1:20" s="2" customFormat="1" ht="13.95" customHeight="1" thickBot="1" x14ac:dyDescent="0.35">
      <c r="A179" s="399"/>
      <c r="B179" s="401"/>
      <c r="C179" s="46">
        <v>2028</v>
      </c>
      <c r="D179" s="24">
        <f t="shared" si="3"/>
        <v>0</v>
      </c>
      <c r="E179" s="24">
        <f t="shared" si="1"/>
        <v>0</v>
      </c>
      <c r="F179" s="24">
        <f>SUM(F187+F195)</f>
        <v>0</v>
      </c>
      <c r="G179" s="24">
        <f t="shared" si="2"/>
        <v>0</v>
      </c>
      <c r="H179" s="28"/>
      <c r="I179" s="27"/>
      <c r="J179" s="27"/>
      <c r="K179" s="27"/>
      <c r="L179" s="27"/>
      <c r="M179" s="27"/>
      <c r="N179" s="382"/>
      <c r="O179" s="19"/>
      <c r="P179" s="19"/>
      <c r="Q179" s="19"/>
      <c r="R179" s="19"/>
      <c r="S179" s="19"/>
      <c r="T179" s="19"/>
    </row>
    <row r="180" spans="1:20" s="2" customFormat="1" ht="13.95" customHeight="1" thickBot="1" x14ac:dyDescent="0.35">
      <c r="A180" s="399"/>
      <c r="B180" s="401"/>
      <c r="C180" s="45">
        <v>2029</v>
      </c>
      <c r="D180" s="24">
        <f t="shared" si="3"/>
        <v>0</v>
      </c>
      <c r="E180" s="24">
        <f t="shared" si="1"/>
        <v>0</v>
      </c>
      <c r="F180" s="24">
        <f>SUM(F188+F196)</f>
        <v>0</v>
      </c>
      <c r="G180" s="24">
        <f t="shared" si="2"/>
        <v>0</v>
      </c>
      <c r="H180" s="28"/>
      <c r="I180" s="27"/>
      <c r="J180" s="27"/>
      <c r="K180" s="27"/>
      <c r="L180" s="27"/>
      <c r="M180" s="27"/>
      <c r="N180" s="382"/>
      <c r="O180" s="19"/>
      <c r="P180" s="19"/>
      <c r="Q180" s="19"/>
      <c r="R180" s="19"/>
      <c r="S180" s="19"/>
      <c r="T180" s="19"/>
    </row>
    <row r="181" spans="1:20" s="2" customFormat="1" ht="13.95" customHeight="1" thickBot="1" x14ac:dyDescent="0.35">
      <c r="A181" s="399"/>
      <c r="B181" s="401"/>
      <c r="C181" s="43">
        <v>2030</v>
      </c>
      <c r="D181" s="24">
        <f t="shared" si="3"/>
        <v>0</v>
      </c>
      <c r="E181" s="24">
        <f t="shared" si="1"/>
        <v>0</v>
      </c>
      <c r="F181" s="24">
        <v>0</v>
      </c>
      <c r="G181" s="24">
        <f t="shared" si="2"/>
        <v>0</v>
      </c>
      <c r="H181" s="28"/>
      <c r="I181" s="27"/>
      <c r="J181" s="27"/>
      <c r="K181" s="27"/>
      <c r="L181" s="27"/>
      <c r="M181" s="27"/>
      <c r="N181" s="382"/>
      <c r="O181" s="19"/>
      <c r="P181" s="19"/>
      <c r="Q181" s="19"/>
      <c r="R181" s="19"/>
      <c r="S181" s="19"/>
      <c r="T181" s="19"/>
    </row>
    <row r="182" spans="1:20" s="2" customFormat="1" ht="13.95" customHeight="1" thickBot="1" x14ac:dyDescent="0.35">
      <c r="A182" s="381"/>
      <c r="B182" s="396" t="s">
        <v>67</v>
      </c>
      <c r="C182" s="41" t="s">
        <v>53</v>
      </c>
      <c r="D182" s="40">
        <f>SUM(D183:D189)</f>
        <v>0</v>
      </c>
      <c r="E182" s="40">
        <f>SUM(E183:E189)</f>
        <v>0</v>
      </c>
      <c r="F182" s="40">
        <f>SUM(F183:F189)</f>
        <v>0</v>
      </c>
      <c r="G182" s="40">
        <f>SUM(G183:G189)</f>
        <v>0</v>
      </c>
      <c r="H182" s="28"/>
      <c r="I182" s="27"/>
      <c r="J182" s="30"/>
      <c r="K182" s="30"/>
      <c r="L182" s="27"/>
      <c r="M182" s="26"/>
      <c r="N182" s="381"/>
      <c r="O182" s="19"/>
      <c r="P182" s="19"/>
      <c r="Q182" s="19"/>
      <c r="R182" s="19"/>
      <c r="S182" s="19"/>
      <c r="T182" s="19"/>
    </row>
    <row r="183" spans="1:20" s="2" customFormat="1" ht="13.95" customHeight="1" thickBot="1" x14ac:dyDescent="0.35">
      <c r="A183" s="382"/>
      <c r="B183" s="397"/>
      <c r="C183" s="37">
        <v>2024</v>
      </c>
      <c r="D183" s="38">
        <v>0</v>
      </c>
      <c r="E183" s="39">
        <v>0</v>
      </c>
      <c r="F183" s="39">
        <v>0</v>
      </c>
      <c r="G183" s="39">
        <v>0</v>
      </c>
      <c r="H183" s="28"/>
      <c r="I183" s="27"/>
      <c r="J183" s="27"/>
      <c r="K183" s="27"/>
      <c r="L183" s="27"/>
      <c r="M183" s="26"/>
      <c r="N183" s="382"/>
      <c r="O183" s="19"/>
      <c r="P183" s="19"/>
      <c r="Q183" s="19"/>
      <c r="R183" s="19"/>
      <c r="S183" s="19"/>
      <c r="T183" s="19"/>
    </row>
    <row r="184" spans="1:20" s="2" customFormat="1" ht="13.95" customHeight="1" thickBot="1" x14ac:dyDescent="0.35">
      <c r="A184" s="382"/>
      <c r="B184" s="397"/>
      <c r="C184" s="37">
        <v>2025</v>
      </c>
      <c r="D184" s="38">
        <v>0</v>
      </c>
      <c r="E184" s="39">
        <v>0</v>
      </c>
      <c r="F184" s="39">
        <v>0</v>
      </c>
      <c r="G184" s="39">
        <v>0</v>
      </c>
      <c r="H184" s="28"/>
      <c r="I184" s="27"/>
      <c r="J184" s="27"/>
      <c r="K184" s="27"/>
      <c r="L184" s="27"/>
      <c r="M184" s="26"/>
      <c r="N184" s="382"/>
      <c r="O184" s="19"/>
      <c r="P184" s="19"/>
      <c r="Q184" s="19"/>
      <c r="R184" s="19"/>
      <c r="S184" s="19"/>
      <c r="T184" s="19"/>
    </row>
    <row r="185" spans="1:20" s="2" customFormat="1" ht="13.95" customHeight="1" thickBot="1" x14ac:dyDescent="0.35">
      <c r="A185" s="382"/>
      <c r="B185" s="397"/>
      <c r="C185" s="37">
        <v>2026</v>
      </c>
      <c r="D185" s="38">
        <v>0</v>
      </c>
      <c r="E185" s="39">
        <v>0</v>
      </c>
      <c r="F185" s="39">
        <v>0</v>
      </c>
      <c r="G185" s="39">
        <v>0</v>
      </c>
      <c r="H185" s="28"/>
      <c r="I185" s="27"/>
      <c r="J185" s="27"/>
      <c r="K185" s="27"/>
      <c r="L185" s="27"/>
      <c r="M185" s="26"/>
      <c r="N185" s="382"/>
      <c r="O185" s="19"/>
      <c r="P185" s="19"/>
      <c r="Q185" s="19"/>
      <c r="R185" s="19"/>
      <c r="S185" s="19"/>
      <c r="T185" s="19"/>
    </row>
    <row r="186" spans="1:20" s="2" customFormat="1" ht="13.95" customHeight="1" thickBot="1" x14ac:dyDescent="0.35">
      <c r="A186" s="382"/>
      <c r="B186" s="397"/>
      <c r="C186" s="37">
        <v>2027</v>
      </c>
      <c r="D186" s="38">
        <v>0</v>
      </c>
      <c r="E186" s="39">
        <v>0</v>
      </c>
      <c r="F186" s="39">
        <v>0</v>
      </c>
      <c r="G186" s="39">
        <v>0</v>
      </c>
      <c r="H186" s="28"/>
      <c r="I186" s="27"/>
      <c r="J186" s="27"/>
      <c r="K186" s="27"/>
      <c r="L186" s="27"/>
      <c r="M186" s="26"/>
      <c r="N186" s="382"/>
      <c r="O186" s="19"/>
      <c r="P186" s="19"/>
      <c r="Q186" s="19"/>
      <c r="R186" s="19"/>
      <c r="S186" s="19"/>
      <c r="T186" s="19"/>
    </row>
    <row r="187" spans="1:20" s="2" customFormat="1" ht="13.95" customHeight="1" thickBot="1" x14ac:dyDescent="0.35">
      <c r="A187" s="382"/>
      <c r="B187" s="397"/>
      <c r="C187" s="37">
        <v>2028</v>
      </c>
      <c r="D187" s="38">
        <v>0</v>
      </c>
      <c r="E187" s="39">
        <v>0</v>
      </c>
      <c r="F187" s="39">
        <v>0</v>
      </c>
      <c r="G187" s="39">
        <v>0</v>
      </c>
      <c r="H187" s="28"/>
      <c r="I187" s="27"/>
      <c r="J187" s="27"/>
      <c r="K187" s="27"/>
      <c r="L187" s="27"/>
      <c r="M187" s="26"/>
      <c r="N187" s="382"/>
      <c r="O187" s="19"/>
      <c r="P187" s="19"/>
      <c r="Q187" s="19"/>
      <c r="R187" s="19"/>
      <c r="S187" s="19"/>
      <c r="T187" s="19"/>
    </row>
    <row r="188" spans="1:20" s="2" customFormat="1" ht="18" customHeight="1" thickBot="1" x14ac:dyDescent="0.35">
      <c r="A188" s="382"/>
      <c r="B188" s="397"/>
      <c r="C188" s="37">
        <v>2029</v>
      </c>
      <c r="D188" s="38">
        <v>0</v>
      </c>
      <c r="E188" s="38">
        <v>0</v>
      </c>
      <c r="F188" s="38">
        <v>0</v>
      </c>
      <c r="G188" s="38">
        <v>0</v>
      </c>
      <c r="H188" s="28"/>
      <c r="I188" s="27"/>
      <c r="J188" s="27"/>
      <c r="K188" s="27"/>
      <c r="L188" s="27"/>
      <c r="M188" s="26"/>
      <c r="N188" s="382"/>
      <c r="O188" s="19"/>
      <c r="P188" s="19"/>
      <c r="Q188" s="19"/>
      <c r="R188" s="19"/>
      <c r="S188" s="19"/>
      <c r="T188" s="19"/>
    </row>
    <row r="189" spans="1:20" s="2" customFormat="1" ht="15" thickBot="1" x14ac:dyDescent="0.35">
      <c r="A189" s="382"/>
      <c r="B189" s="397"/>
      <c r="C189" s="37">
        <v>2030</v>
      </c>
      <c r="D189" s="38">
        <v>0</v>
      </c>
      <c r="E189" s="38">
        <v>0</v>
      </c>
      <c r="F189" s="38">
        <v>0</v>
      </c>
      <c r="G189" s="38">
        <v>0</v>
      </c>
      <c r="H189" s="28"/>
      <c r="I189" s="27"/>
      <c r="J189" s="27"/>
      <c r="K189" s="27"/>
      <c r="L189" s="27"/>
      <c r="M189" s="26"/>
      <c r="N189" s="382"/>
      <c r="O189" s="19"/>
      <c r="P189" s="19"/>
      <c r="Q189" s="19"/>
      <c r="R189" s="19"/>
      <c r="S189" s="19"/>
      <c r="T189" s="19"/>
    </row>
    <row r="190" spans="1:20" s="2" customFormat="1" ht="15" thickBot="1" x14ac:dyDescent="0.35">
      <c r="A190" s="381"/>
      <c r="B190" s="396" t="s">
        <v>66</v>
      </c>
      <c r="C190" s="41" t="s">
        <v>53</v>
      </c>
      <c r="D190" s="40">
        <f>SUM(D191:D197)</f>
        <v>950</v>
      </c>
      <c r="E190" s="40">
        <f>SUM(E191:E197)</f>
        <v>0</v>
      </c>
      <c r="F190" s="40">
        <f>SUM(F191:F197)</f>
        <v>950</v>
      </c>
      <c r="G190" s="40">
        <f>E190:E197</f>
        <v>0</v>
      </c>
      <c r="H190" s="28"/>
      <c r="I190" s="27"/>
      <c r="J190" s="30"/>
      <c r="K190" s="30"/>
      <c r="L190" s="27"/>
      <c r="M190" s="26"/>
      <c r="N190" s="381"/>
      <c r="O190" s="19"/>
      <c r="P190" s="19"/>
      <c r="Q190" s="19"/>
      <c r="R190" s="19"/>
      <c r="S190" s="19"/>
      <c r="T190" s="19"/>
    </row>
    <row r="191" spans="1:20" s="2" customFormat="1" ht="15" thickBot="1" x14ac:dyDescent="0.35">
      <c r="A191" s="382"/>
      <c r="B191" s="397"/>
      <c r="C191" s="37">
        <v>2024</v>
      </c>
      <c r="D191" s="38">
        <v>950</v>
      </c>
      <c r="E191" s="39">
        <v>0</v>
      </c>
      <c r="F191" s="39">
        <v>950</v>
      </c>
      <c r="G191" s="40">
        <f>E191:E197</f>
        <v>0</v>
      </c>
      <c r="H191" s="28"/>
      <c r="I191" s="27"/>
      <c r="J191" s="27"/>
      <c r="K191" s="27"/>
      <c r="L191" s="27"/>
      <c r="M191" s="26"/>
      <c r="N191" s="382"/>
      <c r="O191" s="19"/>
      <c r="P191" s="19"/>
      <c r="Q191" s="19"/>
      <c r="R191" s="19"/>
      <c r="S191" s="19"/>
      <c r="T191" s="19"/>
    </row>
    <row r="192" spans="1:20" s="2" customFormat="1" ht="15" thickBot="1" x14ac:dyDescent="0.35">
      <c r="A192" s="382"/>
      <c r="B192" s="397"/>
      <c r="C192" s="37">
        <v>2025</v>
      </c>
      <c r="D192" s="38">
        <v>0</v>
      </c>
      <c r="E192" s="39">
        <v>0</v>
      </c>
      <c r="F192" s="39">
        <v>0</v>
      </c>
      <c r="G192" s="40">
        <f>E192:E197</f>
        <v>0</v>
      </c>
      <c r="H192" s="28"/>
      <c r="I192" s="27"/>
      <c r="J192" s="27"/>
      <c r="K192" s="27"/>
      <c r="L192" s="27"/>
      <c r="M192" s="26"/>
      <c r="N192" s="382"/>
      <c r="O192" s="19"/>
      <c r="P192" s="19"/>
      <c r="Q192" s="19"/>
      <c r="R192" s="19"/>
      <c r="S192" s="19"/>
      <c r="T192" s="19"/>
    </row>
    <row r="193" spans="1:154" s="2" customFormat="1" ht="15" thickBot="1" x14ac:dyDescent="0.35">
      <c r="A193" s="382"/>
      <c r="B193" s="397"/>
      <c r="C193" s="37">
        <v>2026</v>
      </c>
      <c r="D193" s="38">
        <v>0</v>
      </c>
      <c r="E193" s="39">
        <v>0</v>
      </c>
      <c r="F193" s="39">
        <v>0</v>
      </c>
      <c r="G193" s="40">
        <f>E193:E197</f>
        <v>0</v>
      </c>
      <c r="H193" s="28"/>
      <c r="I193" s="27"/>
      <c r="J193" s="27"/>
      <c r="K193" s="27"/>
      <c r="L193" s="27"/>
      <c r="M193" s="26"/>
      <c r="N193" s="382"/>
      <c r="O193" s="19"/>
      <c r="P193" s="19"/>
      <c r="Q193" s="19"/>
      <c r="R193" s="19"/>
      <c r="S193" s="19"/>
      <c r="T193" s="19"/>
    </row>
    <row r="194" spans="1:154" s="2" customFormat="1" ht="15" thickBot="1" x14ac:dyDescent="0.35">
      <c r="A194" s="382"/>
      <c r="B194" s="397"/>
      <c r="C194" s="37">
        <v>2027</v>
      </c>
      <c r="D194" s="38">
        <v>0</v>
      </c>
      <c r="E194" s="39">
        <v>0</v>
      </c>
      <c r="F194" s="39">
        <v>0</v>
      </c>
      <c r="G194" s="40">
        <f>E194:E197</f>
        <v>0</v>
      </c>
      <c r="H194" s="28"/>
      <c r="I194" s="27"/>
      <c r="J194" s="27"/>
      <c r="K194" s="27"/>
      <c r="L194" s="27"/>
      <c r="M194" s="26"/>
      <c r="N194" s="382"/>
      <c r="O194" s="19"/>
      <c r="P194" s="19"/>
      <c r="Q194" s="19"/>
      <c r="R194" s="19"/>
      <c r="S194" s="19"/>
      <c r="T194" s="19"/>
    </row>
    <row r="195" spans="1:154" s="2" customFormat="1" ht="18.600000000000001" customHeight="1" thickBot="1" x14ac:dyDescent="0.35">
      <c r="A195" s="382"/>
      <c r="B195" s="397"/>
      <c r="C195" s="37">
        <v>2028</v>
      </c>
      <c r="D195" s="38">
        <v>0</v>
      </c>
      <c r="E195" s="39">
        <v>0</v>
      </c>
      <c r="F195" s="39">
        <v>0</v>
      </c>
      <c r="G195" s="40">
        <f>E195:E197</f>
        <v>0</v>
      </c>
      <c r="H195" s="28"/>
      <c r="I195" s="27"/>
      <c r="J195" s="27"/>
      <c r="K195" s="27"/>
      <c r="L195" s="27"/>
      <c r="M195" s="26"/>
      <c r="N195" s="382"/>
      <c r="O195" s="19"/>
      <c r="P195" s="19"/>
      <c r="Q195" s="19"/>
      <c r="R195" s="19"/>
      <c r="S195" s="19"/>
      <c r="T195" s="19"/>
    </row>
    <row r="196" spans="1:154" s="2" customFormat="1" ht="15" thickBot="1" x14ac:dyDescent="0.35">
      <c r="A196" s="382"/>
      <c r="B196" s="397"/>
      <c r="C196" s="37">
        <v>2029</v>
      </c>
      <c r="D196" s="38">
        <v>0</v>
      </c>
      <c r="E196" s="39">
        <v>0</v>
      </c>
      <c r="F196" s="39">
        <v>0</v>
      </c>
      <c r="G196" s="40">
        <f>E196:E197</f>
        <v>0</v>
      </c>
      <c r="H196" s="28"/>
      <c r="I196" s="27"/>
      <c r="J196" s="27"/>
      <c r="K196" s="27"/>
      <c r="L196" s="27"/>
      <c r="M196" s="26"/>
      <c r="N196" s="382"/>
      <c r="O196" s="19"/>
      <c r="P196" s="19"/>
      <c r="Q196" s="19"/>
      <c r="R196" s="19"/>
      <c r="S196" s="19"/>
      <c r="T196" s="19"/>
    </row>
    <row r="197" spans="1:154" s="2" customFormat="1" ht="15" thickBot="1" x14ac:dyDescent="0.35">
      <c r="A197" s="382"/>
      <c r="B197" s="397"/>
      <c r="C197" s="37">
        <v>2030</v>
      </c>
      <c r="D197" s="38">
        <v>0</v>
      </c>
      <c r="E197" s="39">
        <v>0</v>
      </c>
      <c r="F197" s="39">
        <v>0</v>
      </c>
      <c r="G197" s="40">
        <f>E197:E197</f>
        <v>0</v>
      </c>
      <c r="H197" s="28"/>
      <c r="I197" s="27"/>
      <c r="J197" s="27"/>
      <c r="K197" s="27"/>
      <c r="L197" s="27"/>
      <c r="M197" s="26"/>
      <c r="N197" s="382"/>
      <c r="O197" s="19"/>
      <c r="P197" s="19"/>
      <c r="Q197" s="19"/>
      <c r="R197" s="19"/>
      <c r="S197" s="19"/>
      <c r="T197" s="19"/>
    </row>
    <row r="198" spans="1:154" s="19" customFormat="1" ht="15" thickBot="1" x14ac:dyDescent="0.35">
      <c r="A198" s="402"/>
      <c r="B198" s="405" t="s">
        <v>30</v>
      </c>
      <c r="C198" s="36" t="s">
        <v>53</v>
      </c>
      <c r="D198" s="247">
        <f>SUM(D199:D205)</f>
        <v>112238.3</v>
      </c>
      <c r="E198" s="247">
        <f t="shared" ref="E198:G198" si="4">SUM(E199:E205)</f>
        <v>8698.4</v>
      </c>
      <c r="F198" s="247">
        <f t="shared" si="4"/>
        <v>112238.3</v>
      </c>
      <c r="G198" s="247">
        <f t="shared" si="4"/>
        <v>8698.4</v>
      </c>
      <c r="H198" s="35"/>
      <c r="I198" s="33"/>
      <c r="J198" s="34"/>
      <c r="K198" s="34"/>
      <c r="L198" s="33"/>
      <c r="M198" s="33"/>
      <c r="N198" s="402" t="s">
        <v>309</v>
      </c>
      <c r="U198" s="2"/>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row>
    <row r="199" spans="1:154" s="19" customFormat="1" ht="15" thickBot="1" x14ac:dyDescent="0.35">
      <c r="A199" s="403"/>
      <c r="B199" s="406"/>
      <c r="C199" s="22">
        <v>2024</v>
      </c>
      <c r="D199" s="248">
        <f>SUM(D32+D68+D100+D117+D151+D175)</f>
        <v>40910.1</v>
      </c>
      <c r="E199" s="248">
        <f t="shared" ref="E199:G199" si="5">SUM(E32+E68+E100+E117+E151+E175)</f>
        <v>8698.4</v>
      </c>
      <c r="F199" s="248">
        <f>SUM(F32+F68+F100+F117+F151+F175)</f>
        <v>40910.1</v>
      </c>
      <c r="G199" s="248">
        <f t="shared" si="5"/>
        <v>8698.4</v>
      </c>
      <c r="H199" s="32"/>
      <c r="I199" s="31"/>
      <c r="J199" s="31"/>
      <c r="K199" s="31"/>
      <c r="L199" s="31"/>
      <c r="M199" s="31"/>
      <c r="N199" s="403"/>
      <c r="U199" s="2"/>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row>
    <row r="200" spans="1:154" s="19" customFormat="1" ht="15" thickBot="1" x14ac:dyDescent="0.35">
      <c r="A200" s="403"/>
      <c r="B200" s="406"/>
      <c r="C200" s="22">
        <v>2025</v>
      </c>
      <c r="D200" s="92">
        <f>SUM(D45+D77+D101+D132+D152+D176)</f>
        <v>40200.6</v>
      </c>
      <c r="E200" s="92">
        <f t="shared" ref="E200:G200" si="6">SUM(E45+E77+E101+E132+E152+E176)</f>
        <v>0</v>
      </c>
      <c r="F200" s="92">
        <f>SUM(F45+F77+F101+F132+F152+F176)</f>
        <v>40200.6</v>
      </c>
      <c r="G200" s="92">
        <f t="shared" si="6"/>
        <v>0</v>
      </c>
      <c r="H200" s="32"/>
      <c r="I200" s="31"/>
      <c r="J200" s="31"/>
      <c r="K200" s="31"/>
      <c r="L200" s="31"/>
      <c r="M200" s="31"/>
      <c r="N200" s="403"/>
      <c r="U200" s="2"/>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row>
    <row r="201" spans="1:154" s="19" customFormat="1" ht="15" thickBot="1" x14ac:dyDescent="0.35">
      <c r="A201" s="403"/>
      <c r="B201" s="406"/>
      <c r="C201" s="22">
        <v>2026</v>
      </c>
      <c r="D201" s="92">
        <f>SUM(D55+D84+D102+D145+D153+D177)</f>
        <v>31127.600000000002</v>
      </c>
      <c r="E201" s="92">
        <f t="shared" ref="E201:G205" si="7">SUM(E46+E78+E102+E133+E153+E177)</f>
        <v>0</v>
      </c>
      <c r="F201" s="92">
        <f>SUM(F55+F84+F102+F145+F153+F177)</f>
        <v>31127.600000000002</v>
      </c>
      <c r="G201" s="92">
        <f t="shared" si="7"/>
        <v>0</v>
      </c>
      <c r="H201" s="32"/>
      <c r="I201" s="31"/>
      <c r="J201" s="31"/>
      <c r="K201" s="31"/>
      <c r="L201" s="31"/>
      <c r="M201" s="31"/>
      <c r="N201" s="403"/>
      <c r="U201" s="2"/>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row>
    <row r="202" spans="1:154" s="2" customFormat="1" ht="15" thickBot="1" x14ac:dyDescent="0.35">
      <c r="A202" s="403"/>
      <c r="B202" s="406"/>
      <c r="C202" s="22">
        <v>2027</v>
      </c>
      <c r="D202" s="92">
        <f>SUM(D56+D85+D103+D146+D154+D178)</f>
        <v>0</v>
      </c>
      <c r="E202" s="92">
        <f t="shared" si="7"/>
        <v>0</v>
      </c>
      <c r="F202" s="92">
        <f>SUM(F56+F85+F103+F146+F154+F178)</f>
        <v>0</v>
      </c>
      <c r="G202" s="92">
        <f t="shared" si="7"/>
        <v>0</v>
      </c>
      <c r="H202" s="32"/>
      <c r="I202" s="31"/>
      <c r="J202" s="31"/>
      <c r="K202" s="31"/>
      <c r="L202" s="31"/>
      <c r="M202" s="31"/>
      <c r="N202" s="403"/>
      <c r="O202" s="19"/>
      <c r="P202" s="19"/>
      <c r="Q202" s="19"/>
      <c r="R202" s="19"/>
      <c r="S202" s="19"/>
      <c r="T202" s="19"/>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row>
    <row r="203" spans="1:154" s="2" customFormat="1" ht="15" thickBot="1" x14ac:dyDescent="0.35">
      <c r="A203" s="403"/>
      <c r="B203" s="406"/>
      <c r="C203" s="22">
        <v>2028</v>
      </c>
      <c r="D203" s="92">
        <f>SUM(D57+D86+D104+D147+D155+D179)</f>
        <v>0</v>
      </c>
      <c r="E203" s="92">
        <f t="shared" si="7"/>
        <v>0</v>
      </c>
      <c r="F203" s="92">
        <f>SUM(F57+F86+F104+F147+F155+F179)</f>
        <v>0</v>
      </c>
      <c r="G203" s="92">
        <f t="shared" si="7"/>
        <v>0</v>
      </c>
      <c r="H203" s="32"/>
      <c r="I203" s="31"/>
      <c r="J203" s="31"/>
      <c r="K203" s="31"/>
      <c r="L203" s="31"/>
      <c r="M203" s="31"/>
      <c r="N203" s="403"/>
      <c r="O203" s="19"/>
      <c r="P203" s="19"/>
      <c r="Q203" s="19"/>
      <c r="R203" s="19"/>
      <c r="S203" s="19"/>
      <c r="T203" s="19"/>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row>
    <row r="204" spans="1:154" s="2" customFormat="1" ht="15" thickBot="1" x14ac:dyDescent="0.35">
      <c r="A204" s="403"/>
      <c r="B204" s="406"/>
      <c r="C204" s="22">
        <v>2029</v>
      </c>
      <c r="D204" s="92">
        <f>SUM(D58+D87+D105+D148+D156+D180)</f>
        <v>0</v>
      </c>
      <c r="E204" s="92">
        <f t="shared" si="7"/>
        <v>0</v>
      </c>
      <c r="F204" s="92">
        <f>SUM(F58+F87+F105+F148+F156+F180)</f>
        <v>0</v>
      </c>
      <c r="G204" s="92">
        <f t="shared" si="7"/>
        <v>0</v>
      </c>
      <c r="H204" s="32"/>
      <c r="I204" s="31"/>
      <c r="J204" s="31"/>
      <c r="K204" s="31"/>
      <c r="L204" s="31"/>
      <c r="M204" s="31"/>
      <c r="N204" s="403"/>
      <c r="O204" s="19"/>
      <c r="P204" s="19"/>
      <c r="Q204" s="19"/>
      <c r="R204" s="19"/>
      <c r="S204" s="19"/>
      <c r="T204" s="19"/>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row>
    <row r="205" spans="1:154" s="2" customFormat="1" ht="15" thickBot="1" x14ac:dyDescent="0.35">
      <c r="A205" s="404"/>
      <c r="B205" s="407"/>
      <c r="C205" s="22">
        <v>2030</v>
      </c>
      <c r="D205" s="92">
        <f>SUM(D59+D88+D106+D149+D157+D181)</f>
        <v>0</v>
      </c>
      <c r="E205" s="92">
        <f t="shared" si="7"/>
        <v>0</v>
      </c>
      <c r="F205" s="92">
        <f>SUM(F59+F88+F106+F149+F157+F181)</f>
        <v>0</v>
      </c>
      <c r="G205" s="92">
        <f t="shared" si="7"/>
        <v>0</v>
      </c>
      <c r="H205" s="32"/>
      <c r="I205" s="31"/>
      <c r="J205" s="31"/>
      <c r="K205" s="31"/>
      <c r="L205" s="31"/>
      <c r="M205" s="31"/>
      <c r="N205" s="404"/>
      <c r="O205" s="19"/>
      <c r="P205" s="19"/>
      <c r="Q205" s="19"/>
      <c r="R205" s="19"/>
      <c r="S205" s="19"/>
      <c r="T205" s="19"/>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row>
  </sheetData>
  <mergeCells count="89">
    <mergeCell ref="J6:M7"/>
    <mergeCell ref="P6:S6"/>
    <mergeCell ref="A9:N9"/>
    <mergeCell ref="A10:N10"/>
    <mergeCell ref="A11:A14"/>
    <mergeCell ref="B11:B14"/>
    <mergeCell ref="C11:C14"/>
    <mergeCell ref="D11:E13"/>
    <mergeCell ref="F11:M11"/>
    <mergeCell ref="N11:N14"/>
    <mergeCell ref="F12:G13"/>
    <mergeCell ref="H12:I13"/>
    <mergeCell ref="J12:K13"/>
    <mergeCell ref="L12:M13"/>
    <mergeCell ref="H16:H18"/>
    <mergeCell ref="I16:I18"/>
    <mergeCell ref="B16:B18"/>
    <mergeCell ref="C16:C18"/>
    <mergeCell ref="A19:A20"/>
    <mergeCell ref="A16:A18"/>
    <mergeCell ref="D16:D18"/>
    <mergeCell ref="E16:E18"/>
    <mergeCell ref="F16:F18"/>
    <mergeCell ref="G16:G18"/>
    <mergeCell ref="J16:J18"/>
    <mergeCell ref="K16:K18"/>
    <mergeCell ref="L16:L18"/>
    <mergeCell ref="M16:M18"/>
    <mergeCell ref="N16:N45"/>
    <mergeCell ref="A46:A48"/>
    <mergeCell ref="A49:A51"/>
    <mergeCell ref="A52:A54"/>
    <mergeCell ref="N60:N77"/>
    <mergeCell ref="A61:A62"/>
    <mergeCell ref="A63:A65"/>
    <mergeCell ref="A66:A67"/>
    <mergeCell ref="A69:A70"/>
    <mergeCell ref="A71:A73"/>
    <mergeCell ref="A74:A76"/>
    <mergeCell ref="A78:A80"/>
    <mergeCell ref="A81:A83"/>
    <mergeCell ref="N89:N106"/>
    <mergeCell ref="A90:A91"/>
    <mergeCell ref="A92:A93"/>
    <mergeCell ref="A94:A96"/>
    <mergeCell ref="A97:A99"/>
    <mergeCell ref="N107:N149"/>
    <mergeCell ref="A136:A138"/>
    <mergeCell ref="A139:A141"/>
    <mergeCell ref="A142:A144"/>
    <mergeCell ref="A108:A109"/>
    <mergeCell ref="A110:A112"/>
    <mergeCell ref="A113:A114"/>
    <mergeCell ref="A115:A116"/>
    <mergeCell ref="A118:A120"/>
    <mergeCell ref="A166:A173"/>
    <mergeCell ref="B166:B173"/>
    <mergeCell ref="A121:A123"/>
    <mergeCell ref="A124:A125"/>
    <mergeCell ref="A126:A128"/>
    <mergeCell ref="A129:A131"/>
    <mergeCell ref="A182:A189"/>
    <mergeCell ref="B182:B189"/>
    <mergeCell ref="N182:N189"/>
    <mergeCell ref="A174:A181"/>
    <mergeCell ref="B174:B181"/>
    <mergeCell ref="N174:N181"/>
    <mergeCell ref="A198:A205"/>
    <mergeCell ref="B198:B205"/>
    <mergeCell ref="N198:N205"/>
    <mergeCell ref="A190:A197"/>
    <mergeCell ref="B190:B197"/>
    <mergeCell ref="N190:N197"/>
    <mergeCell ref="N166:N173"/>
    <mergeCell ref="A21:A23"/>
    <mergeCell ref="A24:A26"/>
    <mergeCell ref="A27:A29"/>
    <mergeCell ref="A30:A31"/>
    <mergeCell ref="A42:A44"/>
    <mergeCell ref="A33:A35"/>
    <mergeCell ref="A36:A38"/>
    <mergeCell ref="A39:A41"/>
    <mergeCell ref="N150:N157"/>
    <mergeCell ref="A158:A165"/>
    <mergeCell ref="B158:B165"/>
    <mergeCell ref="N158:N165"/>
    <mergeCell ref="A133:A135"/>
    <mergeCell ref="A150:A157"/>
    <mergeCell ref="B150:B157"/>
  </mergeCells>
  <pageMargins left="0.23622047244094491" right="0.23622047244094491" top="0.74803149606299213" bottom="0.74803149606299213" header="0.31496062992125984" footer="0.31496062992125984"/>
  <pageSetup paperSize="9" scale="74" firstPageNumber="16" fitToHeight="0" orientation="landscape" useFirstPageNumber="1" r:id="rId1"/>
  <headerFooter>
    <oddHeader>&amp;C&amp;P</oddHeader>
  </headerFooter>
  <rowBreaks count="2" manualBreakCount="2">
    <brk id="149" max="13" man="1"/>
    <brk id="17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Паспорт программы</vt:lpstr>
      <vt:lpstr>Показатели, цели, задачи</vt:lpstr>
      <vt:lpstr>Перечень мероприятий</vt:lpstr>
      <vt:lpstr>Перечень объектов</vt:lpstr>
      <vt:lpstr>'Паспорт программы'!Область_печати</vt:lpstr>
      <vt:lpstr>'Перечень мероприятий'!Область_печати</vt:lpstr>
      <vt:lpstr>'Перечень объектов'!Область_печати</vt:lpstr>
      <vt:lpstr>'Показатели, цели, задачи'!Область_печати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2024-03-29T02:01:45Z</dcterms:modified>
</cp:coreProperties>
</file>