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91" windowWidth="17100" windowHeight="10500" activeTab="0"/>
  </bookViews>
  <sheets>
    <sheet name="Лист1" sheetId="1" r:id="rId1"/>
  </sheets>
  <definedNames>
    <definedName name="_xlnm.Print_Area" localSheetId="0">'Лист1'!$A$1:$AD$57</definedName>
  </definedNames>
  <calcPr fullCalcOnLoad="1"/>
</workbook>
</file>

<file path=xl/sharedStrings.xml><?xml version="1.0" encoding="utf-8"?>
<sst xmlns="http://schemas.openxmlformats.org/spreadsheetml/2006/main" count="78" uniqueCount="46">
  <si>
    <t>Цель, задачи, показатели деятельности ответственного исполнителя</t>
  </si>
  <si>
    <t>Всего</t>
  </si>
  <si>
    <t>2024 год</t>
  </si>
  <si>
    <t>2025 год</t>
  </si>
  <si>
    <t>потребность</t>
  </si>
  <si>
    <t>утверждено</t>
  </si>
  <si>
    <t>Показатель 1. Доля показателей муниципальной программы, достигнутых по итогам отчётного года (%)</t>
  </si>
  <si>
    <t>Показатель 2. Доля исполнения доведенных лимитов бюджетных назначений (%)</t>
  </si>
  <si>
    <t>Показатель 3. Доля исполнения подведомственными учреждениями муниципальных заданий (%)</t>
  </si>
  <si>
    <t>Основное мероприятие «Организация и обеспечение эффективного исполнения функций в области социальной политики»</t>
  </si>
  <si>
    <t>Показатель 1. Количество жалоб по деятельности управления социальной политики администрации Города Томска (шт.)</t>
  </si>
  <si>
    <t>Показатель 2. Доля бюджетных расходов управления социальной политики администрации Города Томска, включенных в реестр расходных обязательств в общих расходах управления социальной политики администрации Города Томска (%)</t>
  </si>
  <si>
    <t>Показатель 3. Процент исполнения расходных обязательств управления социальной политики администрации Города Томска (%)</t>
  </si>
  <si>
    <t>Не более 30%</t>
  </si>
  <si>
    <t>Показатель 1. Представление экономической, бухгалтерской, статистической и налоговой отчетности по учреждениям в соответствующие органы, в сроки, предусмотренные нормативными документами (%)</t>
  </si>
  <si>
    <t>Показатель 2. 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</si>
  <si>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Показатель 3. 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</si>
  <si>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Задача 2. Обеспечение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</si>
  <si>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</t>
  </si>
  <si>
    <t>Информация о мерах муниципального регулирования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</si>
  <si>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</si>
  <si>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</si>
  <si>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</si>
  <si>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</si>
  <si>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Изменение в нормативные правовые акты</t>
  </si>
  <si>
    <t>Подготовка проектов изменений в правовые акты муниципального образования «Город Томск», регламентирующие порядок и условия предоставления мер социальной поддержки, направленные на повышение качества их предоставления с учетом адресности</t>
  </si>
  <si>
    <t>Позволит улучшить уровень жизни отдельных категорий граждан, усилить контроль за целевым расходованием бюджетных средств, а также актуализировать действующие правовые акты</t>
  </si>
  <si>
    <t>Цель, задачи, показатели и ресурсное обеспечение реализации обеспечивающей подпрограммы</t>
  </si>
  <si>
    <t xml:space="preserve"> «Организация и обеспечение эффективного исполнения функций»</t>
  </si>
  <si>
    <t>к муниципальной программе</t>
  </si>
  <si>
    <t xml:space="preserve">не более 3 </t>
  </si>
  <si>
    <t>2026 год</t>
  </si>
  <si>
    <t>2027 год</t>
  </si>
  <si>
    <t>2028 год</t>
  </si>
  <si>
    <t>2029 год</t>
  </si>
  <si>
    <t>2024-2029 годы</t>
  </si>
  <si>
    <t xml:space="preserve">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 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</si>
  <si>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средств, в том числе за счет внебюджетных источников</t>
  </si>
  <si>
    <t>«Социальная поддержка граждан» на 2024-2029 годы</t>
  </si>
  <si>
    <t>Показатель 2. Наличие просроченной кредиторской задолженности  (тыс. руб.)</t>
  </si>
  <si>
    <t>Показатель 3. Наличие дебиторской задолженности (тыс. руб.)</t>
  </si>
  <si>
    <t>Показатель 1. Равномерность расходования средств управлением социальной политики администрации Города Томска в течение года в соответствии с кассовым планом (удельный вес расходов IV квартала) (%)</t>
  </si>
  <si>
    <t>Приложение 7</t>
  </si>
  <si>
    <t>Мероприятие 1.1. Выполнение расходных обязательств в области социальной политики и создания условий для их оптимизации, в том числе средства областного бюджета</t>
  </si>
  <si>
    <t>Мероприятие 2.1.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</si>
  <si>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Мероприятие 3.1. Экономическое планирование, ведения бюджетного, налогового учета, составления отчетности, контроля расходования средств, в том числе за счет внебюджетных источников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</si>
</sst>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0.000"/>
    <numFmt numFmtId="167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vertical="top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164" fontId="2" fillId="32" borderId="0" xfId="0" applyNumberFormat="1" applyFont="1" applyFill="1" applyAlignment="1">
      <alignment/>
    </xf>
    <xf numFmtId="164" fontId="3" fillId="32" borderId="0" xfId="0" applyNumberFormat="1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wrapText="1"/>
    </xf>
    <xf numFmtId="164" fontId="2" fillId="32" borderId="0" xfId="0" applyNumberFormat="1" applyFont="1" applyFill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vertical="top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64" fontId="3" fillId="32" borderId="14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164" fontId="4" fillId="32" borderId="10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164" fontId="3" fillId="32" borderId="0" xfId="0" applyNumberFormat="1" applyFont="1" applyFill="1" applyAlignment="1">
      <alignment/>
    </xf>
    <xf numFmtId="164" fontId="3" fillId="32" borderId="0" xfId="0" applyNumberFormat="1" applyFont="1" applyFill="1" applyAlignment="1">
      <alignment wrapText="1"/>
    </xf>
    <xf numFmtId="165" fontId="3" fillId="32" borderId="0" xfId="0" applyNumberFormat="1" applyFont="1" applyFill="1" applyAlignment="1">
      <alignment/>
    </xf>
    <xf numFmtId="43" fontId="3" fillId="32" borderId="0" xfId="60" applyFont="1" applyFill="1" applyAlignment="1">
      <alignment/>
    </xf>
    <xf numFmtId="0" fontId="4" fillId="32" borderId="0" xfId="0" applyFont="1" applyFill="1" applyAlignment="1">
      <alignment vertical="center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left" textRotation="90"/>
    </xf>
    <xf numFmtId="164" fontId="3" fillId="32" borderId="0" xfId="0" applyNumberFormat="1" applyFont="1" applyFill="1" applyAlignment="1">
      <alignment textRotation="90"/>
    </xf>
    <xf numFmtId="0" fontId="3" fillId="32" borderId="0" xfId="0" applyFont="1" applyFill="1" applyAlignment="1">
      <alignment textRotation="90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vertical="center" wrapText="1"/>
    </xf>
    <xf numFmtId="0" fontId="4" fillId="32" borderId="21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2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left" vertical="center" wrapText="1"/>
    </xf>
    <xf numFmtId="49" fontId="4" fillId="32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AR2867"/>
  <sheetViews>
    <sheetView tabSelected="1" view="pageBreakPreview" zoomScaleNormal="8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2.28125" style="1" customWidth="1"/>
    <col min="2" max="2" width="71.57421875" style="20" customWidth="1"/>
    <col min="3" max="3" width="13.8515625" style="21" customWidth="1"/>
    <col min="4" max="4" width="11.421875" style="21" customWidth="1"/>
    <col min="5" max="5" width="11.8515625" style="21" customWidth="1"/>
    <col min="6" max="6" width="10.7109375" style="21" customWidth="1"/>
    <col min="7" max="7" width="11.00390625" style="21" customWidth="1"/>
    <col min="8" max="8" width="12.421875" style="21" customWidth="1"/>
    <col min="9" max="9" width="11.28125" style="21" customWidth="1"/>
    <col min="10" max="10" width="12.140625" style="21" customWidth="1"/>
    <col min="11" max="11" width="12.421875" style="21" customWidth="1"/>
    <col min="12" max="12" width="11.00390625" style="21" customWidth="1"/>
    <col min="13" max="13" width="12.8515625" style="21" customWidth="1"/>
    <col min="14" max="14" width="10.57421875" style="21" customWidth="1"/>
    <col min="15" max="15" width="12.00390625" style="21" customWidth="1"/>
    <col min="16" max="16" width="13.421875" style="21" customWidth="1"/>
    <col min="17" max="17" width="0.13671875" style="21" hidden="1" customWidth="1"/>
    <col min="18" max="18" width="11.421875" style="21" hidden="1" customWidth="1"/>
    <col min="19" max="19" width="5.28125" style="21" hidden="1" customWidth="1"/>
    <col min="20" max="20" width="4.57421875" style="21" hidden="1" customWidth="1"/>
    <col min="21" max="21" width="4.8515625" style="21" hidden="1" customWidth="1"/>
    <col min="22" max="22" width="5.28125" style="21" hidden="1" customWidth="1"/>
    <col min="23" max="23" width="5.57421875" style="21" hidden="1" customWidth="1"/>
    <col min="24" max="24" width="5.28125" style="21" hidden="1" customWidth="1"/>
    <col min="25" max="25" width="2.7109375" style="21" hidden="1" customWidth="1"/>
    <col min="26" max="26" width="5.140625" style="21" hidden="1" customWidth="1"/>
    <col min="27" max="27" width="6.28125" style="21" customWidth="1"/>
    <col min="28" max="28" width="5.140625" style="1" hidden="1" customWidth="1"/>
    <col min="29" max="29" width="9.57421875" style="1" hidden="1" customWidth="1"/>
    <col min="30" max="30" width="5.140625" style="1" hidden="1" customWidth="1"/>
    <col min="31" max="31" width="19.57421875" style="1" customWidth="1"/>
    <col min="32" max="32" width="13.28125" style="1" customWidth="1"/>
    <col min="33" max="33" width="9.140625" style="1" customWidth="1"/>
    <col min="34" max="34" width="13.140625" style="1" bestFit="1" customWidth="1"/>
    <col min="35" max="16384" width="9.140625" style="1" customWidth="1"/>
  </cols>
  <sheetData>
    <row r="1" spans="13:19" ht="15">
      <c r="M1" s="23" t="s">
        <v>42</v>
      </c>
      <c r="N1" s="23"/>
      <c r="O1" s="23"/>
      <c r="P1" s="23"/>
      <c r="Q1" s="23"/>
      <c r="R1" s="23"/>
      <c r="S1" s="23"/>
    </row>
    <row r="2" spans="13:20" ht="15">
      <c r="M2" s="23" t="s">
        <v>29</v>
      </c>
      <c r="N2" s="23"/>
      <c r="O2" s="23"/>
      <c r="P2" s="23"/>
      <c r="Q2" s="23"/>
      <c r="R2" s="23"/>
      <c r="S2" s="23"/>
      <c r="T2" s="23"/>
    </row>
    <row r="3" spans="13:27" ht="15">
      <c r="M3" s="22" t="s">
        <v>38</v>
      </c>
      <c r="N3" s="22"/>
      <c r="O3" s="22"/>
      <c r="P3" s="22"/>
      <c r="Q3" s="22"/>
      <c r="R3" s="22"/>
      <c r="S3" s="22"/>
      <c r="T3" s="22"/>
      <c r="U3" s="22"/>
      <c r="AA3" s="22"/>
    </row>
    <row r="4" spans="2:27" ht="20.25">
      <c r="B4" s="75" t="s">
        <v>27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24"/>
    </row>
    <row r="5" spans="2:28" ht="20.25">
      <c r="B5" s="76" t="s">
        <v>28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25"/>
      <c r="AB5" s="2"/>
    </row>
    <row r="6" spans="2:26" ht="15" customHeight="1">
      <c r="B6" s="70" t="s">
        <v>0</v>
      </c>
      <c r="C6" s="72" t="s">
        <v>1</v>
      </c>
      <c r="D6" s="73"/>
      <c r="E6" s="57" t="s">
        <v>2</v>
      </c>
      <c r="F6" s="58"/>
      <c r="G6" s="57" t="s">
        <v>3</v>
      </c>
      <c r="H6" s="58"/>
      <c r="I6" s="57" t="s">
        <v>31</v>
      </c>
      <c r="J6" s="58"/>
      <c r="K6" s="57" t="s">
        <v>32</v>
      </c>
      <c r="L6" s="58"/>
      <c r="M6" s="57" t="s">
        <v>33</v>
      </c>
      <c r="N6" s="58"/>
      <c r="O6" s="57" t="s">
        <v>34</v>
      </c>
      <c r="P6" s="58"/>
      <c r="Q6" s="26"/>
      <c r="R6" s="27"/>
      <c r="S6" s="27"/>
      <c r="T6" s="27"/>
      <c r="U6" s="27"/>
      <c r="V6" s="27"/>
      <c r="W6" s="27"/>
      <c r="X6" s="27"/>
      <c r="Y6" s="27"/>
      <c r="Z6" s="28"/>
    </row>
    <row r="7" spans="2:26" ht="24" customHeight="1">
      <c r="B7" s="71"/>
      <c r="C7" s="15" t="s">
        <v>4</v>
      </c>
      <c r="D7" s="15" t="s">
        <v>5</v>
      </c>
      <c r="E7" s="13" t="s">
        <v>4</v>
      </c>
      <c r="F7" s="13" t="s">
        <v>5</v>
      </c>
      <c r="G7" s="13" t="s">
        <v>4</v>
      </c>
      <c r="H7" s="13" t="s">
        <v>5</v>
      </c>
      <c r="I7" s="13" t="s">
        <v>4</v>
      </c>
      <c r="J7" s="13" t="s">
        <v>5</v>
      </c>
      <c r="K7" s="13" t="s">
        <v>4</v>
      </c>
      <c r="L7" s="13" t="s">
        <v>5</v>
      </c>
      <c r="M7" s="13" t="s">
        <v>4</v>
      </c>
      <c r="N7" s="13" t="s">
        <v>5</v>
      </c>
      <c r="O7" s="13" t="s">
        <v>4</v>
      </c>
      <c r="P7" s="13" t="s">
        <v>5</v>
      </c>
      <c r="Q7" s="29"/>
      <c r="R7" s="30"/>
      <c r="S7" s="30"/>
      <c r="T7" s="30"/>
      <c r="U7" s="30"/>
      <c r="V7" s="30"/>
      <c r="W7" s="30"/>
      <c r="X7" s="30"/>
      <c r="Y7" s="30"/>
      <c r="Z7" s="31"/>
    </row>
    <row r="8" spans="2:26" ht="59.25" customHeight="1">
      <c r="B8" s="14" t="s">
        <v>36</v>
      </c>
      <c r="C8" s="32">
        <f>E8+G8+I8+K8+M8+O8</f>
        <v>285803.4</v>
      </c>
      <c r="D8" s="32">
        <f>F8+H8+J8+L8+N8+P8</f>
        <v>230117.10000000003</v>
      </c>
      <c r="E8" s="19">
        <f>E17+E23+E29</f>
        <v>47633.9</v>
      </c>
      <c r="F8" s="19">
        <f aca="true" t="shared" si="0" ref="F8:O8">F17+F23+F29</f>
        <v>47633.9</v>
      </c>
      <c r="G8" s="19">
        <f>G17+G23+G29</f>
        <v>47633.9</v>
      </c>
      <c r="H8" s="19">
        <f t="shared" si="0"/>
        <v>47633.9</v>
      </c>
      <c r="I8" s="19">
        <f t="shared" si="0"/>
        <v>47633.9</v>
      </c>
      <c r="J8" s="19">
        <f t="shared" si="0"/>
        <v>46683.100000000006</v>
      </c>
      <c r="K8" s="19">
        <f t="shared" si="0"/>
        <v>47633.9</v>
      </c>
      <c r="L8" s="19">
        <f t="shared" si="0"/>
        <v>44083.100000000006</v>
      </c>
      <c r="M8" s="19">
        <f t="shared" si="0"/>
        <v>47633.9</v>
      </c>
      <c r="N8" s="19">
        <f>N17+N23+N29</f>
        <v>44083.100000000006</v>
      </c>
      <c r="O8" s="19">
        <f t="shared" si="0"/>
        <v>47633.9</v>
      </c>
      <c r="P8" s="19">
        <f>P17+P23+P29+P30</f>
        <v>0</v>
      </c>
      <c r="Q8" s="33"/>
      <c r="R8" s="30"/>
      <c r="S8" s="30"/>
      <c r="T8" s="30"/>
      <c r="U8" s="30"/>
      <c r="V8" s="30"/>
      <c r="W8" s="30"/>
      <c r="X8" s="30"/>
      <c r="Y8" s="30"/>
      <c r="Z8" s="31"/>
    </row>
    <row r="9" spans="2:26" ht="33" customHeight="1">
      <c r="B9" s="14" t="s">
        <v>6</v>
      </c>
      <c r="C9" s="13"/>
      <c r="D9" s="13"/>
      <c r="E9" s="13">
        <v>100</v>
      </c>
      <c r="F9" s="13">
        <v>100</v>
      </c>
      <c r="G9" s="13">
        <v>100</v>
      </c>
      <c r="H9" s="13">
        <v>100</v>
      </c>
      <c r="I9" s="13">
        <v>100</v>
      </c>
      <c r="J9" s="13">
        <v>100</v>
      </c>
      <c r="K9" s="13">
        <v>100</v>
      </c>
      <c r="L9" s="13">
        <v>100</v>
      </c>
      <c r="M9" s="13">
        <v>100</v>
      </c>
      <c r="N9" s="13">
        <v>100</v>
      </c>
      <c r="O9" s="13">
        <v>100</v>
      </c>
      <c r="P9" s="13">
        <v>0</v>
      </c>
      <c r="Q9" s="33"/>
      <c r="R9" s="30"/>
      <c r="S9" s="30"/>
      <c r="T9" s="30"/>
      <c r="U9" s="30"/>
      <c r="V9" s="30"/>
      <c r="W9" s="30"/>
      <c r="X9" s="30"/>
      <c r="Y9" s="30"/>
      <c r="Z9" s="31"/>
    </row>
    <row r="10" spans="2:26" ht="15">
      <c r="B10" s="14" t="s">
        <v>7</v>
      </c>
      <c r="C10" s="13"/>
      <c r="D10" s="13"/>
      <c r="E10" s="13">
        <v>100</v>
      </c>
      <c r="F10" s="13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0</v>
      </c>
      <c r="Q10" s="33"/>
      <c r="R10" s="30"/>
      <c r="S10" s="30"/>
      <c r="T10" s="30"/>
      <c r="U10" s="30"/>
      <c r="V10" s="30"/>
      <c r="W10" s="30"/>
      <c r="X10" s="30"/>
      <c r="Y10" s="30"/>
      <c r="Z10" s="31"/>
    </row>
    <row r="11" spans="2:26" ht="36.75" customHeight="1">
      <c r="B11" s="14" t="s">
        <v>8</v>
      </c>
      <c r="C11" s="13"/>
      <c r="D11" s="13"/>
      <c r="E11" s="13">
        <v>100</v>
      </c>
      <c r="F11" s="13">
        <v>100</v>
      </c>
      <c r="G11" s="13">
        <v>100</v>
      </c>
      <c r="H11" s="13">
        <v>100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13">
        <v>100</v>
      </c>
      <c r="O11" s="13">
        <v>100</v>
      </c>
      <c r="P11" s="13">
        <v>0</v>
      </c>
      <c r="Q11" s="34"/>
      <c r="R11" s="35"/>
      <c r="S11" s="35"/>
      <c r="T11" s="35"/>
      <c r="U11" s="35"/>
      <c r="V11" s="35"/>
      <c r="W11" s="35"/>
      <c r="X11" s="35"/>
      <c r="Y11" s="35"/>
      <c r="Z11" s="36"/>
    </row>
    <row r="12" spans="2:31" s="7" customFormat="1" ht="21.75" customHeight="1">
      <c r="B12" s="63" t="s">
        <v>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5"/>
      <c r="AA12" s="37"/>
      <c r="AC12" s="8"/>
      <c r="AD12" s="8"/>
      <c r="AE12" s="8"/>
    </row>
    <row r="13" spans="2:24" ht="38.25" customHeight="1">
      <c r="B13" s="53" t="s">
        <v>18</v>
      </c>
      <c r="C13" s="32">
        <f>E13+G13+I13+K13+M13+O13</f>
        <v>47352</v>
      </c>
      <c r="D13" s="32">
        <f>F13+H13+J13+L13+N13+P13</f>
        <v>38033.799999999996</v>
      </c>
      <c r="E13" s="18">
        <f>E17</f>
        <v>7892</v>
      </c>
      <c r="F13" s="18">
        <f aca="true" t="shared" si="1" ref="F13:O13">F17</f>
        <v>7892</v>
      </c>
      <c r="G13" s="18">
        <f t="shared" si="1"/>
        <v>7892</v>
      </c>
      <c r="H13" s="18">
        <f t="shared" si="1"/>
        <v>7892</v>
      </c>
      <c r="I13" s="18">
        <f t="shared" si="1"/>
        <v>7892</v>
      </c>
      <c r="J13" s="18">
        <f t="shared" si="1"/>
        <v>7416.6</v>
      </c>
      <c r="K13" s="18">
        <f t="shared" si="1"/>
        <v>7892</v>
      </c>
      <c r="L13" s="18">
        <f t="shared" si="1"/>
        <v>7416.6</v>
      </c>
      <c r="M13" s="18">
        <f t="shared" si="1"/>
        <v>7892</v>
      </c>
      <c r="N13" s="18">
        <f t="shared" si="1"/>
        <v>7416.6</v>
      </c>
      <c r="O13" s="18">
        <f t="shared" si="1"/>
        <v>7892</v>
      </c>
      <c r="P13" s="18">
        <f>P17+P18</f>
        <v>0</v>
      </c>
      <c r="Q13" s="6"/>
      <c r="R13" s="38"/>
      <c r="S13" s="38"/>
      <c r="T13" s="39"/>
      <c r="U13" s="39"/>
      <c r="X13" s="38"/>
    </row>
    <row r="14" spans="2:23" ht="40.5" customHeight="1">
      <c r="B14" s="9" t="s">
        <v>10</v>
      </c>
      <c r="C14" s="13"/>
      <c r="D14" s="13"/>
      <c r="E14" s="13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>
        <v>0</v>
      </c>
      <c r="Q14" s="3"/>
      <c r="W14" s="38"/>
    </row>
    <row r="15" spans="2:23" ht="42.75" customHeight="1">
      <c r="B15" s="9" t="s">
        <v>11</v>
      </c>
      <c r="C15" s="17"/>
      <c r="D15" s="17"/>
      <c r="E15" s="17">
        <v>100</v>
      </c>
      <c r="F15" s="17">
        <v>100</v>
      </c>
      <c r="G15" s="17">
        <v>100</v>
      </c>
      <c r="H15" s="17">
        <v>100</v>
      </c>
      <c r="I15" s="17">
        <v>100</v>
      </c>
      <c r="J15" s="17">
        <v>100</v>
      </c>
      <c r="K15" s="17">
        <v>100</v>
      </c>
      <c r="L15" s="17">
        <v>100</v>
      </c>
      <c r="M15" s="17">
        <v>100</v>
      </c>
      <c r="N15" s="17">
        <v>100</v>
      </c>
      <c r="O15" s="51">
        <v>100</v>
      </c>
      <c r="P15" s="51">
        <v>0</v>
      </c>
      <c r="Q15" s="3"/>
      <c r="S15" s="38"/>
      <c r="T15" s="38"/>
      <c r="V15" s="38"/>
      <c r="W15" s="38"/>
    </row>
    <row r="16" spans="2:22" ht="26.25">
      <c r="B16" s="9" t="s">
        <v>12</v>
      </c>
      <c r="C16" s="17"/>
      <c r="D16" s="17"/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</v>
      </c>
      <c r="L16" s="17">
        <v>100</v>
      </c>
      <c r="M16" s="17">
        <v>100</v>
      </c>
      <c r="N16" s="17">
        <v>100</v>
      </c>
      <c r="O16" s="51">
        <v>100</v>
      </c>
      <c r="P16" s="51">
        <v>0</v>
      </c>
      <c r="Q16" s="3"/>
      <c r="V16" s="38"/>
    </row>
    <row r="17" spans="2:23" ht="30.75" customHeight="1">
      <c r="B17" s="77" t="s">
        <v>43</v>
      </c>
      <c r="C17" s="32">
        <f>E17+G17+I17+K17+M17+O17</f>
        <v>47352</v>
      </c>
      <c r="D17" s="32">
        <f aca="true" t="shared" si="2" ref="C17:D19">F17+H17+J17+L17+N17+P17</f>
        <v>38033.799999999996</v>
      </c>
      <c r="E17" s="18">
        <f aca="true" t="shared" si="3" ref="E17:O17">7416.6+E18</f>
        <v>7892</v>
      </c>
      <c r="F17" s="18">
        <f t="shared" si="3"/>
        <v>7892</v>
      </c>
      <c r="G17" s="18">
        <f t="shared" si="3"/>
        <v>7892</v>
      </c>
      <c r="H17" s="18">
        <f t="shared" si="3"/>
        <v>7892</v>
      </c>
      <c r="I17" s="18">
        <f t="shared" si="3"/>
        <v>7892</v>
      </c>
      <c r="J17" s="18">
        <f t="shared" si="3"/>
        <v>7416.6</v>
      </c>
      <c r="K17" s="18">
        <f t="shared" si="3"/>
        <v>7892</v>
      </c>
      <c r="L17" s="18">
        <f t="shared" si="3"/>
        <v>7416.6</v>
      </c>
      <c r="M17" s="18">
        <f t="shared" si="3"/>
        <v>7892</v>
      </c>
      <c r="N17" s="18">
        <f t="shared" si="3"/>
        <v>7416.6</v>
      </c>
      <c r="O17" s="18">
        <f t="shared" si="3"/>
        <v>7892</v>
      </c>
      <c r="P17" s="18">
        <v>0</v>
      </c>
      <c r="Q17" s="6"/>
      <c r="R17" s="38"/>
      <c r="S17" s="38"/>
      <c r="T17" s="38"/>
      <c r="U17" s="38"/>
      <c r="V17" s="38"/>
      <c r="W17" s="38"/>
    </row>
    <row r="18" spans="2:23" ht="24" customHeight="1">
      <c r="B18" s="78"/>
      <c r="C18" s="32">
        <f t="shared" si="2"/>
        <v>2852.4</v>
      </c>
      <c r="D18" s="32">
        <f t="shared" si="2"/>
        <v>950.8</v>
      </c>
      <c r="E18" s="50">
        <v>475.4</v>
      </c>
      <c r="F18" s="50">
        <v>475.4</v>
      </c>
      <c r="G18" s="50">
        <v>475.4</v>
      </c>
      <c r="H18" s="50">
        <v>475.4</v>
      </c>
      <c r="I18" s="50">
        <v>475.4</v>
      </c>
      <c r="J18" s="50">
        <v>0</v>
      </c>
      <c r="K18" s="50">
        <v>475.4</v>
      </c>
      <c r="L18" s="50">
        <v>0</v>
      </c>
      <c r="M18" s="50">
        <v>475.4</v>
      </c>
      <c r="N18" s="50">
        <v>0</v>
      </c>
      <c r="O18" s="50">
        <v>475.4</v>
      </c>
      <c r="P18" s="50">
        <v>0</v>
      </c>
      <c r="Q18" s="6"/>
      <c r="R18" s="38"/>
      <c r="S18" s="38"/>
      <c r="T18" s="38"/>
      <c r="U18" s="38"/>
      <c r="V18" s="38"/>
      <c r="W18" s="38"/>
    </row>
    <row r="19" spans="2:22" ht="60.75" customHeight="1">
      <c r="B19" s="54" t="s">
        <v>17</v>
      </c>
      <c r="C19" s="19">
        <f t="shared" si="2"/>
        <v>47352</v>
      </c>
      <c r="D19" s="19">
        <f t="shared" si="2"/>
        <v>38033.799999999996</v>
      </c>
      <c r="E19" s="18">
        <f>E23</f>
        <v>7892</v>
      </c>
      <c r="F19" s="18">
        <f aca="true" t="shared" si="4" ref="F19:O19">F23</f>
        <v>7892</v>
      </c>
      <c r="G19" s="18">
        <f t="shared" si="4"/>
        <v>7892</v>
      </c>
      <c r="H19" s="18">
        <f t="shared" si="4"/>
        <v>7892</v>
      </c>
      <c r="I19" s="18">
        <f t="shared" si="4"/>
        <v>7892</v>
      </c>
      <c r="J19" s="18">
        <f t="shared" si="4"/>
        <v>7416.6</v>
      </c>
      <c r="K19" s="18">
        <f t="shared" si="4"/>
        <v>7892</v>
      </c>
      <c r="L19" s="18">
        <f t="shared" si="4"/>
        <v>7416.6</v>
      </c>
      <c r="M19" s="18">
        <f t="shared" si="4"/>
        <v>7892</v>
      </c>
      <c r="N19" s="18">
        <f t="shared" si="4"/>
        <v>7416.6</v>
      </c>
      <c r="O19" s="18">
        <f t="shared" si="4"/>
        <v>7892</v>
      </c>
      <c r="P19" s="18">
        <v>0</v>
      </c>
      <c r="Q19" s="6"/>
      <c r="R19" s="38"/>
      <c r="U19" s="38"/>
      <c r="V19" s="38"/>
    </row>
    <row r="20" spans="2:20" ht="39">
      <c r="B20" s="10" t="s">
        <v>41</v>
      </c>
      <c r="C20" s="13"/>
      <c r="D20" s="13"/>
      <c r="E20" s="13" t="s">
        <v>13</v>
      </c>
      <c r="F20" s="51" t="s">
        <v>13</v>
      </c>
      <c r="G20" s="51" t="s">
        <v>13</v>
      </c>
      <c r="H20" s="51" t="s">
        <v>13</v>
      </c>
      <c r="I20" s="51" t="s">
        <v>13</v>
      </c>
      <c r="J20" s="51" t="s">
        <v>13</v>
      </c>
      <c r="K20" s="51" t="s">
        <v>13</v>
      </c>
      <c r="L20" s="51" t="s">
        <v>13</v>
      </c>
      <c r="M20" s="51" t="s">
        <v>13</v>
      </c>
      <c r="N20" s="51" t="s">
        <v>13</v>
      </c>
      <c r="O20" s="51" t="s">
        <v>13</v>
      </c>
      <c r="P20" s="51">
        <v>0</v>
      </c>
      <c r="Q20" s="3"/>
      <c r="S20" s="38"/>
      <c r="T20" s="38"/>
    </row>
    <row r="21" spans="2:24" ht="15">
      <c r="B21" s="11" t="s">
        <v>39</v>
      </c>
      <c r="C21" s="17"/>
      <c r="D21" s="17"/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3"/>
      <c r="R21" s="40"/>
      <c r="S21" s="38"/>
      <c r="T21" s="41"/>
      <c r="U21" s="41"/>
      <c r="X21" s="41"/>
    </row>
    <row r="22" spans="2:28" ht="15">
      <c r="B22" s="11" t="s">
        <v>40</v>
      </c>
      <c r="C22" s="17"/>
      <c r="D22" s="17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3"/>
      <c r="R22" s="40"/>
      <c r="S22" s="38"/>
      <c r="T22" s="41"/>
      <c r="U22" s="41"/>
      <c r="X22" s="41"/>
      <c r="Y22" s="38"/>
      <c r="AB22" s="5"/>
    </row>
    <row r="23" spans="2:21" ht="39.75" customHeight="1">
      <c r="B23" s="68" t="s">
        <v>44</v>
      </c>
      <c r="C23" s="19">
        <f aca="true" t="shared" si="5" ref="C23:D25">E23+G23+I23+K23+M23+O23</f>
        <v>47352</v>
      </c>
      <c r="D23" s="19">
        <f t="shared" si="5"/>
        <v>38033.799999999996</v>
      </c>
      <c r="E23" s="18">
        <f aca="true" t="shared" si="6" ref="E23:O23">7416.6+E24</f>
        <v>7892</v>
      </c>
      <c r="F23" s="18">
        <f t="shared" si="6"/>
        <v>7892</v>
      </c>
      <c r="G23" s="18">
        <f t="shared" si="6"/>
        <v>7892</v>
      </c>
      <c r="H23" s="18">
        <f t="shared" si="6"/>
        <v>7892</v>
      </c>
      <c r="I23" s="18">
        <f t="shared" si="6"/>
        <v>7892</v>
      </c>
      <c r="J23" s="18">
        <f t="shared" si="6"/>
        <v>7416.6</v>
      </c>
      <c r="K23" s="18">
        <f t="shared" si="6"/>
        <v>7892</v>
      </c>
      <c r="L23" s="18">
        <f t="shared" si="6"/>
        <v>7416.6</v>
      </c>
      <c r="M23" s="18">
        <f t="shared" si="6"/>
        <v>7892</v>
      </c>
      <c r="N23" s="18">
        <f t="shared" si="6"/>
        <v>7416.6</v>
      </c>
      <c r="O23" s="18">
        <f t="shared" si="6"/>
        <v>7892</v>
      </c>
      <c r="P23" s="18">
        <v>0</v>
      </c>
      <c r="Q23" s="6"/>
      <c r="R23" s="38"/>
      <c r="U23" s="38"/>
    </row>
    <row r="24" spans="2:21" ht="19.5" customHeight="1">
      <c r="B24" s="69"/>
      <c r="C24" s="19">
        <f t="shared" si="5"/>
        <v>2852.4</v>
      </c>
      <c r="D24" s="19">
        <f t="shared" si="5"/>
        <v>950.8</v>
      </c>
      <c r="E24" s="50">
        <v>475.4</v>
      </c>
      <c r="F24" s="50">
        <v>475.4</v>
      </c>
      <c r="G24" s="50">
        <v>475.4</v>
      </c>
      <c r="H24" s="50">
        <v>475.4</v>
      </c>
      <c r="I24" s="50">
        <v>475.4</v>
      </c>
      <c r="J24" s="50">
        <v>0</v>
      </c>
      <c r="K24" s="50">
        <v>475.4</v>
      </c>
      <c r="L24" s="50">
        <v>0</v>
      </c>
      <c r="M24" s="50">
        <v>475.4</v>
      </c>
      <c r="N24" s="50">
        <v>0</v>
      </c>
      <c r="O24" s="50">
        <v>475.4</v>
      </c>
      <c r="P24" s="50">
        <v>0</v>
      </c>
      <c r="Q24" s="6"/>
      <c r="R24" s="38"/>
      <c r="U24" s="38"/>
    </row>
    <row r="25" spans="2:24" ht="44.25" customHeight="1">
      <c r="B25" s="54" t="s">
        <v>37</v>
      </c>
      <c r="C25" s="19">
        <f t="shared" si="5"/>
        <v>191099.4</v>
      </c>
      <c r="D25" s="19">
        <f t="shared" si="5"/>
        <v>154049.5</v>
      </c>
      <c r="E25" s="18">
        <f>E29</f>
        <v>31849.9</v>
      </c>
      <c r="F25" s="18">
        <f aca="true" t="shared" si="7" ref="F25:O25">F29</f>
        <v>31849.9</v>
      </c>
      <c r="G25" s="18">
        <f t="shared" si="7"/>
        <v>31849.9</v>
      </c>
      <c r="H25" s="18">
        <f t="shared" si="7"/>
        <v>31849.9</v>
      </c>
      <c r="I25" s="18">
        <f t="shared" si="7"/>
        <v>31849.9</v>
      </c>
      <c r="J25" s="18">
        <f t="shared" si="7"/>
        <v>31849.9</v>
      </c>
      <c r="K25" s="18">
        <f t="shared" si="7"/>
        <v>31849.9</v>
      </c>
      <c r="L25" s="18">
        <f t="shared" si="7"/>
        <v>29249.9</v>
      </c>
      <c r="M25" s="18">
        <f t="shared" si="7"/>
        <v>31849.9</v>
      </c>
      <c r="N25" s="18">
        <f t="shared" si="7"/>
        <v>29249.9</v>
      </c>
      <c r="O25" s="18">
        <f t="shared" si="7"/>
        <v>31849.9</v>
      </c>
      <c r="P25" s="18">
        <f>P29+P30</f>
        <v>0</v>
      </c>
      <c r="Q25" s="4"/>
      <c r="R25" s="38"/>
      <c r="S25" s="38"/>
      <c r="T25" s="41"/>
      <c r="U25" s="41"/>
      <c r="X25" s="41"/>
    </row>
    <row r="26" spans="2:17" ht="38.25">
      <c r="B26" s="11" t="s">
        <v>14</v>
      </c>
      <c r="C26" s="17"/>
      <c r="D26" s="17"/>
      <c r="E26" s="17">
        <v>100</v>
      </c>
      <c r="F26" s="17">
        <v>100</v>
      </c>
      <c r="G26" s="17">
        <v>100</v>
      </c>
      <c r="H26" s="17">
        <v>100</v>
      </c>
      <c r="I26" s="17">
        <v>100</v>
      </c>
      <c r="J26" s="17">
        <v>100</v>
      </c>
      <c r="K26" s="17">
        <v>100</v>
      </c>
      <c r="L26" s="17">
        <v>100</v>
      </c>
      <c r="M26" s="17">
        <v>100</v>
      </c>
      <c r="N26" s="17">
        <v>100</v>
      </c>
      <c r="O26" s="13">
        <v>100</v>
      </c>
      <c r="P26" s="13">
        <v>0</v>
      </c>
      <c r="Q26" s="3"/>
    </row>
    <row r="27" spans="2:26" ht="38.25">
      <c r="B27" s="11" t="s">
        <v>15</v>
      </c>
      <c r="C27" s="17"/>
      <c r="D27" s="17"/>
      <c r="E27" s="17">
        <v>100</v>
      </c>
      <c r="F27" s="17">
        <v>100</v>
      </c>
      <c r="G27" s="17">
        <v>100</v>
      </c>
      <c r="H27" s="17">
        <v>100</v>
      </c>
      <c r="I27" s="17">
        <v>100</v>
      </c>
      <c r="J27" s="17">
        <v>100</v>
      </c>
      <c r="K27" s="17">
        <v>100</v>
      </c>
      <c r="L27" s="17">
        <v>100</v>
      </c>
      <c r="M27" s="17">
        <v>100</v>
      </c>
      <c r="N27" s="17">
        <v>100</v>
      </c>
      <c r="O27" s="13">
        <v>100</v>
      </c>
      <c r="P27" s="13">
        <v>0</v>
      </c>
      <c r="Q27" s="3"/>
      <c r="Z27" s="38"/>
    </row>
    <row r="28" spans="2:17" ht="51">
      <c r="B28" s="11" t="s">
        <v>16</v>
      </c>
      <c r="C28" s="17"/>
      <c r="D28" s="17"/>
      <c r="E28" s="17">
        <v>100</v>
      </c>
      <c r="F28" s="17">
        <v>100</v>
      </c>
      <c r="G28" s="17">
        <v>100</v>
      </c>
      <c r="H28" s="17">
        <v>100</v>
      </c>
      <c r="I28" s="17">
        <v>100</v>
      </c>
      <c r="J28" s="17">
        <v>100</v>
      </c>
      <c r="K28" s="17">
        <v>100</v>
      </c>
      <c r="L28" s="17">
        <v>100</v>
      </c>
      <c r="M28" s="17">
        <v>100</v>
      </c>
      <c r="N28" s="17">
        <v>100</v>
      </c>
      <c r="O28" s="13">
        <v>100</v>
      </c>
      <c r="P28" s="13">
        <v>0</v>
      </c>
      <c r="Q28" s="3"/>
    </row>
    <row r="29" spans="2:19" ht="36.75" customHeight="1">
      <c r="B29" s="68" t="s">
        <v>45</v>
      </c>
      <c r="C29" s="19">
        <f>E29+G29+I29+K29+M29+O29</f>
        <v>191099.4</v>
      </c>
      <c r="D29" s="19">
        <f>F29+H29+J29+L29+N29+P29</f>
        <v>154049.5</v>
      </c>
      <c r="E29" s="50">
        <f>29249.9+2600</f>
        <v>31849.9</v>
      </c>
      <c r="F29" s="50">
        <f aca="true" t="shared" si="8" ref="F29:O29">29249.9+2600</f>
        <v>31849.9</v>
      </c>
      <c r="G29" s="50">
        <f t="shared" si="8"/>
        <v>31849.9</v>
      </c>
      <c r="H29" s="50">
        <f t="shared" si="8"/>
        <v>31849.9</v>
      </c>
      <c r="I29" s="50">
        <f t="shared" si="8"/>
        <v>31849.9</v>
      </c>
      <c r="J29" s="50">
        <f t="shared" si="8"/>
        <v>31849.9</v>
      </c>
      <c r="K29" s="50">
        <f t="shared" si="8"/>
        <v>31849.9</v>
      </c>
      <c r="L29" s="50">
        <f>29249.9</f>
        <v>29249.9</v>
      </c>
      <c r="M29" s="50">
        <f t="shared" si="8"/>
        <v>31849.9</v>
      </c>
      <c r="N29" s="50">
        <f>29249.9</f>
        <v>29249.9</v>
      </c>
      <c r="O29" s="50">
        <f t="shared" si="8"/>
        <v>31849.9</v>
      </c>
      <c r="P29" s="50">
        <v>0</v>
      </c>
      <c r="Q29" s="6"/>
      <c r="R29" s="4"/>
      <c r="S29" s="38"/>
    </row>
    <row r="30" spans="2:16" ht="15">
      <c r="B30" s="69"/>
      <c r="C30" s="19">
        <f>E30+G30+I30+K30+M30+O30</f>
        <v>15600</v>
      </c>
      <c r="D30" s="19">
        <f>F30+H30+J30+L30+N30+P30</f>
        <v>7800</v>
      </c>
      <c r="E30" s="19">
        <v>2600</v>
      </c>
      <c r="F30" s="52">
        <v>2600</v>
      </c>
      <c r="G30" s="52">
        <v>2600</v>
      </c>
      <c r="H30" s="52">
        <v>2600</v>
      </c>
      <c r="I30" s="52">
        <v>2600</v>
      </c>
      <c r="J30" s="52">
        <v>2600</v>
      </c>
      <c r="K30" s="52">
        <v>2600</v>
      </c>
      <c r="L30" s="52">
        <v>0</v>
      </c>
      <c r="M30" s="52">
        <v>2600</v>
      </c>
      <c r="N30" s="52">
        <v>0</v>
      </c>
      <c r="O30" s="52">
        <v>2600</v>
      </c>
      <c r="P30" s="52">
        <v>0</v>
      </c>
    </row>
    <row r="31" spans="2:27" ht="15">
      <c r="B31" s="60" t="s">
        <v>19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16"/>
    </row>
    <row r="32" ht="15">
      <c r="B32" s="42"/>
    </row>
    <row r="33" spans="2:27" ht="15" customHeight="1">
      <c r="B33" s="47" t="s">
        <v>20</v>
      </c>
      <c r="C33" s="61" t="s">
        <v>21</v>
      </c>
      <c r="D33" s="74"/>
      <c r="E33" s="74"/>
      <c r="F33" s="74"/>
      <c r="G33" s="74"/>
      <c r="H33" s="62"/>
      <c r="I33" s="61" t="s">
        <v>22</v>
      </c>
      <c r="J33" s="62"/>
      <c r="K33" s="57" t="s">
        <v>23</v>
      </c>
      <c r="L33" s="66"/>
      <c r="M33" s="66"/>
      <c r="N33" s="66"/>
      <c r="O33" s="67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88.5" customHeight="1">
      <c r="B34" s="49" t="s">
        <v>24</v>
      </c>
      <c r="C34" s="55" t="s">
        <v>25</v>
      </c>
      <c r="D34" s="56"/>
      <c r="E34" s="56"/>
      <c r="F34" s="56"/>
      <c r="G34" s="56"/>
      <c r="H34" s="48"/>
      <c r="I34" s="61" t="s">
        <v>35</v>
      </c>
      <c r="J34" s="62"/>
      <c r="K34" s="55" t="s">
        <v>26</v>
      </c>
      <c r="L34" s="56"/>
      <c r="M34" s="56"/>
      <c r="N34" s="56"/>
      <c r="O34" s="59"/>
      <c r="P34" s="1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6" ht="15">
      <c r="N36" s="43"/>
    </row>
    <row r="38" spans="2:27" ht="15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40" spans="16:25" ht="15"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6:25" ht="15">
      <c r="P41" s="46"/>
      <c r="Q41" s="45"/>
      <c r="R41" s="45"/>
      <c r="S41" s="45"/>
      <c r="T41" s="45"/>
      <c r="U41" s="45"/>
      <c r="V41" s="45"/>
      <c r="W41" s="46"/>
      <c r="X41" s="46"/>
      <c r="Y41" s="46"/>
    </row>
    <row r="2867" ht="15"/>
  </sheetData>
  <sheetProtection/>
  <mergeCells count="21">
    <mergeCell ref="B17:B18"/>
    <mergeCell ref="B6:B7"/>
    <mergeCell ref="C6:D6"/>
    <mergeCell ref="I34:J34"/>
    <mergeCell ref="I6:J6"/>
    <mergeCell ref="C33:H33"/>
    <mergeCell ref="B4:Z4"/>
    <mergeCell ref="B5:Z5"/>
    <mergeCell ref="M6:N6"/>
    <mergeCell ref="O6:P6"/>
    <mergeCell ref="K6:L6"/>
    <mergeCell ref="C34:G34"/>
    <mergeCell ref="E6:F6"/>
    <mergeCell ref="K34:O34"/>
    <mergeCell ref="B31:Z31"/>
    <mergeCell ref="I33:J33"/>
    <mergeCell ref="B12:Z12"/>
    <mergeCell ref="K33:O33"/>
    <mergeCell ref="G6:H6"/>
    <mergeCell ref="B29:B30"/>
    <mergeCell ref="B23:B24"/>
  </mergeCells>
  <hyperlinks>
    <hyperlink ref="B13" location="Par2867" display="Par2867"/>
    <hyperlink ref="B8" location="Par2867" display="Par2867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2024-03-19T08:54:14Z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