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48" windowWidth="13248" windowHeight="7140" activeTab="0"/>
  </bookViews>
  <sheets>
    <sheet name="РО" sheetId="1" r:id="rId1"/>
  </sheets>
  <definedNames>
    <definedName name="_xlnm.Print_Area" localSheetId="0">'РО'!$A$1:$Q$101</definedName>
  </definedNames>
  <calcPr fullCalcOnLoad="1"/>
</workbook>
</file>

<file path=xl/sharedStrings.xml><?xml version="1.0" encoding="utf-8"?>
<sst xmlns="http://schemas.openxmlformats.org/spreadsheetml/2006/main" count="177" uniqueCount="72">
  <si>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</si>
  <si>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</si>
  <si>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</si>
  <si>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</si>
  <si>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</si>
  <si>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</si>
  <si>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</si>
  <si>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</si>
  <si>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</si>
  <si>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</si>
  <si>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</si>
  <si>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</si>
  <si>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</si>
  <si>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</si>
  <si>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</si>
  <si>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</si>
  <si>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</si>
  <si>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</si>
  <si>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</si>
  <si>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</si>
  <si>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</si>
  <si>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</si>
  <si>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 xml:space="preserve"> 1 .1 </t>
  </si>
  <si>
    <t>Итого по задаче 1</t>
  </si>
  <si>
    <t>ВСЕГО ПО ПОДПРОГРАММЕ</t>
  </si>
  <si>
    <t>Итого по задаче 2</t>
  </si>
  <si>
    <t>план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</si>
  <si>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</si>
  <si>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Уровень приоритетности мероприятий</t>
  </si>
  <si>
    <t>4</t>
  </si>
  <si>
    <t>15</t>
  </si>
  <si>
    <t>16</t>
  </si>
  <si>
    <t>17</t>
  </si>
  <si>
    <t>II</t>
  </si>
  <si>
    <t>А</t>
  </si>
  <si>
    <t>III</t>
  </si>
  <si>
    <t>Ответственный исполнитель, соисполнители, участники</t>
  </si>
  <si>
    <t>Задача 2 Подпрограммы 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</si>
  <si>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Управление молодежной политики администрации Города Томска</t>
  </si>
  <si>
    <t>Цель: Оказание муниципальной поддержки в решении жилищных проблем молодых семей, признанных в установленном действующим законодательством порядке нуждающимися в жилых помещениях</t>
  </si>
  <si>
    <t>I</t>
  </si>
  <si>
    <t>Е</t>
  </si>
  <si>
    <t>1.1.1</t>
  </si>
  <si>
    <t>1.1.2</t>
  </si>
  <si>
    <t>1.1.3</t>
  </si>
  <si>
    <t>Мероприятие 2. Прием документов для признания молодых семей имеющими достаточные доходы</t>
  </si>
  <si>
    <t>Мероприятие 3. Прием документов для признания молодых семей участниками  мероприятия по обеспечению жильем молодых семей</t>
  </si>
  <si>
    <t>Мероприятие 1. Прием документов для признания молодых семей нуждающимися в жилых помещениях</t>
  </si>
  <si>
    <t>1.1.4</t>
  </si>
  <si>
    <t>1.1.5</t>
  </si>
  <si>
    <t>Мероприятие 5. Предоставление молодым семьям социальных выплат на приобретение (строительство) жилья</t>
  </si>
  <si>
    <t>1.1.6</t>
  </si>
  <si>
    <t>Мероприятие 6. Предоставление дополнительных социальных выплат при рождении (усыновлении) одного ребенка</t>
  </si>
  <si>
    <t>Укрупненное (основное) мероприятие "Оказание муниципальной поддержки в решении жилищных проблем молодых семей, признанных в установленном действующим законодательством порядке нуждающимися в жилых помещениях" (решается в рамках задач 1 и 2)</t>
  </si>
  <si>
    <t>Перечень мероприятий и ресурсное обеспечение подпрограммы "Обеспечение жильем молодых семей"</t>
  </si>
  <si>
    <t>Наименования целей, задач, мероприятий подпрограммы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</si>
  <si>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</si>
  <si>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</si>
  <si>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</si>
  <si>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</si>
  <si>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</si>
  <si>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</si>
  <si>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</si>
  <si>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КЦСР 1210120500, КВР 322</t>
  </si>
  <si>
    <t>Мероприятие 1.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</si>
  <si>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1.2</t>
  </si>
  <si>
    <t>1.2.1</t>
  </si>
  <si>
    <t>Критерий оапределения уровня приоритетности мероприятий</t>
  </si>
  <si>
    <t>КЦСР 1210120490, КВР 322                 КЦСР 12101L4970, КВР 322</t>
  </si>
  <si>
    <t>Мероприятие 4. Формирование списков молодых семей, признанных участниками мероприятия по обеспечению жильем молодых семей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</si>
  <si>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Приложение 5</t>
  </si>
  <si>
    <t xml:space="preserve">к постановлению                                                                            администрации Города Томска                                                                                                                    от 03.05.2024 № 349                                                                                                  Приложение 2                                                                                                                                    к подпрограмме                                                                                                                   "Обеспечение жильем молодых семей"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</si>
</sst>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\ _₽"/>
    <numFmt numFmtId="168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166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168" fontId="2" fillId="32" borderId="10" xfId="0" applyNumberFormat="1" applyFont="1" applyFill="1" applyBorder="1" applyAlignment="1">
      <alignment horizontal="center" vertical="center" wrapText="1"/>
    </xf>
    <xf numFmtId="168" fontId="4" fillId="32" borderId="10" xfId="0" applyNumberFormat="1" applyFont="1" applyFill="1" applyBorder="1" applyAlignment="1">
      <alignment horizontal="center" vertical="center" wrapText="1"/>
    </xf>
    <xf numFmtId="166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49" fontId="3" fillId="32" borderId="22" xfId="0" applyNumberFormat="1" applyFont="1" applyFill="1" applyBorder="1" applyAlignment="1">
      <alignment horizontal="center" vertical="center" wrapText="1"/>
    </xf>
    <xf numFmtId="49" fontId="3" fillId="32" borderId="23" xfId="0" applyNumberFormat="1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>
      <alignment horizontal="center" vertical="center" wrapText="1"/>
    </xf>
    <xf numFmtId="49" fontId="2" fillId="32" borderId="27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49" fontId="2" fillId="32" borderId="30" xfId="0" applyNumberFormat="1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32" borderId="16" xfId="0" applyNumberFormat="1" applyFont="1" applyFill="1" applyBorder="1" applyAlignment="1">
      <alignment horizontal="center" vertical="center" wrapText="1"/>
    </xf>
    <xf numFmtId="0" fontId="2" fillId="32" borderId="17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NumberFormat="1" applyFont="1" applyFill="1" applyBorder="1" applyAlignment="1">
      <alignment horizontal="center" vertical="center" wrapText="1"/>
    </xf>
    <xf numFmtId="0" fontId="3" fillId="32" borderId="28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SheetLayoutView="100" zoomScalePageLayoutView="0" workbookViewId="0" topLeftCell="A7">
      <selection activeCell="N2" sqref="N2:R2"/>
    </sheetView>
  </sheetViews>
  <sheetFormatPr defaultColWidth="9.125" defaultRowHeight="12.75"/>
  <cols>
    <col min="1" max="1" width="7.375" style="1" customWidth="1"/>
    <col min="2" max="2" width="47.625" style="1" customWidth="1"/>
    <col min="3" max="3" width="16.625" style="1" customWidth="1"/>
    <col min="4" max="5" width="8.125" style="1" customWidth="1"/>
    <col min="6" max="6" width="9.625" style="1" customWidth="1"/>
    <col min="7" max="7" width="10.875" style="2" bestFit="1" customWidth="1"/>
    <col min="8" max="8" width="13.125" style="2" customWidth="1"/>
    <col min="9" max="9" width="11.00390625" style="2" customWidth="1"/>
    <col min="10" max="10" width="10.50390625" style="2" customWidth="1"/>
    <col min="11" max="11" width="10.375" style="2" bestFit="1" customWidth="1"/>
    <col min="12" max="14" width="9.50390625" style="2" bestFit="1" customWidth="1"/>
    <col min="15" max="15" width="10.625" style="2" bestFit="1" customWidth="1"/>
    <col min="16" max="16" width="10.125" style="2" bestFit="1" customWidth="1"/>
    <col min="17" max="17" width="17.625" style="1" customWidth="1"/>
    <col min="18" max="18" width="10.125" style="1" bestFit="1" customWidth="1"/>
    <col min="19" max="19" width="11.875" style="1" customWidth="1"/>
    <col min="20" max="16384" width="9.125" style="1" customWidth="1"/>
  </cols>
  <sheetData>
    <row r="1" spans="1:18" ht="12.75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56" t="s">
        <v>70</v>
      </c>
      <c r="O1" s="57"/>
      <c r="P1" s="57"/>
      <c r="Q1" s="57"/>
      <c r="R1" s="57"/>
    </row>
    <row r="2" spans="1:18" ht="75" customHeight="1">
      <c r="A2" s="9"/>
      <c r="B2" s="9"/>
      <c r="C2" s="9"/>
      <c r="D2" s="9"/>
      <c r="E2" s="9"/>
      <c r="F2" s="9"/>
      <c r="G2" s="10"/>
      <c r="H2" s="10"/>
      <c r="I2" s="10"/>
      <c r="J2" s="10"/>
      <c r="K2" s="11"/>
      <c r="L2" s="12"/>
      <c r="M2" s="12"/>
      <c r="N2" s="54" t="s">
        <v>71</v>
      </c>
      <c r="O2" s="55"/>
      <c r="P2" s="55"/>
      <c r="Q2" s="55"/>
      <c r="R2" s="55"/>
    </row>
    <row r="3" spans="1:18" ht="12.75">
      <c r="A3" s="9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9"/>
    </row>
    <row r="4" spans="1:18" ht="15">
      <c r="A4" s="50" t="s">
        <v>54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9"/>
    </row>
    <row r="5" spans="1:18" ht="12.75">
      <c r="A5" s="9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9"/>
      <c r="R5" s="9"/>
    </row>
    <row r="6" ht="13.5" thickBot="1"/>
    <row r="7" spans="1:17" ht="46.5" customHeight="1" thickTop="1">
      <c r="A7" s="51" t="s">
        <v>0</v>
      </c>
      <c r="B7" s="38" t="s">
        <v>55</v>
      </c>
      <c r="C7" s="38" t="s">
        <v>1</v>
      </c>
      <c r="D7" s="38" t="s">
        <v>28</v>
      </c>
      <c r="E7" s="38" t="s">
        <v>67</v>
      </c>
      <c r="F7" s="38" t="s">
        <v>2</v>
      </c>
      <c r="G7" s="38" t="s">
        <v>3</v>
      </c>
      <c r="H7" s="38"/>
      <c r="I7" s="38" t="s">
        <v>6</v>
      </c>
      <c r="J7" s="38"/>
      <c r="K7" s="38"/>
      <c r="L7" s="38"/>
      <c r="M7" s="38"/>
      <c r="N7" s="38"/>
      <c r="O7" s="38"/>
      <c r="P7" s="38"/>
      <c r="Q7" s="46" t="s">
        <v>36</v>
      </c>
    </row>
    <row r="8" spans="1:17" ht="46.5" customHeight="1">
      <c r="A8" s="49"/>
      <c r="B8" s="27"/>
      <c r="C8" s="27"/>
      <c r="D8" s="27"/>
      <c r="E8" s="27"/>
      <c r="F8" s="27"/>
      <c r="G8" s="27"/>
      <c r="H8" s="27"/>
      <c r="I8" s="27" t="s">
        <v>7</v>
      </c>
      <c r="J8" s="27"/>
      <c r="K8" s="27" t="s">
        <v>8</v>
      </c>
      <c r="L8" s="27"/>
      <c r="M8" s="27" t="s">
        <v>9</v>
      </c>
      <c r="N8" s="27"/>
      <c r="O8" s="27" t="s">
        <v>10</v>
      </c>
      <c r="P8" s="27"/>
      <c r="Q8" s="47"/>
    </row>
    <row r="9" spans="1:17" ht="46.5" customHeight="1">
      <c r="A9" s="49"/>
      <c r="B9" s="27"/>
      <c r="C9" s="27"/>
      <c r="D9" s="27"/>
      <c r="E9" s="27"/>
      <c r="F9" s="27"/>
      <c r="G9" s="15" t="s">
        <v>4</v>
      </c>
      <c r="H9" s="15" t="s">
        <v>5</v>
      </c>
      <c r="I9" s="15" t="s">
        <v>4</v>
      </c>
      <c r="J9" s="15" t="s">
        <v>5</v>
      </c>
      <c r="K9" s="15" t="s">
        <v>4</v>
      </c>
      <c r="L9" s="15" t="s">
        <v>5</v>
      </c>
      <c r="M9" s="15" t="s">
        <v>4</v>
      </c>
      <c r="N9" s="15" t="s">
        <v>5</v>
      </c>
      <c r="O9" s="15" t="s">
        <v>4</v>
      </c>
      <c r="P9" s="15" t="s">
        <v>26</v>
      </c>
      <c r="Q9" s="47"/>
    </row>
    <row r="10" spans="1:17" ht="12.75">
      <c r="A10" s="14">
        <v>1</v>
      </c>
      <c r="B10" s="15">
        <v>2</v>
      </c>
      <c r="C10" s="15">
        <v>3</v>
      </c>
      <c r="D10" s="15" t="s">
        <v>29</v>
      </c>
      <c r="E10" s="15" t="s">
        <v>11</v>
      </c>
      <c r="F10" s="15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  <c r="K10" s="15" t="s">
        <v>17</v>
      </c>
      <c r="L10" s="15" t="s">
        <v>18</v>
      </c>
      <c r="M10" s="15" t="s">
        <v>19</v>
      </c>
      <c r="N10" s="15" t="s">
        <v>20</v>
      </c>
      <c r="O10" s="15" t="s">
        <v>30</v>
      </c>
      <c r="P10" s="15" t="s">
        <v>31</v>
      </c>
      <c r="Q10" s="16" t="s">
        <v>32</v>
      </c>
    </row>
    <row r="11" spans="1:17" ht="26.25" customHeight="1">
      <c r="A11" s="14">
        <v>1</v>
      </c>
      <c r="B11" s="43" t="s">
        <v>39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</row>
    <row r="12" spans="1:17" ht="12.75">
      <c r="A12" s="49">
        <v>1</v>
      </c>
      <c r="B12" s="48" t="s">
        <v>53</v>
      </c>
      <c r="C12" s="37"/>
      <c r="D12" s="37"/>
      <c r="E12" s="37"/>
      <c r="F12" s="15" t="s">
        <v>21</v>
      </c>
      <c r="G12" s="6">
        <f aca="true" t="shared" si="0" ref="G12:P12">G13+G14+G15+G16+G17+G18+G19</f>
        <v>976277.4000000001</v>
      </c>
      <c r="H12" s="6">
        <f t="shared" si="0"/>
        <v>77460.2</v>
      </c>
      <c r="I12" s="6">
        <f t="shared" si="0"/>
        <v>67846.5</v>
      </c>
      <c r="J12" s="6">
        <f t="shared" si="0"/>
        <v>46107.899999999994</v>
      </c>
      <c r="K12" s="6">
        <f t="shared" si="0"/>
        <v>141930.9</v>
      </c>
      <c r="L12" s="6">
        <f t="shared" si="0"/>
        <v>21930.9</v>
      </c>
      <c r="M12" s="6">
        <f t="shared" si="0"/>
        <v>66500</v>
      </c>
      <c r="N12" s="6">
        <f t="shared" si="0"/>
        <v>9421.4</v>
      </c>
      <c r="O12" s="6">
        <f t="shared" si="0"/>
        <v>700000</v>
      </c>
      <c r="P12" s="6">
        <f t="shared" si="0"/>
        <v>0</v>
      </c>
      <c r="Q12" s="47" t="s">
        <v>38</v>
      </c>
    </row>
    <row r="13" spans="1:17" ht="12.75">
      <c r="A13" s="49"/>
      <c r="B13" s="48"/>
      <c r="C13" s="37"/>
      <c r="D13" s="37"/>
      <c r="E13" s="37"/>
      <c r="F13" s="17" t="s">
        <v>56</v>
      </c>
      <c r="G13" s="6">
        <f>G70</f>
        <v>141300.2</v>
      </c>
      <c r="H13" s="6">
        <f aca="true" t="shared" si="1" ref="H13:P13">H94</f>
        <v>41221.6</v>
      </c>
      <c r="I13" s="6">
        <f t="shared" si="1"/>
        <v>9869.3</v>
      </c>
      <c r="J13" s="6">
        <f t="shared" si="1"/>
        <v>9869.3</v>
      </c>
      <c r="K13" s="6">
        <f t="shared" si="1"/>
        <v>21930.9</v>
      </c>
      <c r="L13" s="6">
        <f t="shared" si="1"/>
        <v>21930.9</v>
      </c>
      <c r="M13" s="6">
        <f t="shared" si="1"/>
        <v>9500</v>
      </c>
      <c r="N13" s="6">
        <f t="shared" si="1"/>
        <v>9421.4</v>
      </c>
      <c r="O13" s="6">
        <f t="shared" si="1"/>
        <v>100000</v>
      </c>
      <c r="P13" s="6">
        <f t="shared" si="1"/>
        <v>0</v>
      </c>
      <c r="Q13" s="47"/>
    </row>
    <row r="14" spans="1:17" ht="12.75">
      <c r="A14" s="49"/>
      <c r="B14" s="48"/>
      <c r="C14" s="37"/>
      <c r="D14" s="37"/>
      <c r="E14" s="37"/>
      <c r="F14" s="17" t="s">
        <v>57</v>
      </c>
      <c r="G14" s="6">
        <f aca="true" t="shared" si="2" ref="G14:G19">G95</f>
        <v>139369.3</v>
      </c>
      <c r="H14" s="6">
        <f aca="true" t="shared" si="3" ref="H14:P14">H95</f>
        <v>9869.3</v>
      </c>
      <c r="I14" s="6">
        <f t="shared" si="3"/>
        <v>9869.3</v>
      </c>
      <c r="J14" s="6">
        <f t="shared" si="3"/>
        <v>9869.3</v>
      </c>
      <c r="K14" s="6">
        <f t="shared" si="3"/>
        <v>20000</v>
      </c>
      <c r="L14" s="6">
        <f t="shared" si="3"/>
        <v>0</v>
      </c>
      <c r="M14" s="6">
        <f t="shared" si="3"/>
        <v>9500</v>
      </c>
      <c r="N14" s="6">
        <f t="shared" si="3"/>
        <v>0</v>
      </c>
      <c r="O14" s="6">
        <f t="shared" si="3"/>
        <v>100000</v>
      </c>
      <c r="P14" s="6">
        <f t="shared" si="3"/>
        <v>0</v>
      </c>
      <c r="Q14" s="47"/>
    </row>
    <row r="15" spans="1:17" ht="12.75">
      <c r="A15" s="49"/>
      <c r="B15" s="48"/>
      <c r="C15" s="37"/>
      <c r="D15" s="37"/>
      <c r="E15" s="37"/>
      <c r="F15" s="17" t="s">
        <v>58</v>
      </c>
      <c r="G15" s="6">
        <f t="shared" si="2"/>
        <v>139369.3</v>
      </c>
      <c r="H15" s="7">
        <f aca="true" t="shared" si="4" ref="H15:P15">H96</f>
        <v>9869.3</v>
      </c>
      <c r="I15" s="6">
        <f t="shared" si="4"/>
        <v>9869.3</v>
      </c>
      <c r="J15" s="7">
        <f t="shared" si="4"/>
        <v>9869.3</v>
      </c>
      <c r="K15" s="6">
        <f t="shared" si="4"/>
        <v>20000</v>
      </c>
      <c r="L15" s="6">
        <f t="shared" si="4"/>
        <v>0</v>
      </c>
      <c r="M15" s="6">
        <f t="shared" si="4"/>
        <v>9500</v>
      </c>
      <c r="N15" s="6">
        <f t="shared" si="4"/>
        <v>0</v>
      </c>
      <c r="O15" s="6">
        <f t="shared" si="4"/>
        <v>100000</v>
      </c>
      <c r="P15" s="6">
        <f t="shared" si="4"/>
        <v>0</v>
      </c>
      <c r="Q15" s="47"/>
    </row>
    <row r="16" spans="1:17" ht="12.75">
      <c r="A16" s="49"/>
      <c r="B16" s="48"/>
      <c r="C16" s="37"/>
      <c r="D16" s="37"/>
      <c r="E16" s="37"/>
      <c r="F16" s="17" t="s">
        <v>59</v>
      </c>
      <c r="G16" s="6">
        <f t="shared" si="2"/>
        <v>137750</v>
      </c>
      <c r="H16" s="6">
        <f aca="true" t="shared" si="5" ref="H16:P16">H97</f>
        <v>8250</v>
      </c>
      <c r="I16" s="6">
        <f t="shared" si="5"/>
        <v>8250</v>
      </c>
      <c r="J16" s="6">
        <f t="shared" si="5"/>
        <v>8250</v>
      </c>
      <c r="K16" s="6">
        <f t="shared" si="5"/>
        <v>20000</v>
      </c>
      <c r="L16" s="6">
        <f t="shared" si="5"/>
        <v>0</v>
      </c>
      <c r="M16" s="6">
        <f t="shared" si="5"/>
        <v>9500</v>
      </c>
      <c r="N16" s="6">
        <f t="shared" si="5"/>
        <v>0</v>
      </c>
      <c r="O16" s="6">
        <f t="shared" si="5"/>
        <v>100000</v>
      </c>
      <c r="P16" s="6">
        <f t="shared" si="5"/>
        <v>0</v>
      </c>
      <c r="Q16" s="47"/>
    </row>
    <row r="17" spans="1:17" ht="12.75">
      <c r="A17" s="49"/>
      <c r="B17" s="48"/>
      <c r="C17" s="37"/>
      <c r="D17" s="37"/>
      <c r="E17" s="37"/>
      <c r="F17" s="17" t="s">
        <v>60</v>
      </c>
      <c r="G17" s="6">
        <f t="shared" si="2"/>
        <v>137750</v>
      </c>
      <c r="H17" s="6">
        <f aca="true" t="shared" si="6" ref="H17:P17">H98</f>
        <v>8250</v>
      </c>
      <c r="I17" s="6">
        <f t="shared" si="6"/>
        <v>8250</v>
      </c>
      <c r="J17" s="6">
        <f t="shared" si="6"/>
        <v>8250</v>
      </c>
      <c r="K17" s="6">
        <f t="shared" si="6"/>
        <v>20000</v>
      </c>
      <c r="L17" s="6">
        <f t="shared" si="6"/>
        <v>0</v>
      </c>
      <c r="M17" s="6">
        <f t="shared" si="6"/>
        <v>9500</v>
      </c>
      <c r="N17" s="6">
        <f t="shared" si="6"/>
        <v>0</v>
      </c>
      <c r="O17" s="7">
        <f t="shared" si="6"/>
        <v>100000</v>
      </c>
      <c r="P17" s="7">
        <f t="shared" si="6"/>
        <v>0</v>
      </c>
      <c r="Q17" s="47"/>
    </row>
    <row r="18" spans="1:17" ht="12.75">
      <c r="A18" s="49"/>
      <c r="B18" s="48"/>
      <c r="C18" s="37"/>
      <c r="D18" s="37"/>
      <c r="E18" s="37"/>
      <c r="F18" s="17" t="s">
        <v>61</v>
      </c>
      <c r="G18" s="6">
        <f t="shared" si="2"/>
        <v>140369.3</v>
      </c>
      <c r="H18" s="6">
        <f aca="true" t="shared" si="7" ref="H18:P18">H99</f>
        <v>0</v>
      </c>
      <c r="I18" s="6">
        <f t="shared" si="7"/>
        <v>10869.3</v>
      </c>
      <c r="J18" s="6">
        <f t="shared" si="7"/>
        <v>0</v>
      </c>
      <c r="K18" s="6">
        <f t="shared" si="7"/>
        <v>20000</v>
      </c>
      <c r="L18" s="6">
        <f t="shared" si="7"/>
        <v>0</v>
      </c>
      <c r="M18" s="6">
        <f t="shared" si="7"/>
        <v>9500</v>
      </c>
      <c r="N18" s="6">
        <f t="shared" si="7"/>
        <v>0</v>
      </c>
      <c r="O18" s="7">
        <f t="shared" si="7"/>
        <v>100000</v>
      </c>
      <c r="P18" s="7">
        <f t="shared" si="7"/>
        <v>0</v>
      </c>
      <c r="Q18" s="47"/>
    </row>
    <row r="19" spans="1:17" ht="12.75">
      <c r="A19" s="49"/>
      <c r="B19" s="48"/>
      <c r="C19" s="37"/>
      <c r="D19" s="37"/>
      <c r="E19" s="37"/>
      <c r="F19" s="17" t="s">
        <v>62</v>
      </c>
      <c r="G19" s="6">
        <f t="shared" si="2"/>
        <v>140369.3</v>
      </c>
      <c r="H19" s="6">
        <f aca="true" t="shared" si="8" ref="H19:P19">H100</f>
        <v>0</v>
      </c>
      <c r="I19" s="6">
        <f t="shared" si="8"/>
        <v>10869.3</v>
      </c>
      <c r="J19" s="6">
        <f t="shared" si="8"/>
        <v>0</v>
      </c>
      <c r="K19" s="6">
        <f t="shared" si="8"/>
        <v>20000</v>
      </c>
      <c r="L19" s="6">
        <f t="shared" si="8"/>
        <v>0</v>
      </c>
      <c r="M19" s="6">
        <f t="shared" si="8"/>
        <v>9500</v>
      </c>
      <c r="N19" s="6">
        <f t="shared" si="8"/>
        <v>0</v>
      </c>
      <c r="O19" s="7">
        <f t="shared" si="8"/>
        <v>100000</v>
      </c>
      <c r="P19" s="7">
        <f t="shared" si="8"/>
        <v>0</v>
      </c>
      <c r="Q19" s="47"/>
    </row>
    <row r="20" spans="1:17" ht="40.5" customHeight="1">
      <c r="A20" s="14" t="s">
        <v>22</v>
      </c>
      <c r="B20" s="40" t="s">
        <v>27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ht="12.75" customHeight="1">
      <c r="A21" s="18" t="s">
        <v>42</v>
      </c>
      <c r="B21" s="21" t="s">
        <v>47</v>
      </c>
      <c r="C21" s="21"/>
      <c r="D21" s="21" t="s">
        <v>40</v>
      </c>
      <c r="E21" s="21" t="s">
        <v>41</v>
      </c>
      <c r="F21" s="15" t="s">
        <v>21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24" t="s">
        <v>38</v>
      </c>
    </row>
    <row r="22" spans="1:17" ht="12" customHeight="1">
      <c r="A22" s="19"/>
      <c r="B22" s="22"/>
      <c r="C22" s="22"/>
      <c r="D22" s="22"/>
      <c r="E22" s="22"/>
      <c r="F22" s="17" t="s">
        <v>56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25"/>
    </row>
    <row r="23" spans="1:17" ht="10.5" customHeight="1">
      <c r="A23" s="19"/>
      <c r="B23" s="22"/>
      <c r="C23" s="22"/>
      <c r="D23" s="22"/>
      <c r="E23" s="22"/>
      <c r="F23" s="17" t="s">
        <v>57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25"/>
    </row>
    <row r="24" spans="1:17" ht="13.5" customHeight="1">
      <c r="A24" s="19"/>
      <c r="B24" s="22"/>
      <c r="C24" s="22"/>
      <c r="D24" s="22"/>
      <c r="E24" s="22"/>
      <c r="F24" s="17" t="s">
        <v>58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25"/>
    </row>
    <row r="25" spans="1:17" ht="12" customHeight="1">
      <c r="A25" s="19"/>
      <c r="B25" s="22"/>
      <c r="C25" s="22"/>
      <c r="D25" s="22"/>
      <c r="E25" s="22"/>
      <c r="F25" s="17" t="s">
        <v>59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25"/>
    </row>
    <row r="26" spans="1:17" ht="12.75" customHeight="1">
      <c r="A26" s="19"/>
      <c r="B26" s="22"/>
      <c r="C26" s="22"/>
      <c r="D26" s="22"/>
      <c r="E26" s="22"/>
      <c r="F26" s="17" t="s">
        <v>60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25"/>
    </row>
    <row r="27" spans="1:17" ht="12.75" customHeight="1">
      <c r="A27" s="19"/>
      <c r="B27" s="22"/>
      <c r="C27" s="22"/>
      <c r="D27" s="22"/>
      <c r="E27" s="22"/>
      <c r="F27" s="17" t="s">
        <v>61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25"/>
    </row>
    <row r="28" spans="1:17" ht="13.5" customHeight="1">
      <c r="A28" s="20"/>
      <c r="B28" s="23"/>
      <c r="C28" s="23"/>
      <c r="D28" s="23"/>
      <c r="E28" s="23"/>
      <c r="F28" s="17" t="s">
        <v>62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26"/>
    </row>
    <row r="29" spans="1:17" ht="12.75" customHeight="1">
      <c r="A29" s="18" t="s">
        <v>43</v>
      </c>
      <c r="B29" s="21" t="s">
        <v>45</v>
      </c>
      <c r="C29" s="21"/>
      <c r="D29" s="21" t="s">
        <v>40</v>
      </c>
      <c r="E29" s="21" t="s">
        <v>41</v>
      </c>
      <c r="F29" s="15" t="s">
        <v>21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24" t="s">
        <v>38</v>
      </c>
    </row>
    <row r="30" spans="1:17" ht="12" customHeight="1">
      <c r="A30" s="19"/>
      <c r="B30" s="22"/>
      <c r="C30" s="22"/>
      <c r="D30" s="22"/>
      <c r="E30" s="22"/>
      <c r="F30" s="17" t="s">
        <v>56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25"/>
    </row>
    <row r="31" spans="1:17" ht="10.5" customHeight="1">
      <c r="A31" s="19"/>
      <c r="B31" s="22"/>
      <c r="C31" s="22"/>
      <c r="D31" s="22"/>
      <c r="E31" s="22"/>
      <c r="F31" s="17" t="s">
        <v>57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25"/>
    </row>
    <row r="32" spans="1:17" ht="13.5" customHeight="1">
      <c r="A32" s="19"/>
      <c r="B32" s="22"/>
      <c r="C32" s="22"/>
      <c r="D32" s="22"/>
      <c r="E32" s="22"/>
      <c r="F32" s="17" t="s">
        <v>58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25"/>
    </row>
    <row r="33" spans="1:17" ht="12" customHeight="1">
      <c r="A33" s="19"/>
      <c r="B33" s="22"/>
      <c r="C33" s="22"/>
      <c r="D33" s="22"/>
      <c r="E33" s="22"/>
      <c r="F33" s="17" t="s">
        <v>59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25"/>
    </row>
    <row r="34" spans="1:17" ht="12.75" customHeight="1">
      <c r="A34" s="19"/>
      <c r="B34" s="22"/>
      <c r="C34" s="22"/>
      <c r="D34" s="22"/>
      <c r="E34" s="22"/>
      <c r="F34" s="17" t="s">
        <v>60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25"/>
    </row>
    <row r="35" spans="1:17" ht="12.75" customHeight="1">
      <c r="A35" s="19"/>
      <c r="B35" s="22"/>
      <c r="C35" s="22"/>
      <c r="D35" s="22"/>
      <c r="E35" s="22"/>
      <c r="F35" s="17" t="s">
        <v>61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25"/>
    </row>
    <row r="36" spans="1:17" ht="13.5" customHeight="1">
      <c r="A36" s="20"/>
      <c r="B36" s="23"/>
      <c r="C36" s="23"/>
      <c r="D36" s="23"/>
      <c r="E36" s="23"/>
      <c r="F36" s="17" t="s">
        <v>62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26"/>
    </row>
    <row r="37" spans="1:17" ht="12.75" customHeight="1">
      <c r="A37" s="18" t="s">
        <v>44</v>
      </c>
      <c r="B37" s="21" t="s">
        <v>46</v>
      </c>
      <c r="C37" s="21"/>
      <c r="D37" s="21" t="s">
        <v>40</v>
      </c>
      <c r="E37" s="21" t="s">
        <v>41</v>
      </c>
      <c r="F37" s="15" t="s">
        <v>21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24" t="s">
        <v>38</v>
      </c>
    </row>
    <row r="38" spans="1:17" ht="12" customHeight="1">
      <c r="A38" s="19"/>
      <c r="B38" s="22"/>
      <c r="C38" s="22"/>
      <c r="D38" s="22"/>
      <c r="E38" s="22"/>
      <c r="F38" s="17" t="s">
        <v>56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25"/>
    </row>
    <row r="39" spans="1:17" ht="10.5" customHeight="1">
      <c r="A39" s="19"/>
      <c r="B39" s="22"/>
      <c r="C39" s="22"/>
      <c r="D39" s="22"/>
      <c r="E39" s="22"/>
      <c r="F39" s="17" t="s">
        <v>57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25"/>
    </row>
    <row r="40" spans="1:17" ht="13.5" customHeight="1">
      <c r="A40" s="19"/>
      <c r="B40" s="22"/>
      <c r="C40" s="22"/>
      <c r="D40" s="22"/>
      <c r="E40" s="22"/>
      <c r="F40" s="17" t="s">
        <v>58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25"/>
    </row>
    <row r="41" spans="1:17" ht="12" customHeight="1">
      <c r="A41" s="19"/>
      <c r="B41" s="22"/>
      <c r="C41" s="22"/>
      <c r="D41" s="22"/>
      <c r="E41" s="22"/>
      <c r="F41" s="17" t="s">
        <v>59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25"/>
    </row>
    <row r="42" spans="1:17" ht="12.75" customHeight="1">
      <c r="A42" s="19"/>
      <c r="B42" s="22"/>
      <c r="C42" s="22"/>
      <c r="D42" s="22"/>
      <c r="E42" s="22"/>
      <c r="F42" s="17" t="s">
        <v>60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25"/>
    </row>
    <row r="43" spans="1:17" ht="12.75" customHeight="1">
      <c r="A43" s="19"/>
      <c r="B43" s="22"/>
      <c r="C43" s="22"/>
      <c r="D43" s="22"/>
      <c r="E43" s="22"/>
      <c r="F43" s="17" t="s">
        <v>61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25"/>
    </row>
    <row r="44" spans="1:17" ht="13.5" customHeight="1">
      <c r="A44" s="20"/>
      <c r="B44" s="23"/>
      <c r="C44" s="23"/>
      <c r="D44" s="23"/>
      <c r="E44" s="23"/>
      <c r="F44" s="17" t="s">
        <v>62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26"/>
    </row>
    <row r="45" spans="1:17" ht="15" customHeight="1">
      <c r="A45" s="18" t="s">
        <v>48</v>
      </c>
      <c r="B45" s="64" t="s">
        <v>69</v>
      </c>
      <c r="C45" s="21"/>
      <c r="D45" s="21" t="s">
        <v>40</v>
      </c>
      <c r="E45" s="21" t="s">
        <v>41</v>
      </c>
      <c r="F45" s="15" t="s">
        <v>21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24" t="s">
        <v>38</v>
      </c>
    </row>
    <row r="46" spans="1:17" ht="15.75" customHeight="1">
      <c r="A46" s="19"/>
      <c r="B46" s="65"/>
      <c r="C46" s="22"/>
      <c r="D46" s="22"/>
      <c r="E46" s="22"/>
      <c r="F46" s="17" t="s">
        <v>56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25"/>
    </row>
    <row r="47" spans="1:17" ht="16.5" customHeight="1">
      <c r="A47" s="19"/>
      <c r="B47" s="65"/>
      <c r="C47" s="22"/>
      <c r="D47" s="22"/>
      <c r="E47" s="22"/>
      <c r="F47" s="17" t="s">
        <v>57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25"/>
    </row>
    <row r="48" spans="1:17" ht="17.25" customHeight="1">
      <c r="A48" s="19"/>
      <c r="B48" s="65"/>
      <c r="C48" s="22"/>
      <c r="D48" s="22"/>
      <c r="E48" s="22"/>
      <c r="F48" s="17" t="s">
        <v>58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25"/>
    </row>
    <row r="49" spans="1:17" ht="16.5" customHeight="1">
      <c r="A49" s="19"/>
      <c r="B49" s="65"/>
      <c r="C49" s="22"/>
      <c r="D49" s="22"/>
      <c r="E49" s="22"/>
      <c r="F49" s="17" t="s">
        <v>59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25"/>
    </row>
    <row r="50" spans="1:17" ht="16.5" customHeight="1">
      <c r="A50" s="19"/>
      <c r="B50" s="65"/>
      <c r="C50" s="22"/>
      <c r="D50" s="22"/>
      <c r="E50" s="22"/>
      <c r="F50" s="17" t="s">
        <v>60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25"/>
    </row>
    <row r="51" spans="1:17" ht="17.25" customHeight="1">
      <c r="A51" s="19"/>
      <c r="B51" s="65"/>
      <c r="C51" s="22"/>
      <c r="D51" s="22"/>
      <c r="E51" s="22"/>
      <c r="F51" s="17" t="s">
        <v>61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25"/>
    </row>
    <row r="52" spans="1:17" ht="19.5" customHeight="1">
      <c r="A52" s="20"/>
      <c r="B52" s="23"/>
      <c r="C52" s="23"/>
      <c r="D52" s="23"/>
      <c r="E52" s="23"/>
      <c r="F52" s="17" t="s">
        <v>62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26"/>
    </row>
    <row r="53" spans="1:17" ht="12.75">
      <c r="A53" s="18" t="s">
        <v>49</v>
      </c>
      <c r="B53" s="52" t="s">
        <v>50</v>
      </c>
      <c r="C53" s="21" t="s">
        <v>68</v>
      </c>
      <c r="D53" s="21" t="s">
        <v>33</v>
      </c>
      <c r="E53" s="21" t="s">
        <v>34</v>
      </c>
      <c r="F53" s="15" t="s">
        <v>21</v>
      </c>
      <c r="G53" s="6">
        <f aca="true" t="shared" si="9" ref="G53:P53">G54+G55+G56+G57+G58+G59+G60</f>
        <v>973477.4000000001</v>
      </c>
      <c r="H53" s="6">
        <f t="shared" si="9"/>
        <v>75460.2</v>
      </c>
      <c r="I53" s="6">
        <f t="shared" si="9"/>
        <v>65046.5</v>
      </c>
      <c r="J53" s="6">
        <f t="shared" si="9"/>
        <v>44107.899999999994</v>
      </c>
      <c r="K53" s="6">
        <f t="shared" si="9"/>
        <v>141930.9</v>
      </c>
      <c r="L53" s="6">
        <f t="shared" si="9"/>
        <v>21930.9</v>
      </c>
      <c r="M53" s="6">
        <f t="shared" si="9"/>
        <v>66500</v>
      </c>
      <c r="N53" s="6">
        <f t="shared" si="9"/>
        <v>9421.4</v>
      </c>
      <c r="O53" s="6">
        <f t="shared" si="9"/>
        <v>700000</v>
      </c>
      <c r="P53" s="6">
        <f t="shared" si="9"/>
        <v>0</v>
      </c>
      <c r="Q53" s="24" t="s">
        <v>38</v>
      </c>
    </row>
    <row r="54" spans="1:17" ht="12.75">
      <c r="A54" s="19"/>
      <c r="B54" s="53"/>
      <c r="C54" s="22"/>
      <c r="D54" s="22"/>
      <c r="E54" s="22"/>
      <c r="F54" s="15" t="s">
        <v>56</v>
      </c>
      <c r="G54" s="6">
        <f aca="true" t="shared" si="10" ref="G54:H60">I54+K54+M54+O54</f>
        <v>140900.2</v>
      </c>
      <c r="H54" s="6">
        <f t="shared" si="10"/>
        <v>40821.6</v>
      </c>
      <c r="I54" s="6">
        <v>9469.3</v>
      </c>
      <c r="J54" s="6">
        <v>9469.3</v>
      </c>
      <c r="K54" s="6">
        <v>21930.9</v>
      </c>
      <c r="L54" s="6">
        <v>21930.9</v>
      </c>
      <c r="M54" s="6">
        <v>9500</v>
      </c>
      <c r="N54" s="6">
        <v>9421.4</v>
      </c>
      <c r="O54" s="6">
        <v>100000</v>
      </c>
      <c r="P54" s="6">
        <v>0</v>
      </c>
      <c r="Q54" s="25"/>
    </row>
    <row r="55" spans="1:17" ht="15" customHeight="1">
      <c r="A55" s="19"/>
      <c r="B55" s="53"/>
      <c r="C55" s="22"/>
      <c r="D55" s="22"/>
      <c r="E55" s="22"/>
      <c r="F55" s="15" t="s">
        <v>57</v>
      </c>
      <c r="G55" s="6">
        <f t="shared" si="10"/>
        <v>138969.3</v>
      </c>
      <c r="H55" s="6">
        <f t="shared" si="10"/>
        <v>9469.3</v>
      </c>
      <c r="I55" s="6">
        <v>9469.3</v>
      </c>
      <c r="J55" s="6">
        <v>9469.3</v>
      </c>
      <c r="K55" s="6">
        <v>20000</v>
      </c>
      <c r="L55" s="6">
        <v>0</v>
      </c>
      <c r="M55" s="6">
        <v>9500</v>
      </c>
      <c r="N55" s="6">
        <v>0</v>
      </c>
      <c r="O55" s="6">
        <v>100000</v>
      </c>
      <c r="P55" s="6">
        <v>0</v>
      </c>
      <c r="Q55" s="25"/>
    </row>
    <row r="56" spans="1:17" ht="12.75">
      <c r="A56" s="19"/>
      <c r="B56" s="53"/>
      <c r="C56" s="22"/>
      <c r="D56" s="22"/>
      <c r="E56" s="22"/>
      <c r="F56" s="15" t="s">
        <v>58</v>
      </c>
      <c r="G56" s="6">
        <f t="shared" si="10"/>
        <v>138969.3</v>
      </c>
      <c r="H56" s="6">
        <f t="shared" si="10"/>
        <v>9469.3</v>
      </c>
      <c r="I56" s="6">
        <v>9469.3</v>
      </c>
      <c r="J56" s="6">
        <v>9469.3</v>
      </c>
      <c r="K56" s="6">
        <v>20000</v>
      </c>
      <c r="L56" s="6">
        <v>0</v>
      </c>
      <c r="M56" s="6">
        <v>9500</v>
      </c>
      <c r="N56" s="6">
        <v>0</v>
      </c>
      <c r="O56" s="6">
        <v>100000</v>
      </c>
      <c r="P56" s="6">
        <v>0</v>
      </c>
      <c r="Q56" s="25"/>
    </row>
    <row r="57" spans="1:17" ht="12.75">
      <c r="A57" s="19"/>
      <c r="B57" s="53"/>
      <c r="C57" s="22"/>
      <c r="D57" s="22"/>
      <c r="E57" s="22"/>
      <c r="F57" s="15" t="s">
        <v>59</v>
      </c>
      <c r="G57" s="6">
        <f t="shared" si="10"/>
        <v>137350</v>
      </c>
      <c r="H57" s="6">
        <f t="shared" si="10"/>
        <v>7850</v>
      </c>
      <c r="I57" s="6">
        <v>7850</v>
      </c>
      <c r="J57" s="6">
        <v>7850</v>
      </c>
      <c r="K57" s="6">
        <v>20000</v>
      </c>
      <c r="L57" s="6">
        <v>0</v>
      </c>
      <c r="M57" s="6">
        <v>9500</v>
      </c>
      <c r="N57" s="6">
        <v>0</v>
      </c>
      <c r="O57" s="6">
        <v>100000</v>
      </c>
      <c r="P57" s="7">
        <v>0</v>
      </c>
      <c r="Q57" s="25"/>
    </row>
    <row r="58" spans="1:18" ht="15" customHeight="1">
      <c r="A58" s="19"/>
      <c r="B58" s="53"/>
      <c r="C58" s="22"/>
      <c r="D58" s="22"/>
      <c r="E58" s="22"/>
      <c r="F58" s="15" t="s">
        <v>60</v>
      </c>
      <c r="G58" s="6">
        <f t="shared" si="10"/>
        <v>137350</v>
      </c>
      <c r="H58" s="6">
        <f t="shared" si="10"/>
        <v>7850</v>
      </c>
      <c r="I58" s="6">
        <v>7850</v>
      </c>
      <c r="J58" s="6">
        <v>7850</v>
      </c>
      <c r="K58" s="6">
        <v>20000</v>
      </c>
      <c r="L58" s="6">
        <v>0</v>
      </c>
      <c r="M58" s="6">
        <v>9500</v>
      </c>
      <c r="N58" s="6">
        <v>0</v>
      </c>
      <c r="O58" s="6">
        <v>100000</v>
      </c>
      <c r="P58" s="7">
        <v>0</v>
      </c>
      <c r="Q58" s="25"/>
      <c r="R58" s="5"/>
    </row>
    <row r="59" spans="1:18" ht="12.75" customHeight="1">
      <c r="A59" s="28"/>
      <c r="B59" s="34"/>
      <c r="C59" s="34"/>
      <c r="D59" s="34"/>
      <c r="E59" s="34"/>
      <c r="F59" s="15" t="s">
        <v>61</v>
      </c>
      <c r="G59" s="6">
        <f t="shared" si="10"/>
        <v>139969.3</v>
      </c>
      <c r="H59" s="6">
        <f t="shared" si="10"/>
        <v>0</v>
      </c>
      <c r="I59" s="6">
        <v>10469.3</v>
      </c>
      <c r="J59" s="6">
        <v>0</v>
      </c>
      <c r="K59" s="6">
        <v>20000</v>
      </c>
      <c r="L59" s="6">
        <v>0</v>
      </c>
      <c r="M59" s="6">
        <v>9500</v>
      </c>
      <c r="N59" s="6">
        <v>0</v>
      </c>
      <c r="O59" s="6">
        <v>100000</v>
      </c>
      <c r="P59" s="7">
        <v>0</v>
      </c>
      <c r="Q59" s="29"/>
      <c r="R59" s="5"/>
    </row>
    <row r="60" spans="1:18" ht="14.25" customHeight="1">
      <c r="A60" s="20"/>
      <c r="B60" s="23"/>
      <c r="C60" s="23"/>
      <c r="D60" s="23"/>
      <c r="E60" s="23"/>
      <c r="F60" s="15" t="s">
        <v>62</v>
      </c>
      <c r="G60" s="6">
        <f t="shared" si="10"/>
        <v>139969.3</v>
      </c>
      <c r="H60" s="6">
        <f t="shared" si="10"/>
        <v>0</v>
      </c>
      <c r="I60" s="6">
        <v>10469.3</v>
      </c>
      <c r="J60" s="6">
        <v>0</v>
      </c>
      <c r="K60" s="6">
        <v>20000</v>
      </c>
      <c r="L60" s="6">
        <v>0</v>
      </c>
      <c r="M60" s="6">
        <v>9500</v>
      </c>
      <c r="N60" s="6">
        <v>0</v>
      </c>
      <c r="O60" s="6">
        <v>100000</v>
      </c>
      <c r="P60" s="7">
        <v>0</v>
      </c>
      <c r="Q60" s="26"/>
      <c r="R60" s="5"/>
    </row>
    <row r="61" spans="1:17" ht="13.5" customHeight="1">
      <c r="A61" s="18" t="s">
        <v>51</v>
      </c>
      <c r="B61" s="21" t="s">
        <v>52</v>
      </c>
      <c r="C61" s="21" t="s">
        <v>63</v>
      </c>
      <c r="D61" s="21" t="s">
        <v>35</v>
      </c>
      <c r="E61" s="21" t="s">
        <v>34</v>
      </c>
      <c r="F61" s="15" t="s">
        <v>21</v>
      </c>
      <c r="G61" s="6">
        <f aca="true" t="shared" si="11" ref="G61:P61">G62+G63+G64+G65+G66+G67+G68</f>
        <v>2800</v>
      </c>
      <c r="H61" s="6">
        <f t="shared" si="11"/>
        <v>2000</v>
      </c>
      <c r="I61" s="6">
        <f t="shared" si="11"/>
        <v>2800</v>
      </c>
      <c r="J61" s="6">
        <f t="shared" si="11"/>
        <v>2000</v>
      </c>
      <c r="K61" s="6">
        <f t="shared" si="11"/>
        <v>0</v>
      </c>
      <c r="L61" s="6">
        <f t="shared" si="11"/>
        <v>0</v>
      </c>
      <c r="M61" s="6">
        <f t="shared" si="11"/>
        <v>0</v>
      </c>
      <c r="N61" s="6">
        <f t="shared" si="11"/>
        <v>0</v>
      </c>
      <c r="O61" s="6">
        <f t="shared" si="11"/>
        <v>0</v>
      </c>
      <c r="P61" s="6">
        <f t="shared" si="11"/>
        <v>0</v>
      </c>
      <c r="Q61" s="24" t="s">
        <v>38</v>
      </c>
    </row>
    <row r="62" spans="1:17" ht="14.25" customHeight="1">
      <c r="A62" s="19"/>
      <c r="B62" s="22"/>
      <c r="C62" s="22"/>
      <c r="D62" s="22"/>
      <c r="E62" s="22"/>
      <c r="F62" s="15" t="s">
        <v>56</v>
      </c>
      <c r="G62" s="6">
        <f aca="true" t="shared" si="12" ref="G62:H68">I62+K62+M62+O62</f>
        <v>400</v>
      </c>
      <c r="H62" s="6">
        <f t="shared" si="12"/>
        <v>400</v>
      </c>
      <c r="I62" s="6">
        <v>400</v>
      </c>
      <c r="J62" s="6">
        <v>400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29"/>
    </row>
    <row r="63" spans="1:17" ht="12.75" customHeight="1">
      <c r="A63" s="19"/>
      <c r="B63" s="22"/>
      <c r="C63" s="22"/>
      <c r="D63" s="22"/>
      <c r="E63" s="22"/>
      <c r="F63" s="15" t="s">
        <v>57</v>
      </c>
      <c r="G63" s="6">
        <f t="shared" si="12"/>
        <v>400</v>
      </c>
      <c r="H63" s="6">
        <f t="shared" si="12"/>
        <v>400</v>
      </c>
      <c r="I63" s="6">
        <v>400</v>
      </c>
      <c r="J63" s="6">
        <v>400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29"/>
    </row>
    <row r="64" spans="1:17" ht="15" customHeight="1">
      <c r="A64" s="19"/>
      <c r="B64" s="22"/>
      <c r="C64" s="22"/>
      <c r="D64" s="22"/>
      <c r="E64" s="22"/>
      <c r="F64" s="15" t="s">
        <v>58</v>
      </c>
      <c r="G64" s="6">
        <f t="shared" si="12"/>
        <v>400</v>
      </c>
      <c r="H64" s="6">
        <f t="shared" si="12"/>
        <v>400</v>
      </c>
      <c r="I64" s="6">
        <v>400</v>
      </c>
      <c r="J64" s="6">
        <v>400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29"/>
    </row>
    <row r="65" spans="1:17" ht="13.5" customHeight="1">
      <c r="A65" s="19"/>
      <c r="B65" s="22"/>
      <c r="C65" s="22"/>
      <c r="D65" s="22"/>
      <c r="E65" s="22"/>
      <c r="F65" s="15" t="s">
        <v>59</v>
      </c>
      <c r="G65" s="6">
        <f t="shared" si="12"/>
        <v>400</v>
      </c>
      <c r="H65" s="6">
        <f t="shared" si="12"/>
        <v>400</v>
      </c>
      <c r="I65" s="6">
        <v>400</v>
      </c>
      <c r="J65" s="6">
        <v>400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29"/>
    </row>
    <row r="66" spans="1:17" ht="14.25" customHeight="1">
      <c r="A66" s="19"/>
      <c r="B66" s="22"/>
      <c r="C66" s="22"/>
      <c r="D66" s="22"/>
      <c r="E66" s="22"/>
      <c r="F66" s="15" t="s">
        <v>60</v>
      </c>
      <c r="G66" s="6">
        <f t="shared" si="12"/>
        <v>400</v>
      </c>
      <c r="H66" s="6">
        <f t="shared" si="12"/>
        <v>400</v>
      </c>
      <c r="I66" s="6">
        <v>400</v>
      </c>
      <c r="J66" s="6">
        <v>400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29"/>
    </row>
    <row r="67" spans="1:17" ht="14.25" customHeight="1">
      <c r="A67" s="19"/>
      <c r="B67" s="22"/>
      <c r="C67" s="22"/>
      <c r="D67" s="22"/>
      <c r="E67" s="22"/>
      <c r="F67" s="15" t="s">
        <v>61</v>
      </c>
      <c r="G67" s="6">
        <f t="shared" si="12"/>
        <v>400</v>
      </c>
      <c r="H67" s="6">
        <f t="shared" si="12"/>
        <v>0</v>
      </c>
      <c r="I67" s="6">
        <v>400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29"/>
    </row>
    <row r="68" spans="1:17" ht="12.75" customHeight="1">
      <c r="A68" s="60"/>
      <c r="B68" s="39"/>
      <c r="C68" s="39"/>
      <c r="D68" s="39"/>
      <c r="E68" s="39"/>
      <c r="F68" s="15" t="s">
        <v>62</v>
      </c>
      <c r="G68" s="6">
        <f t="shared" si="12"/>
        <v>400</v>
      </c>
      <c r="H68" s="6">
        <f t="shared" si="12"/>
        <v>0</v>
      </c>
      <c r="I68" s="6">
        <v>400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26"/>
    </row>
    <row r="69" spans="1:17" ht="15.75" customHeight="1">
      <c r="A69" s="18"/>
      <c r="B69" s="21" t="s">
        <v>23</v>
      </c>
      <c r="C69" s="30"/>
      <c r="D69" s="21"/>
      <c r="E69" s="21"/>
      <c r="F69" s="15" t="s">
        <v>21</v>
      </c>
      <c r="G69" s="6">
        <f aca="true" t="shared" si="13" ref="G69:P69">G70+G71+G72+G73+G74+G75+G76</f>
        <v>976277.4000000001</v>
      </c>
      <c r="H69" s="6">
        <f t="shared" si="13"/>
        <v>77460.2</v>
      </c>
      <c r="I69" s="6">
        <f t="shared" si="13"/>
        <v>67846.5</v>
      </c>
      <c r="J69" s="6">
        <f t="shared" si="13"/>
        <v>46107.899999999994</v>
      </c>
      <c r="K69" s="6">
        <f t="shared" si="13"/>
        <v>141930.9</v>
      </c>
      <c r="L69" s="6">
        <f t="shared" si="13"/>
        <v>21930.9</v>
      </c>
      <c r="M69" s="6">
        <f t="shared" si="13"/>
        <v>66500</v>
      </c>
      <c r="N69" s="6">
        <f t="shared" si="13"/>
        <v>9421.4</v>
      </c>
      <c r="O69" s="6">
        <f t="shared" si="13"/>
        <v>700000</v>
      </c>
      <c r="P69" s="6">
        <f t="shared" si="13"/>
        <v>0</v>
      </c>
      <c r="Q69" s="24" t="s">
        <v>38</v>
      </c>
    </row>
    <row r="70" spans="1:17" ht="16.5" customHeight="1">
      <c r="A70" s="19"/>
      <c r="B70" s="22"/>
      <c r="C70" s="31"/>
      <c r="D70" s="22"/>
      <c r="E70" s="22"/>
      <c r="F70" s="15" t="s">
        <v>56</v>
      </c>
      <c r="G70" s="6">
        <f aca="true" t="shared" si="14" ref="G70:H76">I70+K70+M70+O70</f>
        <v>141300.2</v>
      </c>
      <c r="H70" s="6">
        <f t="shared" si="14"/>
        <v>41221.6</v>
      </c>
      <c r="I70" s="6">
        <f aca="true" t="shared" si="15" ref="I70:J76">I22+I46+I54+I62</f>
        <v>9869.3</v>
      </c>
      <c r="J70" s="6">
        <f t="shared" si="15"/>
        <v>9869.3</v>
      </c>
      <c r="K70" s="6">
        <f>K22+K54+K46</f>
        <v>21930.9</v>
      </c>
      <c r="L70" s="6">
        <f aca="true" t="shared" si="16" ref="L70:N76">L22+L46+L54+L62</f>
        <v>21930.9</v>
      </c>
      <c r="M70" s="6">
        <f t="shared" si="16"/>
        <v>9500</v>
      </c>
      <c r="N70" s="6">
        <f t="shared" si="16"/>
        <v>9421.4</v>
      </c>
      <c r="O70" s="6">
        <f aca="true" t="shared" si="17" ref="O70:P76">O54</f>
        <v>100000</v>
      </c>
      <c r="P70" s="6">
        <f t="shared" si="17"/>
        <v>0</v>
      </c>
      <c r="Q70" s="25"/>
    </row>
    <row r="71" spans="1:17" ht="16.5" customHeight="1">
      <c r="A71" s="19"/>
      <c r="B71" s="22"/>
      <c r="C71" s="31"/>
      <c r="D71" s="22"/>
      <c r="E71" s="22"/>
      <c r="F71" s="15" t="s">
        <v>57</v>
      </c>
      <c r="G71" s="6">
        <f t="shared" si="14"/>
        <v>139369.3</v>
      </c>
      <c r="H71" s="6">
        <f t="shared" si="14"/>
        <v>9869.3</v>
      </c>
      <c r="I71" s="6">
        <f t="shared" si="15"/>
        <v>9869.3</v>
      </c>
      <c r="J71" s="6">
        <f t="shared" si="15"/>
        <v>9869.3</v>
      </c>
      <c r="K71" s="6">
        <f>K23+K47+K55+K63</f>
        <v>20000</v>
      </c>
      <c r="L71" s="6">
        <f t="shared" si="16"/>
        <v>0</v>
      </c>
      <c r="M71" s="6">
        <f t="shared" si="16"/>
        <v>9500</v>
      </c>
      <c r="N71" s="6">
        <f t="shared" si="16"/>
        <v>0</v>
      </c>
      <c r="O71" s="7">
        <f t="shared" si="17"/>
        <v>100000</v>
      </c>
      <c r="P71" s="7">
        <f t="shared" si="17"/>
        <v>0</v>
      </c>
      <c r="Q71" s="25"/>
    </row>
    <row r="72" spans="1:17" ht="19.5" customHeight="1">
      <c r="A72" s="19"/>
      <c r="B72" s="22"/>
      <c r="C72" s="31"/>
      <c r="D72" s="22"/>
      <c r="E72" s="22"/>
      <c r="F72" s="15" t="s">
        <v>58</v>
      </c>
      <c r="G72" s="6">
        <f t="shared" si="14"/>
        <v>139369.3</v>
      </c>
      <c r="H72" s="6">
        <f t="shared" si="14"/>
        <v>9869.3</v>
      </c>
      <c r="I72" s="6">
        <f t="shared" si="15"/>
        <v>9869.3</v>
      </c>
      <c r="J72" s="6">
        <f t="shared" si="15"/>
        <v>9869.3</v>
      </c>
      <c r="K72" s="6">
        <f>K24+K48+K56+K64</f>
        <v>20000</v>
      </c>
      <c r="L72" s="6">
        <f t="shared" si="16"/>
        <v>0</v>
      </c>
      <c r="M72" s="6">
        <f t="shared" si="16"/>
        <v>9500</v>
      </c>
      <c r="N72" s="6">
        <f t="shared" si="16"/>
        <v>0</v>
      </c>
      <c r="O72" s="7">
        <f t="shared" si="17"/>
        <v>100000</v>
      </c>
      <c r="P72" s="7">
        <f t="shared" si="17"/>
        <v>0</v>
      </c>
      <c r="Q72" s="25"/>
    </row>
    <row r="73" spans="1:17" ht="17.25" customHeight="1">
      <c r="A73" s="19"/>
      <c r="B73" s="22"/>
      <c r="C73" s="31"/>
      <c r="D73" s="22"/>
      <c r="E73" s="22"/>
      <c r="F73" s="15" t="s">
        <v>59</v>
      </c>
      <c r="G73" s="6">
        <f t="shared" si="14"/>
        <v>137750</v>
      </c>
      <c r="H73" s="6">
        <f t="shared" si="14"/>
        <v>8250</v>
      </c>
      <c r="I73" s="6">
        <f t="shared" si="15"/>
        <v>8250</v>
      </c>
      <c r="J73" s="6">
        <f t="shared" si="15"/>
        <v>8250</v>
      </c>
      <c r="K73" s="6">
        <f>K25+K49+K57+K65</f>
        <v>20000</v>
      </c>
      <c r="L73" s="6">
        <f t="shared" si="16"/>
        <v>0</v>
      </c>
      <c r="M73" s="6">
        <f t="shared" si="16"/>
        <v>9500</v>
      </c>
      <c r="N73" s="6">
        <f t="shared" si="16"/>
        <v>0</v>
      </c>
      <c r="O73" s="7">
        <f t="shared" si="17"/>
        <v>100000</v>
      </c>
      <c r="P73" s="7">
        <f t="shared" si="17"/>
        <v>0</v>
      </c>
      <c r="Q73" s="25"/>
    </row>
    <row r="74" spans="1:17" ht="21" customHeight="1">
      <c r="A74" s="19"/>
      <c r="B74" s="22"/>
      <c r="C74" s="31"/>
      <c r="D74" s="22"/>
      <c r="E74" s="22"/>
      <c r="F74" s="15" t="s">
        <v>60</v>
      </c>
      <c r="G74" s="6">
        <f t="shared" si="14"/>
        <v>137750</v>
      </c>
      <c r="H74" s="6">
        <f t="shared" si="14"/>
        <v>8250</v>
      </c>
      <c r="I74" s="6">
        <f t="shared" si="15"/>
        <v>8250</v>
      </c>
      <c r="J74" s="6">
        <f t="shared" si="15"/>
        <v>8250</v>
      </c>
      <c r="K74" s="6">
        <f>K26+K50+K58+K66</f>
        <v>20000</v>
      </c>
      <c r="L74" s="6">
        <f t="shared" si="16"/>
        <v>0</v>
      </c>
      <c r="M74" s="6">
        <f t="shared" si="16"/>
        <v>9500</v>
      </c>
      <c r="N74" s="6">
        <f t="shared" si="16"/>
        <v>0</v>
      </c>
      <c r="O74" s="7">
        <f t="shared" si="17"/>
        <v>100000</v>
      </c>
      <c r="P74" s="7">
        <f t="shared" si="17"/>
        <v>0</v>
      </c>
      <c r="Q74" s="25"/>
    </row>
    <row r="75" spans="1:17" ht="17.25" customHeight="1">
      <c r="A75" s="28"/>
      <c r="B75" s="34"/>
      <c r="C75" s="32"/>
      <c r="D75" s="34"/>
      <c r="E75" s="34"/>
      <c r="F75" s="15" t="s">
        <v>61</v>
      </c>
      <c r="G75" s="6">
        <f t="shared" si="14"/>
        <v>140369.3</v>
      </c>
      <c r="H75" s="6">
        <f t="shared" si="14"/>
        <v>0</v>
      </c>
      <c r="I75" s="6">
        <f t="shared" si="15"/>
        <v>10869.3</v>
      </c>
      <c r="J75" s="6">
        <f t="shared" si="15"/>
        <v>0</v>
      </c>
      <c r="K75" s="6">
        <f>K27+K51+K59+K67</f>
        <v>20000</v>
      </c>
      <c r="L75" s="6">
        <f t="shared" si="16"/>
        <v>0</v>
      </c>
      <c r="M75" s="6">
        <f t="shared" si="16"/>
        <v>9500</v>
      </c>
      <c r="N75" s="6">
        <f t="shared" si="16"/>
        <v>0</v>
      </c>
      <c r="O75" s="7">
        <f t="shared" si="17"/>
        <v>100000</v>
      </c>
      <c r="P75" s="7">
        <f t="shared" si="17"/>
        <v>0</v>
      </c>
      <c r="Q75" s="29"/>
    </row>
    <row r="76" spans="1:17" ht="21" customHeight="1">
      <c r="A76" s="20"/>
      <c r="B76" s="23"/>
      <c r="C76" s="33"/>
      <c r="D76" s="23"/>
      <c r="E76" s="23"/>
      <c r="F76" s="15" t="s">
        <v>62</v>
      </c>
      <c r="G76" s="6">
        <f t="shared" si="14"/>
        <v>140369.3</v>
      </c>
      <c r="H76" s="6">
        <f t="shared" si="14"/>
        <v>0</v>
      </c>
      <c r="I76" s="6">
        <f t="shared" si="15"/>
        <v>10869.3</v>
      </c>
      <c r="J76" s="6">
        <f t="shared" si="15"/>
        <v>0</v>
      </c>
      <c r="K76" s="6">
        <f>K68+K60+K52+K28</f>
        <v>20000</v>
      </c>
      <c r="L76" s="6">
        <f t="shared" si="16"/>
        <v>0</v>
      </c>
      <c r="M76" s="6">
        <f t="shared" si="16"/>
        <v>9500</v>
      </c>
      <c r="N76" s="6">
        <f t="shared" si="16"/>
        <v>0</v>
      </c>
      <c r="O76" s="7">
        <f t="shared" si="17"/>
        <v>100000</v>
      </c>
      <c r="P76" s="7">
        <f t="shared" si="17"/>
        <v>0</v>
      </c>
      <c r="Q76" s="26"/>
    </row>
    <row r="77" spans="1:17" ht="27.75" customHeight="1">
      <c r="A77" s="13" t="s">
        <v>65</v>
      </c>
      <c r="B77" s="61" t="s">
        <v>37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3"/>
    </row>
    <row r="78" spans="1:17" ht="20.25" customHeight="1">
      <c r="A78" s="18" t="s">
        <v>66</v>
      </c>
      <c r="B78" s="58" t="s">
        <v>64</v>
      </c>
      <c r="C78" s="35"/>
      <c r="D78" s="35" t="s">
        <v>33</v>
      </c>
      <c r="E78" s="35" t="s">
        <v>34</v>
      </c>
      <c r="F78" s="15" t="s">
        <v>21</v>
      </c>
      <c r="G78" s="6">
        <f aca="true" t="shared" si="18" ref="G78:P78">G79+G80+G81+G82+G83+G84+G85</f>
        <v>700000</v>
      </c>
      <c r="H78" s="6">
        <f t="shared" si="18"/>
        <v>0</v>
      </c>
      <c r="I78" s="6">
        <f t="shared" si="18"/>
        <v>0</v>
      </c>
      <c r="J78" s="6">
        <f t="shared" si="18"/>
        <v>0</v>
      </c>
      <c r="K78" s="6">
        <f t="shared" si="18"/>
        <v>0</v>
      </c>
      <c r="L78" s="6">
        <f t="shared" si="18"/>
        <v>0</v>
      </c>
      <c r="M78" s="6">
        <f t="shared" si="18"/>
        <v>0</v>
      </c>
      <c r="N78" s="6">
        <f t="shared" si="18"/>
        <v>0</v>
      </c>
      <c r="O78" s="6">
        <f t="shared" si="18"/>
        <v>700000</v>
      </c>
      <c r="P78" s="6">
        <f t="shared" si="18"/>
        <v>0</v>
      </c>
      <c r="Q78" s="24" t="s">
        <v>38</v>
      </c>
    </row>
    <row r="79" spans="1:17" ht="20.25" customHeight="1">
      <c r="A79" s="19"/>
      <c r="B79" s="59"/>
      <c r="C79" s="36"/>
      <c r="D79" s="36"/>
      <c r="E79" s="36"/>
      <c r="F79" s="15" t="s">
        <v>56</v>
      </c>
      <c r="G79" s="6">
        <f aca="true" t="shared" si="19" ref="G79:H85">O79</f>
        <v>100000</v>
      </c>
      <c r="H79" s="6">
        <f t="shared" si="19"/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100000</v>
      </c>
      <c r="P79" s="6">
        <v>0</v>
      </c>
      <c r="Q79" s="25"/>
    </row>
    <row r="80" spans="1:17" ht="20.25" customHeight="1">
      <c r="A80" s="19"/>
      <c r="B80" s="59"/>
      <c r="C80" s="36"/>
      <c r="D80" s="36"/>
      <c r="E80" s="36"/>
      <c r="F80" s="15" t="s">
        <v>57</v>
      </c>
      <c r="G80" s="6">
        <f t="shared" si="19"/>
        <v>100000</v>
      </c>
      <c r="H80" s="6">
        <f t="shared" si="19"/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100000</v>
      </c>
      <c r="P80" s="6">
        <v>0</v>
      </c>
      <c r="Q80" s="25"/>
    </row>
    <row r="81" spans="1:17" ht="20.25" customHeight="1">
      <c r="A81" s="19"/>
      <c r="B81" s="59"/>
      <c r="C81" s="36"/>
      <c r="D81" s="36"/>
      <c r="E81" s="36"/>
      <c r="F81" s="15" t="s">
        <v>58</v>
      </c>
      <c r="G81" s="6">
        <f t="shared" si="19"/>
        <v>100000</v>
      </c>
      <c r="H81" s="6">
        <f t="shared" si="19"/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100000</v>
      </c>
      <c r="P81" s="6">
        <v>0</v>
      </c>
      <c r="Q81" s="25"/>
    </row>
    <row r="82" spans="1:17" ht="20.25" customHeight="1">
      <c r="A82" s="19"/>
      <c r="B82" s="59"/>
      <c r="C82" s="36"/>
      <c r="D82" s="36"/>
      <c r="E82" s="36"/>
      <c r="F82" s="15" t="s">
        <v>59</v>
      </c>
      <c r="G82" s="6">
        <f t="shared" si="19"/>
        <v>100000</v>
      </c>
      <c r="H82" s="6">
        <f t="shared" si="19"/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100000</v>
      </c>
      <c r="P82" s="6">
        <v>0</v>
      </c>
      <c r="Q82" s="25"/>
    </row>
    <row r="83" spans="1:17" ht="18" customHeight="1">
      <c r="A83" s="19"/>
      <c r="B83" s="59"/>
      <c r="C83" s="36"/>
      <c r="D83" s="36"/>
      <c r="E83" s="36"/>
      <c r="F83" s="15" t="s">
        <v>60</v>
      </c>
      <c r="G83" s="6">
        <f t="shared" si="19"/>
        <v>100000</v>
      </c>
      <c r="H83" s="6">
        <f t="shared" si="19"/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100000</v>
      </c>
      <c r="P83" s="6">
        <v>0</v>
      </c>
      <c r="Q83" s="25"/>
    </row>
    <row r="84" spans="1:17" ht="20.25" customHeight="1">
      <c r="A84" s="28"/>
      <c r="B84" s="34"/>
      <c r="C84" s="34"/>
      <c r="D84" s="34"/>
      <c r="E84" s="34"/>
      <c r="F84" s="15" t="s">
        <v>61</v>
      </c>
      <c r="G84" s="6">
        <f t="shared" si="19"/>
        <v>100000</v>
      </c>
      <c r="H84" s="6">
        <f t="shared" si="19"/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100000</v>
      </c>
      <c r="P84" s="6">
        <v>0</v>
      </c>
      <c r="Q84" s="29"/>
    </row>
    <row r="85" spans="1:17" ht="20.25" customHeight="1">
      <c r="A85" s="20"/>
      <c r="B85" s="23"/>
      <c r="C85" s="23"/>
      <c r="D85" s="23"/>
      <c r="E85" s="23"/>
      <c r="F85" s="15" t="s">
        <v>62</v>
      </c>
      <c r="G85" s="6">
        <f t="shared" si="19"/>
        <v>100000</v>
      </c>
      <c r="H85" s="6">
        <f t="shared" si="19"/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100000</v>
      </c>
      <c r="P85" s="6">
        <v>0</v>
      </c>
      <c r="Q85" s="26"/>
    </row>
    <row r="86" spans="1:17" ht="20.25" customHeight="1">
      <c r="A86" s="18"/>
      <c r="B86" s="35" t="s">
        <v>25</v>
      </c>
      <c r="C86" s="35"/>
      <c r="D86" s="35"/>
      <c r="E86" s="35"/>
      <c r="F86" s="15" t="s">
        <v>21</v>
      </c>
      <c r="G86" s="6">
        <f>G87+G88+G89+G90+G91+G92+G93</f>
        <v>700000</v>
      </c>
      <c r="H86" s="6">
        <f>H87+H88+H89+H90+H91+H92+H93</f>
        <v>0</v>
      </c>
      <c r="I86" s="6">
        <v>0</v>
      </c>
      <c r="J86" s="6">
        <f aca="true" t="shared" si="20" ref="J86:P86">J87+J88+J89+J90+J91+J92+J93</f>
        <v>0</v>
      </c>
      <c r="K86" s="6">
        <f t="shared" si="20"/>
        <v>0</v>
      </c>
      <c r="L86" s="6">
        <f t="shared" si="20"/>
        <v>0</v>
      </c>
      <c r="M86" s="6">
        <f t="shared" si="20"/>
        <v>0</v>
      </c>
      <c r="N86" s="6">
        <f t="shared" si="20"/>
        <v>0</v>
      </c>
      <c r="O86" s="6">
        <f t="shared" si="20"/>
        <v>700000</v>
      </c>
      <c r="P86" s="6">
        <f t="shared" si="20"/>
        <v>0</v>
      </c>
      <c r="Q86" s="24" t="s">
        <v>38</v>
      </c>
    </row>
    <row r="87" spans="1:17" ht="20.25" customHeight="1">
      <c r="A87" s="19"/>
      <c r="B87" s="36"/>
      <c r="C87" s="36"/>
      <c r="D87" s="36"/>
      <c r="E87" s="36"/>
      <c r="F87" s="15" t="s">
        <v>56</v>
      </c>
      <c r="G87" s="6">
        <f aca="true" t="shared" si="21" ref="G87:H93">G79</f>
        <v>100000</v>
      </c>
      <c r="H87" s="6">
        <f t="shared" si="21"/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f aca="true" t="shared" si="22" ref="O87:P93">O79</f>
        <v>100000</v>
      </c>
      <c r="P87" s="6">
        <f t="shared" si="22"/>
        <v>0</v>
      </c>
      <c r="Q87" s="25"/>
    </row>
    <row r="88" spans="1:17" ht="20.25" customHeight="1">
      <c r="A88" s="19"/>
      <c r="B88" s="36"/>
      <c r="C88" s="36"/>
      <c r="D88" s="36"/>
      <c r="E88" s="36"/>
      <c r="F88" s="15" t="s">
        <v>57</v>
      </c>
      <c r="G88" s="6">
        <f t="shared" si="21"/>
        <v>100000</v>
      </c>
      <c r="H88" s="6">
        <f t="shared" si="21"/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f t="shared" si="22"/>
        <v>100000</v>
      </c>
      <c r="P88" s="6">
        <f t="shared" si="22"/>
        <v>0</v>
      </c>
      <c r="Q88" s="25"/>
    </row>
    <row r="89" spans="1:17" ht="20.25" customHeight="1">
      <c r="A89" s="19"/>
      <c r="B89" s="36"/>
      <c r="C89" s="36"/>
      <c r="D89" s="36"/>
      <c r="E89" s="36"/>
      <c r="F89" s="15" t="s">
        <v>58</v>
      </c>
      <c r="G89" s="6">
        <f t="shared" si="21"/>
        <v>100000</v>
      </c>
      <c r="H89" s="6">
        <f t="shared" si="21"/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f t="shared" si="22"/>
        <v>100000</v>
      </c>
      <c r="P89" s="6">
        <f t="shared" si="22"/>
        <v>0</v>
      </c>
      <c r="Q89" s="25"/>
    </row>
    <row r="90" spans="1:17" ht="20.25" customHeight="1">
      <c r="A90" s="19"/>
      <c r="B90" s="36"/>
      <c r="C90" s="36"/>
      <c r="D90" s="36"/>
      <c r="E90" s="36"/>
      <c r="F90" s="15" t="s">
        <v>59</v>
      </c>
      <c r="G90" s="6">
        <f t="shared" si="21"/>
        <v>100000</v>
      </c>
      <c r="H90" s="6">
        <f t="shared" si="21"/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f t="shared" si="22"/>
        <v>100000</v>
      </c>
      <c r="P90" s="6">
        <f t="shared" si="22"/>
        <v>0</v>
      </c>
      <c r="Q90" s="25"/>
    </row>
    <row r="91" spans="1:17" ht="20.25" customHeight="1">
      <c r="A91" s="19"/>
      <c r="B91" s="36"/>
      <c r="C91" s="36"/>
      <c r="D91" s="36"/>
      <c r="E91" s="36"/>
      <c r="F91" s="15" t="s">
        <v>60</v>
      </c>
      <c r="G91" s="6">
        <f t="shared" si="21"/>
        <v>100000</v>
      </c>
      <c r="H91" s="6">
        <f t="shared" si="21"/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f t="shared" si="22"/>
        <v>100000</v>
      </c>
      <c r="P91" s="6">
        <f t="shared" si="22"/>
        <v>0</v>
      </c>
      <c r="Q91" s="25"/>
    </row>
    <row r="92" spans="1:17" ht="20.25" customHeight="1">
      <c r="A92" s="28"/>
      <c r="B92" s="34"/>
      <c r="C92" s="34"/>
      <c r="D92" s="34"/>
      <c r="E92" s="34"/>
      <c r="F92" s="15" t="s">
        <v>61</v>
      </c>
      <c r="G92" s="6">
        <f t="shared" si="21"/>
        <v>100000</v>
      </c>
      <c r="H92" s="6">
        <f t="shared" si="21"/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f t="shared" si="22"/>
        <v>100000</v>
      </c>
      <c r="P92" s="6">
        <f t="shared" si="22"/>
        <v>0</v>
      </c>
      <c r="Q92" s="29"/>
    </row>
    <row r="93" spans="1:17" ht="20.25" customHeight="1">
      <c r="A93" s="20"/>
      <c r="B93" s="23"/>
      <c r="C93" s="23"/>
      <c r="D93" s="23"/>
      <c r="E93" s="23"/>
      <c r="F93" s="15" t="s">
        <v>62</v>
      </c>
      <c r="G93" s="6">
        <f t="shared" si="21"/>
        <v>100000</v>
      </c>
      <c r="H93" s="6">
        <f t="shared" si="21"/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f t="shared" si="22"/>
        <v>100000</v>
      </c>
      <c r="P93" s="6">
        <f t="shared" si="22"/>
        <v>0</v>
      </c>
      <c r="Q93" s="26"/>
    </row>
    <row r="94" spans="1:18" ht="12.75">
      <c r="A94" s="27"/>
      <c r="B94" s="27" t="s">
        <v>24</v>
      </c>
      <c r="C94" s="27"/>
      <c r="D94" s="15"/>
      <c r="E94" s="15"/>
      <c r="F94" s="15" t="s">
        <v>56</v>
      </c>
      <c r="G94" s="6">
        <f>I94+K94+M94+O94</f>
        <v>141300.2</v>
      </c>
      <c r="H94" s="6">
        <f>J94+L94+N94+P94</f>
        <v>41221.6</v>
      </c>
      <c r="I94" s="6">
        <f aca="true" t="shared" si="23" ref="I94:J100">I70+I87</f>
        <v>9869.3</v>
      </c>
      <c r="J94" s="6">
        <f t="shared" si="23"/>
        <v>9869.3</v>
      </c>
      <c r="K94" s="6">
        <f aca="true" t="shared" si="24" ref="K94:P100">K70</f>
        <v>21930.9</v>
      </c>
      <c r="L94" s="6">
        <f t="shared" si="24"/>
        <v>21930.9</v>
      </c>
      <c r="M94" s="6">
        <f t="shared" si="24"/>
        <v>9500</v>
      </c>
      <c r="N94" s="6">
        <f t="shared" si="24"/>
        <v>9421.4</v>
      </c>
      <c r="O94" s="6">
        <f t="shared" si="24"/>
        <v>100000</v>
      </c>
      <c r="P94" s="6">
        <f t="shared" si="24"/>
        <v>0</v>
      </c>
      <c r="Q94" s="27"/>
      <c r="R94" s="4"/>
    </row>
    <row r="95" spans="1:17" ht="12.75">
      <c r="A95" s="27"/>
      <c r="B95" s="27"/>
      <c r="C95" s="27"/>
      <c r="D95" s="15"/>
      <c r="E95" s="15"/>
      <c r="F95" s="15" t="s">
        <v>57</v>
      </c>
      <c r="G95" s="6">
        <f aca="true" t="shared" si="25" ref="G95:G100">I95+K95+M95+O95</f>
        <v>139369.3</v>
      </c>
      <c r="H95" s="7">
        <f aca="true" t="shared" si="26" ref="H95:H100">J95+L95+N95+P95</f>
        <v>9869.3</v>
      </c>
      <c r="I95" s="6">
        <f t="shared" si="23"/>
        <v>9869.3</v>
      </c>
      <c r="J95" s="6">
        <f t="shared" si="23"/>
        <v>9869.3</v>
      </c>
      <c r="K95" s="6">
        <f t="shared" si="24"/>
        <v>20000</v>
      </c>
      <c r="L95" s="6">
        <f t="shared" si="24"/>
        <v>0</v>
      </c>
      <c r="M95" s="6">
        <f t="shared" si="24"/>
        <v>9500</v>
      </c>
      <c r="N95" s="6">
        <f t="shared" si="24"/>
        <v>0</v>
      </c>
      <c r="O95" s="7">
        <f t="shared" si="24"/>
        <v>100000</v>
      </c>
      <c r="P95" s="7">
        <f t="shared" si="24"/>
        <v>0</v>
      </c>
      <c r="Q95" s="27"/>
    </row>
    <row r="96" spans="1:17" ht="12.75">
      <c r="A96" s="27"/>
      <c r="B96" s="27"/>
      <c r="C96" s="27"/>
      <c r="D96" s="15"/>
      <c r="E96" s="15"/>
      <c r="F96" s="15" t="s">
        <v>58</v>
      </c>
      <c r="G96" s="6">
        <f t="shared" si="25"/>
        <v>139369.3</v>
      </c>
      <c r="H96" s="7">
        <f t="shared" si="26"/>
        <v>9869.3</v>
      </c>
      <c r="I96" s="6">
        <f t="shared" si="23"/>
        <v>9869.3</v>
      </c>
      <c r="J96" s="6">
        <f t="shared" si="23"/>
        <v>9869.3</v>
      </c>
      <c r="K96" s="6">
        <f t="shared" si="24"/>
        <v>20000</v>
      </c>
      <c r="L96" s="6">
        <f t="shared" si="24"/>
        <v>0</v>
      </c>
      <c r="M96" s="6">
        <f t="shared" si="24"/>
        <v>9500</v>
      </c>
      <c r="N96" s="6">
        <f t="shared" si="24"/>
        <v>0</v>
      </c>
      <c r="O96" s="7">
        <f t="shared" si="24"/>
        <v>100000</v>
      </c>
      <c r="P96" s="7">
        <f t="shared" si="24"/>
        <v>0</v>
      </c>
      <c r="Q96" s="27"/>
    </row>
    <row r="97" spans="1:17" ht="12.75">
      <c r="A97" s="27"/>
      <c r="B97" s="27"/>
      <c r="C97" s="27"/>
      <c r="D97" s="15"/>
      <c r="E97" s="15"/>
      <c r="F97" s="15" t="s">
        <v>59</v>
      </c>
      <c r="G97" s="6">
        <f t="shared" si="25"/>
        <v>137750</v>
      </c>
      <c r="H97" s="7">
        <f t="shared" si="26"/>
        <v>8250</v>
      </c>
      <c r="I97" s="6">
        <f t="shared" si="23"/>
        <v>8250</v>
      </c>
      <c r="J97" s="6">
        <f t="shared" si="23"/>
        <v>8250</v>
      </c>
      <c r="K97" s="6">
        <f t="shared" si="24"/>
        <v>20000</v>
      </c>
      <c r="L97" s="6">
        <f t="shared" si="24"/>
        <v>0</v>
      </c>
      <c r="M97" s="6">
        <f t="shared" si="24"/>
        <v>9500</v>
      </c>
      <c r="N97" s="6">
        <f t="shared" si="24"/>
        <v>0</v>
      </c>
      <c r="O97" s="7">
        <f t="shared" si="24"/>
        <v>100000</v>
      </c>
      <c r="P97" s="7">
        <f t="shared" si="24"/>
        <v>0</v>
      </c>
      <c r="Q97" s="27"/>
    </row>
    <row r="98" spans="1:17" ht="12.75">
      <c r="A98" s="27"/>
      <c r="B98" s="27"/>
      <c r="C98" s="27"/>
      <c r="D98" s="15"/>
      <c r="E98" s="15"/>
      <c r="F98" s="15" t="s">
        <v>60</v>
      </c>
      <c r="G98" s="6">
        <f t="shared" si="25"/>
        <v>137750</v>
      </c>
      <c r="H98" s="7">
        <f t="shared" si="26"/>
        <v>8250</v>
      </c>
      <c r="I98" s="6">
        <f t="shared" si="23"/>
        <v>8250</v>
      </c>
      <c r="J98" s="6">
        <f t="shared" si="23"/>
        <v>8250</v>
      </c>
      <c r="K98" s="6">
        <f t="shared" si="24"/>
        <v>20000</v>
      </c>
      <c r="L98" s="6">
        <f t="shared" si="24"/>
        <v>0</v>
      </c>
      <c r="M98" s="6">
        <f t="shared" si="24"/>
        <v>9500</v>
      </c>
      <c r="N98" s="6">
        <f t="shared" si="24"/>
        <v>0</v>
      </c>
      <c r="O98" s="7">
        <f t="shared" si="24"/>
        <v>100000</v>
      </c>
      <c r="P98" s="7">
        <f t="shared" si="24"/>
        <v>0</v>
      </c>
      <c r="Q98" s="27"/>
    </row>
    <row r="99" spans="1:17" ht="12.75">
      <c r="A99" s="27"/>
      <c r="B99" s="27"/>
      <c r="C99" s="27"/>
      <c r="D99" s="15"/>
      <c r="E99" s="15"/>
      <c r="F99" s="15" t="s">
        <v>61</v>
      </c>
      <c r="G99" s="6">
        <f t="shared" si="25"/>
        <v>140369.3</v>
      </c>
      <c r="H99" s="7">
        <f t="shared" si="26"/>
        <v>0</v>
      </c>
      <c r="I99" s="6">
        <f t="shared" si="23"/>
        <v>10869.3</v>
      </c>
      <c r="J99" s="6">
        <f t="shared" si="23"/>
        <v>0</v>
      </c>
      <c r="K99" s="6">
        <f t="shared" si="24"/>
        <v>20000</v>
      </c>
      <c r="L99" s="6">
        <f t="shared" si="24"/>
        <v>0</v>
      </c>
      <c r="M99" s="6">
        <f t="shared" si="24"/>
        <v>9500</v>
      </c>
      <c r="N99" s="6">
        <f t="shared" si="24"/>
        <v>0</v>
      </c>
      <c r="O99" s="7">
        <f t="shared" si="24"/>
        <v>100000</v>
      </c>
      <c r="P99" s="7">
        <f t="shared" si="24"/>
        <v>0</v>
      </c>
      <c r="Q99" s="27"/>
    </row>
    <row r="100" spans="1:17" ht="12.75">
      <c r="A100" s="27"/>
      <c r="B100" s="27"/>
      <c r="C100" s="27"/>
      <c r="D100" s="15"/>
      <c r="E100" s="15"/>
      <c r="F100" s="15" t="s">
        <v>62</v>
      </c>
      <c r="G100" s="6">
        <f t="shared" si="25"/>
        <v>140369.3</v>
      </c>
      <c r="H100" s="7">
        <f t="shared" si="26"/>
        <v>0</v>
      </c>
      <c r="I100" s="6">
        <f t="shared" si="23"/>
        <v>10869.3</v>
      </c>
      <c r="J100" s="6">
        <f t="shared" si="23"/>
        <v>0</v>
      </c>
      <c r="K100" s="6">
        <f t="shared" si="24"/>
        <v>20000</v>
      </c>
      <c r="L100" s="6">
        <f t="shared" si="24"/>
        <v>0</v>
      </c>
      <c r="M100" s="6">
        <f t="shared" si="24"/>
        <v>9500</v>
      </c>
      <c r="N100" s="6">
        <f t="shared" si="24"/>
        <v>0</v>
      </c>
      <c r="O100" s="7">
        <f t="shared" si="24"/>
        <v>100000</v>
      </c>
      <c r="P100" s="7">
        <f t="shared" si="24"/>
        <v>0</v>
      </c>
      <c r="Q100" s="27"/>
    </row>
    <row r="101" spans="1:17" ht="12.75">
      <c r="A101" s="27"/>
      <c r="B101" s="27"/>
      <c r="C101" s="27"/>
      <c r="D101" s="15"/>
      <c r="E101" s="15"/>
      <c r="F101" s="15" t="s">
        <v>21</v>
      </c>
      <c r="G101" s="6">
        <f aca="true" t="shared" si="27" ref="G101:P101">G94+G95+G96+G97+G98+G99+G100</f>
        <v>976277.4000000001</v>
      </c>
      <c r="H101" s="6">
        <f t="shared" si="27"/>
        <v>77460.2</v>
      </c>
      <c r="I101" s="6">
        <f t="shared" si="27"/>
        <v>67846.5</v>
      </c>
      <c r="J101" s="6">
        <f t="shared" si="27"/>
        <v>46107.899999999994</v>
      </c>
      <c r="K101" s="6">
        <f t="shared" si="27"/>
        <v>141930.9</v>
      </c>
      <c r="L101" s="6">
        <f t="shared" si="27"/>
        <v>21930.9</v>
      </c>
      <c r="M101" s="6">
        <f t="shared" si="27"/>
        <v>66500</v>
      </c>
      <c r="N101" s="6">
        <f t="shared" si="27"/>
        <v>9421.4</v>
      </c>
      <c r="O101" s="6">
        <f t="shared" si="27"/>
        <v>700000</v>
      </c>
      <c r="P101" s="6">
        <f t="shared" si="27"/>
        <v>0</v>
      </c>
      <c r="Q101" s="27"/>
    </row>
    <row r="102" spans="6:16" ht="23.25" customHeight="1"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6:17" ht="29.25" customHeight="1">
      <c r="F103" s="3"/>
      <c r="G103" s="4"/>
      <c r="Q103" s="5"/>
    </row>
    <row r="104" ht="12.75">
      <c r="F104" s="3"/>
    </row>
    <row r="105" ht="12.75">
      <c r="F105" s="3"/>
    </row>
  </sheetData>
  <sheetProtection/>
  <mergeCells count="82">
    <mergeCell ref="N2:R2"/>
    <mergeCell ref="N1:R1"/>
    <mergeCell ref="A78:A85"/>
    <mergeCell ref="B78:B85"/>
    <mergeCell ref="B61:B68"/>
    <mergeCell ref="A61:A68"/>
    <mergeCell ref="B77:Q77"/>
    <mergeCell ref="A45:A52"/>
    <mergeCell ref="B45:B52"/>
    <mergeCell ref="E78:E85"/>
    <mergeCell ref="C86:C93"/>
    <mergeCell ref="A53:A60"/>
    <mergeCell ref="C78:C85"/>
    <mergeCell ref="B86:B93"/>
    <mergeCell ref="B53:B60"/>
    <mergeCell ref="D86:D93"/>
    <mergeCell ref="C61:C68"/>
    <mergeCell ref="D61:D68"/>
    <mergeCell ref="D53:D60"/>
    <mergeCell ref="A69:A76"/>
    <mergeCell ref="B69:B76"/>
    <mergeCell ref="E69:E76"/>
    <mergeCell ref="A12:A19"/>
    <mergeCell ref="A21:A28"/>
    <mergeCell ref="A4:Q4"/>
    <mergeCell ref="A7:A9"/>
    <mergeCell ref="Q45:Q52"/>
    <mergeCell ref="D7:D9"/>
    <mergeCell ref="E7:E9"/>
    <mergeCell ref="C12:C19"/>
    <mergeCell ref="B21:B28"/>
    <mergeCell ref="D21:D28"/>
    <mergeCell ref="O8:P8"/>
    <mergeCell ref="Q7:Q9"/>
    <mergeCell ref="Q21:Q28"/>
    <mergeCell ref="E45:E52"/>
    <mergeCell ref="B12:B19"/>
    <mergeCell ref="Q12:Q19"/>
    <mergeCell ref="C45:C52"/>
    <mergeCell ref="E12:E19"/>
    <mergeCell ref="B7:B9"/>
    <mergeCell ref="C7:C9"/>
    <mergeCell ref="C21:C28"/>
    <mergeCell ref="B20:Q20"/>
    <mergeCell ref="Q53:Q60"/>
    <mergeCell ref="Q61:Q68"/>
    <mergeCell ref="B11:Q11"/>
    <mergeCell ref="I7:P7"/>
    <mergeCell ref="I8:J8"/>
    <mergeCell ref="E21:E28"/>
    <mergeCell ref="C53:C60"/>
    <mergeCell ref="D37:D44"/>
    <mergeCell ref="E37:E44"/>
    <mergeCell ref="Q37:Q44"/>
    <mergeCell ref="E53:E60"/>
    <mergeCell ref="E61:E68"/>
    <mergeCell ref="D78:D85"/>
    <mergeCell ref="E86:E93"/>
    <mergeCell ref="Q86:Q93"/>
    <mergeCell ref="D12:D19"/>
    <mergeCell ref="F7:F9"/>
    <mergeCell ref="G7:H8"/>
    <mergeCell ref="D45:D52"/>
    <mergeCell ref="K8:L8"/>
    <mergeCell ref="M8:N8"/>
    <mergeCell ref="Q69:Q76"/>
    <mergeCell ref="D29:D36"/>
    <mergeCell ref="E29:E36"/>
    <mergeCell ref="Q29:Q36"/>
    <mergeCell ref="A94:A101"/>
    <mergeCell ref="B94:C101"/>
    <mergeCell ref="A86:A93"/>
    <mergeCell ref="Q94:Q101"/>
    <mergeCell ref="Q78:Q85"/>
    <mergeCell ref="C69:C76"/>
    <mergeCell ref="D69:D76"/>
    <mergeCell ref="A37:A44"/>
    <mergeCell ref="B37:B44"/>
    <mergeCell ref="C37:C44"/>
    <mergeCell ref="A29:A36"/>
    <mergeCell ref="B29:B36"/>
    <mergeCell ref="C29:C36"/>
  </mergeCells>
  <printOptions/>
  <pageMargins left="0.7086614173228347" right="0.7086614173228347" top="0.7480314960629921" bottom="0.7480314960629921" header="0.31496062992125984" footer="0.31496062992125984"/>
  <pageSetup firstPageNumber="10" useFirstPageNumber="1" fitToHeight="0" horizontalDpi="600" verticalDpi="600" orientation="landscape" paperSize="9" scale="60" r:id="rId1"/>
  <headerFooter>
    <oddHeader>&amp;C&amp;P</oddHeader>
  </headerFooter>
  <rowBreaks count="2" manualBreakCount="2">
    <brk id="91" max="16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2024-04-27T02:52:16Z</cp:lastPrinted>
  <dcterms:created xsi:type="dcterms:W3CDTF">2007-01-31T11:43:07Z</dcterms:created>
  <dcterms:modified xsi:type="dcterms:W3CDTF">2024-05-06T05:19:37Z</dcterms:modified>
  <cp:category/>
  <cp:version/>
  <cp:contentType/>
  <cp:contentStatus/>
</cp:coreProperties>
</file>