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2" sheetId="1" r:id="rId1"/>
  </sheets>
  <definedNames>
    <definedName name="_xlnm.Print_Area" localSheetId="0">Лист2!$A$1:$G$64</definedName>
  </definedNames>
  <calcPr calcId="145621"/>
</workbook>
</file>

<file path=xl/calcChain.xml><?xml version="1.0" encoding="utf-8"?>
<calcChain xmlns="http://schemas.openxmlformats.org/spreadsheetml/2006/main">
  <c r="G45" i="1" l="1"/>
  <c r="G21" i="1" l="1"/>
  <c r="E10" i="1"/>
  <c r="F18" i="1"/>
  <c r="F54" i="1" l="1"/>
  <c r="F64" i="1" l="1"/>
  <c r="F63" i="1"/>
  <c r="F62" i="1"/>
  <c r="F61" i="1"/>
  <c r="F60" i="1"/>
  <c r="F59" i="1"/>
  <c r="F58" i="1"/>
  <c r="G57" i="1"/>
  <c r="E57" i="1"/>
  <c r="F56" i="1"/>
  <c r="F55" i="1"/>
  <c r="F53" i="1"/>
  <c r="F52" i="1"/>
  <c r="F51" i="1"/>
  <c r="F50" i="1"/>
  <c r="F49" i="1"/>
  <c r="F48" i="1"/>
  <c r="F47" i="1"/>
  <c r="F46" i="1"/>
  <c r="E45" i="1"/>
  <c r="G44" i="1"/>
  <c r="F44" i="1" s="1"/>
  <c r="F43" i="1"/>
  <c r="F42" i="1"/>
  <c r="F41" i="1"/>
  <c r="F40" i="1"/>
  <c r="F39" i="1"/>
  <c r="F38" i="1"/>
  <c r="F37" i="1"/>
  <c r="F36" i="1"/>
  <c r="F35" i="1"/>
  <c r="F34" i="1"/>
  <c r="E33" i="1"/>
  <c r="F32" i="1"/>
  <c r="F31" i="1"/>
  <c r="F30" i="1"/>
  <c r="F29" i="1"/>
  <c r="F28" i="1"/>
  <c r="F27" i="1"/>
  <c r="F26" i="1"/>
  <c r="F25" i="1"/>
  <c r="F24" i="1"/>
  <c r="F23" i="1"/>
  <c r="F22" i="1"/>
  <c r="E21" i="1"/>
  <c r="F20" i="1"/>
  <c r="F19" i="1"/>
  <c r="F17" i="1"/>
  <c r="F16" i="1"/>
  <c r="F15" i="1"/>
  <c r="F14" i="1"/>
  <c r="F13" i="1"/>
  <c r="F12" i="1"/>
  <c r="F11" i="1"/>
  <c r="G10" i="1"/>
  <c r="F9" i="1"/>
  <c r="G8" i="1"/>
  <c r="E8" i="1"/>
  <c r="F10" i="1" l="1"/>
  <c r="F45" i="1"/>
  <c r="F8" i="1"/>
  <c r="G33" i="1"/>
  <c r="F33" i="1" s="1"/>
  <c r="H10" i="1"/>
  <c r="F21" i="1"/>
  <c r="G66" i="1" l="1"/>
</calcChain>
</file>

<file path=xl/sharedStrings.xml><?xml version="1.0" encoding="utf-8"?>
<sst xmlns="http://schemas.openxmlformats.org/spreadsheetml/2006/main" count="95" uniqueCount="44">
  <si>
    <t xml:space="preserve">к постановлению администрации </t>
  </si>
  <si>
    <t>Обоснование потребности в необходимых ресурсах</t>
  </si>
  <si>
    <t>№ п/п</t>
  </si>
  <si>
    <t>Наименование мероприятия</t>
  </si>
  <si>
    <t>Ед. изм.</t>
  </si>
  <si>
    <t>Срок исполнения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</si>
  <si>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</si>
  <si>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</si>
  <si>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</si>
  <si>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1.</t>
  </si>
  <si>
    <t xml:space="preserve">Мероприятие 1.1 </t>
  </si>
  <si>
    <t>количество пользователей МИБС</t>
  </si>
  <si>
    <t>всего</t>
  </si>
  <si>
    <t xml:space="preserve">Организация библиотечного обслуживания населения </t>
  </si>
  <si>
    <t>2015 год</t>
  </si>
  <si>
    <t>Количество посещений МИБС, ед.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</si>
  <si>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</si>
  <si>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</si>
  <si>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</si>
  <si>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</si>
  <si>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</si>
  <si>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</si>
  <si>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</si>
  <si>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</si>
  <si>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</si>
  <si>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</si>
  <si>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2.</t>
  </si>
  <si>
    <t>Мероприятие 1.2.</t>
  </si>
  <si>
    <t>количество посетителей музея, чел.</t>
  </si>
  <si>
    <t xml:space="preserve"> Организация  музейного обслуживания  населения</t>
  </si>
  <si>
    <t>3.</t>
  </si>
  <si>
    <t>Мероприятие 1.3.</t>
  </si>
  <si>
    <t>количество обучающихся, чел.</t>
  </si>
  <si>
    <t>Организация предоставления дополнительного образования художественно-эстетической направленности</t>
  </si>
  <si>
    <t>4.</t>
  </si>
  <si>
    <t>Мероприятие 1.4.</t>
  </si>
  <si>
    <t>количество участников культурно-досуговых мероприятий, чел.</t>
  </si>
  <si>
    <t>Организация предоставления  культурно- досуговых услуг</t>
  </si>
  <si>
    <t>Мероприятие 1.5.</t>
  </si>
  <si>
    <t>количество реализованных проектов МО «Город Томск», ед.</t>
  </si>
  <si>
    <t>Реализация регионального проекта «Культурная среда» национального проекта  «Культура»</t>
  </si>
  <si>
    <t>1</t>
  </si>
  <si>
    <t>Приложение 3</t>
  </si>
  <si>
    <t xml:space="preserve">Города Томска  от 29.01.2024 № 69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</si>
</sst>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#,##0.00000"/>
    <numFmt numFmtId="166" formatCode="#,##0.0"/>
    <numFmt numFmtId="167" formatCode="_-* #,##0.0000000_р_._-;\-* #,##0.0000000_р_._-;_-* &quot;-&quot;_р_._-;_-@_-"/>
  </numFmts>
  <fonts count="4" x14ac:knownFonts="1">
    <font>
      <sz val="12"/>
      <color theme="1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6"/>
  <sheetViews>
    <sheetView tabSelected="1" view="pageBreakPreview" zoomScale="97" zoomScaleNormal="120" zoomScaleSheetLayoutView="97" workbookViewId="0">
      <selection activeCell="G3" sqref="G3"/>
    </sheetView>
  </sheetViews>
  <sheetFormatPr defaultRowHeight="15.75" customHeight="1" x14ac:dyDescent="0.3"/>
  <cols>
    <col min="1" max="1" width="5" style="1" bestFit="1" customWidth="1"/>
    <col min="2" max="2" width="15.09765625" style="1" customWidth="1"/>
    <col min="3" max="3" width="14.19921875" style="1" customWidth="1"/>
    <col min="4" max="6" width="10.3984375" style="2" customWidth="1"/>
    <col min="7" max="7" width="24.69921875" style="2" customWidth="1"/>
    <col min="8" max="8" width="10.3984375" style="2" hidden="1" customWidth="1"/>
    <col min="9" max="10" width="15" style="2" customWidth="1"/>
    <col min="11" max="257" width="9" style="2" customWidth="1"/>
  </cols>
  <sheetData>
    <row r="1" spans="1:10" ht="15.6" x14ac:dyDescent="0.3">
      <c r="G1" s="3" t="s">
        <v>42</v>
      </c>
    </row>
    <row r="2" spans="1:10" ht="15.6" x14ac:dyDescent="0.3">
      <c r="G2" s="3" t="s">
        <v>0</v>
      </c>
    </row>
    <row r="3" spans="1:10" ht="15.6" x14ac:dyDescent="0.3">
      <c r="G3" s="3" t="s">
        <v>43</v>
      </c>
    </row>
    <row r="4" spans="1:10" ht="15.6" x14ac:dyDescent="0.3">
      <c r="E4" s="4"/>
    </row>
    <row r="5" spans="1:10" ht="15.6" x14ac:dyDescent="0.3">
      <c r="A5" s="30" t="s">
        <v>1</v>
      </c>
      <c r="B5" s="30"/>
      <c r="C5" s="30"/>
      <c r="D5" s="30"/>
      <c r="E5" s="30"/>
      <c r="F5" s="30"/>
      <c r="G5" s="30"/>
    </row>
    <row r="7" spans="1:10" s="1" customFormat="1" ht="66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I7" s="2"/>
      <c r="J7" s="2"/>
    </row>
    <row r="8" spans="1:10" ht="15.6" x14ac:dyDescent="0.3">
      <c r="A8" s="31" t="s">
        <v>9</v>
      </c>
      <c r="B8" s="5" t="s">
        <v>10</v>
      </c>
      <c r="C8" s="34" t="s">
        <v>11</v>
      </c>
      <c r="D8" s="6" t="s">
        <v>12</v>
      </c>
      <c r="E8" s="7">
        <f>SUM(E9)</f>
        <v>67520</v>
      </c>
      <c r="F8" s="8">
        <f t="shared" ref="F8:F9" si="0">G8/E8</f>
        <v>1.4056590639810427</v>
      </c>
      <c r="G8" s="27">
        <f>SUM(G9)</f>
        <v>94910.1</v>
      </c>
    </row>
    <row r="9" spans="1:10" ht="28.2" customHeight="1" x14ac:dyDescent="0.3">
      <c r="A9" s="32"/>
      <c r="B9" s="31" t="s">
        <v>13</v>
      </c>
      <c r="C9" s="34"/>
      <c r="D9" s="5" t="s">
        <v>14</v>
      </c>
      <c r="E9" s="9">
        <v>67520</v>
      </c>
      <c r="F9" s="10">
        <f t="shared" si="0"/>
        <v>1.4056590639810427</v>
      </c>
      <c r="G9" s="28">
        <v>94910.1</v>
      </c>
      <c r="I9" s="11"/>
      <c r="J9" s="11"/>
    </row>
    <row r="10" spans="1:10" ht="15.6" customHeight="1" x14ac:dyDescent="0.3">
      <c r="A10" s="32"/>
      <c r="B10" s="32"/>
      <c r="C10" s="31" t="s">
        <v>15</v>
      </c>
      <c r="D10" s="18" t="s">
        <v>12</v>
      </c>
      <c r="E10" s="19">
        <f>SUM(E11:E20)</f>
        <v>7123135</v>
      </c>
      <c r="F10" s="20">
        <f>G10/E10</f>
        <v>0.18130579442899791</v>
      </c>
      <c r="G10" s="27">
        <f>SUM(G11:G20)</f>
        <v>1291465.6500000001</v>
      </c>
      <c r="H10" s="11">
        <f>G10+G8</f>
        <v>1386375.7500000002</v>
      </c>
    </row>
    <row r="11" spans="1:10" ht="15.6" customHeight="1" x14ac:dyDescent="0.3">
      <c r="A11" s="32"/>
      <c r="B11" s="32"/>
      <c r="C11" s="32"/>
      <c r="D11" s="21" t="s">
        <v>16</v>
      </c>
      <c r="E11" s="22">
        <v>602851</v>
      </c>
      <c r="F11" s="23">
        <f t="shared" ref="F11:F64" si="1">G11/E11</f>
        <v>0.14218733982360485</v>
      </c>
      <c r="G11" s="13">
        <v>85717.78</v>
      </c>
    </row>
    <row r="12" spans="1:10" ht="15.6" x14ac:dyDescent="0.3">
      <c r="A12" s="32"/>
      <c r="B12" s="32"/>
      <c r="C12" s="32"/>
      <c r="D12" s="21" t="s">
        <v>17</v>
      </c>
      <c r="E12" s="22">
        <v>626584</v>
      </c>
      <c r="F12" s="23">
        <f t="shared" si="1"/>
        <v>0.16552487774983082</v>
      </c>
      <c r="G12" s="13">
        <v>103715.24</v>
      </c>
    </row>
    <row r="13" spans="1:10" ht="15.6" x14ac:dyDescent="0.3">
      <c r="A13" s="32"/>
      <c r="B13" s="32"/>
      <c r="C13" s="32"/>
      <c r="D13" s="21" t="s">
        <v>18</v>
      </c>
      <c r="E13" s="22">
        <v>768400</v>
      </c>
      <c r="F13" s="23">
        <f t="shared" si="1"/>
        <v>0.14651769911504425</v>
      </c>
      <c r="G13" s="13">
        <v>112584.2</v>
      </c>
    </row>
    <row r="14" spans="1:10" ht="15.6" x14ac:dyDescent="0.3">
      <c r="A14" s="32"/>
      <c r="B14" s="32"/>
      <c r="C14" s="32"/>
      <c r="D14" s="21" t="s">
        <v>19</v>
      </c>
      <c r="E14" s="22">
        <v>768400</v>
      </c>
      <c r="F14" s="23">
        <f t="shared" si="1"/>
        <v>0.14673646538261323</v>
      </c>
      <c r="G14" s="13">
        <v>112752.3</v>
      </c>
    </row>
    <row r="15" spans="1:10" ht="15.6" x14ac:dyDescent="0.3">
      <c r="A15" s="32"/>
      <c r="B15" s="32"/>
      <c r="C15" s="32"/>
      <c r="D15" s="21" t="s">
        <v>20</v>
      </c>
      <c r="E15" s="22">
        <v>490000</v>
      </c>
      <c r="F15" s="23">
        <f t="shared" si="1"/>
        <v>0.25848393877551024</v>
      </c>
      <c r="G15" s="13">
        <v>126657.13</v>
      </c>
    </row>
    <row r="16" spans="1:10" ht="15.6" x14ac:dyDescent="0.3">
      <c r="A16" s="32"/>
      <c r="B16" s="32"/>
      <c r="C16" s="32"/>
      <c r="D16" s="21" t="s">
        <v>21</v>
      </c>
      <c r="E16" s="22">
        <v>751000</v>
      </c>
      <c r="F16" s="23">
        <f t="shared" si="1"/>
        <v>0.1767406125166445</v>
      </c>
      <c r="G16" s="13">
        <v>132732.20000000001</v>
      </c>
    </row>
    <row r="17" spans="1:7" ht="15.6" x14ac:dyDescent="0.3">
      <c r="A17" s="32"/>
      <c r="B17" s="32"/>
      <c r="C17" s="32"/>
      <c r="D17" s="21" t="s">
        <v>22</v>
      </c>
      <c r="E17" s="22">
        <v>768400</v>
      </c>
      <c r="F17" s="23">
        <f t="shared" si="1"/>
        <v>0.19153565851119209</v>
      </c>
      <c r="G17" s="13">
        <v>147176</v>
      </c>
    </row>
    <row r="18" spans="1:7" ht="15.6" x14ac:dyDescent="0.3">
      <c r="A18" s="32"/>
      <c r="B18" s="32"/>
      <c r="C18" s="32"/>
      <c r="D18" s="21" t="s">
        <v>23</v>
      </c>
      <c r="E18" s="22">
        <v>782500</v>
      </c>
      <c r="F18" s="23">
        <f>G18/E18</f>
        <v>0.20061035143769967</v>
      </c>
      <c r="G18" s="29">
        <v>156977.60000000001</v>
      </c>
    </row>
    <row r="19" spans="1:7" ht="15.6" x14ac:dyDescent="0.3">
      <c r="A19" s="32"/>
      <c r="B19" s="32"/>
      <c r="C19" s="32"/>
      <c r="D19" s="21" t="s">
        <v>24</v>
      </c>
      <c r="E19" s="22">
        <v>782500</v>
      </c>
      <c r="F19" s="23">
        <f t="shared" si="1"/>
        <v>0.20009789137380193</v>
      </c>
      <c r="G19" s="29">
        <v>156576.6</v>
      </c>
    </row>
    <row r="20" spans="1:7" ht="15.6" x14ac:dyDescent="0.3">
      <c r="A20" s="33"/>
      <c r="B20" s="33"/>
      <c r="C20" s="33"/>
      <c r="D20" s="21" t="s">
        <v>25</v>
      </c>
      <c r="E20" s="22">
        <v>782500</v>
      </c>
      <c r="F20" s="23">
        <f t="shared" si="1"/>
        <v>0.20009789137380193</v>
      </c>
      <c r="G20" s="29">
        <v>156576.6</v>
      </c>
    </row>
    <row r="21" spans="1:7" ht="15.6" x14ac:dyDescent="0.3">
      <c r="A21" s="34" t="s">
        <v>26</v>
      </c>
      <c r="B21" s="5" t="s">
        <v>27</v>
      </c>
      <c r="C21" s="34" t="s">
        <v>28</v>
      </c>
      <c r="D21" s="18" t="s">
        <v>12</v>
      </c>
      <c r="E21" s="19">
        <f>SUM(E22:E32)</f>
        <v>1332100</v>
      </c>
      <c r="F21" s="24">
        <f t="shared" si="1"/>
        <v>0.22402676150439157</v>
      </c>
      <c r="G21" s="27">
        <f>SUM(G22:G32)</f>
        <v>298426.049</v>
      </c>
    </row>
    <row r="22" spans="1:7" ht="15.6" x14ac:dyDescent="0.3">
      <c r="A22" s="34"/>
      <c r="B22" s="34" t="s">
        <v>29</v>
      </c>
      <c r="C22" s="34"/>
      <c r="D22" s="12" t="s">
        <v>14</v>
      </c>
      <c r="E22" s="14">
        <v>60200</v>
      </c>
      <c r="F22" s="15">
        <f t="shared" si="1"/>
        <v>0.31435297342192692</v>
      </c>
      <c r="G22" s="13">
        <v>18924.048999999999</v>
      </c>
    </row>
    <row r="23" spans="1:7" ht="15.6" x14ac:dyDescent="0.3">
      <c r="A23" s="34"/>
      <c r="B23" s="34"/>
      <c r="C23" s="34"/>
      <c r="D23" s="12" t="s">
        <v>16</v>
      </c>
      <c r="E23" s="14">
        <v>111900</v>
      </c>
      <c r="F23" s="15">
        <f t="shared" si="1"/>
        <v>0.17727435210008938</v>
      </c>
      <c r="G23" s="13">
        <v>19837</v>
      </c>
    </row>
    <row r="24" spans="1:7" ht="15.6" x14ac:dyDescent="0.3">
      <c r="A24" s="34"/>
      <c r="B24" s="34"/>
      <c r="C24" s="34"/>
      <c r="D24" s="12" t="s">
        <v>17</v>
      </c>
      <c r="E24" s="14">
        <v>111900</v>
      </c>
      <c r="F24" s="15">
        <f t="shared" si="1"/>
        <v>0.20468900804289544</v>
      </c>
      <c r="G24" s="13">
        <v>22904.7</v>
      </c>
    </row>
    <row r="25" spans="1:7" ht="15.6" x14ac:dyDescent="0.3">
      <c r="A25" s="34"/>
      <c r="B25" s="34"/>
      <c r="C25" s="34"/>
      <c r="D25" s="12" t="s">
        <v>18</v>
      </c>
      <c r="E25" s="14">
        <v>126600</v>
      </c>
      <c r="F25" s="15">
        <f t="shared" si="1"/>
        <v>0.19409794628751975</v>
      </c>
      <c r="G25" s="13">
        <v>24572.799999999999</v>
      </c>
    </row>
    <row r="26" spans="1:7" ht="15.6" x14ac:dyDescent="0.3">
      <c r="A26" s="34"/>
      <c r="B26" s="34"/>
      <c r="C26" s="34"/>
      <c r="D26" s="12" t="s">
        <v>19</v>
      </c>
      <c r="E26" s="14">
        <v>146300</v>
      </c>
      <c r="F26" s="15">
        <f t="shared" si="1"/>
        <v>0.15563636363636363</v>
      </c>
      <c r="G26" s="13">
        <v>22769.599999999999</v>
      </c>
    </row>
    <row r="27" spans="1:7" ht="15.6" x14ac:dyDescent="0.3">
      <c r="A27" s="34"/>
      <c r="B27" s="34"/>
      <c r="C27" s="34"/>
      <c r="D27" s="12" t="s">
        <v>20</v>
      </c>
      <c r="E27" s="14">
        <v>90000</v>
      </c>
      <c r="F27" s="15">
        <f t="shared" si="1"/>
        <v>0.27310333333333331</v>
      </c>
      <c r="G27" s="13">
        <v>24579.3</v>
      </c>
    </row>
    <row r="28" spans="1:7" ht="15.6" x14ac:dyDescent="0.3">
      <c r="A28" s="34"/>
      <c r="B28" s="34"/>
      <c r="C28" s="34"/>
      <c r="D28" s="12" t="s">
        <v>21</v>
      </c>
      <c r="E28" s="14">
        <v>100000</v>
      </c>
      <c r="F28" s="15">
        <f t="shared" si="1"/>
        <v>0.30144700000000002</v>
      </c>
      <c r="G28" s="13">
        <v>30144.7</v>
      </c>
    </row>
    <row r="29" spans="1:7" ht="15.6" x14ac:dyDescent="0.3">
      <c r="A29" s="34"/>
      <c r="B29" s="34"/>
      <c r="C29" s="34"/>
      <c r="D29" s="12" t="s">
        <v>22</v>
      </c>
      <c r="E29" s="14">
        <v>146300</v>
      </c>
      <c r="F29" s="15">
        <f t="shared" si="1"/>
        <v>0.22387969924812029</v>
      </c>
      <c r="G29" s="13">
        <v>32753.599999999999</v>
      </c>
    </row>
    <row r="30" spans="1:7" ht="15.6" x14ac:dyDescent="0.3">
      <c r="A30" s="34"/>
      <c r="B30" s="34"/>
      <c r="C30" s="34"/>
      <c r="D30" s="12" t="s">
        <v>23</v>
      </c>
      <c r="E30" s="14">
        <v>146300</v>
      </c>
      <c r="F30" s="15">
        <f t="shared" si="1"/>
        <v>0.27024538619275462</v>
      </c>
      <c r="G30" s="13">
        <v>39536.9</v>
      </c>
    </row>
    <row r="31" spans="1:7" ht="15.6" x14ac:dyDescent="0.3">
      <c r="A31" s="34"/>
      <c r="B31" s="34"/>
      <c r="C31" s="34"/>
      <c r="D31" s="12" t="s">
        <v>24</v>
      </c>
      <c r="E31" s="14">
        <v>146300</v>
      </c>
      <c r="F31" s="15">
        <f t="shared" si="1"/>
        <v>0.21327204374572797</v>
      </c>
      <c r="G31" s="13">
        <v>31201.7</v>
      </c>
    </row>
    <row r="32" spans="1:7" ht="15.6" x14ac:dyDescent="0.3">
      <c r="A32" s="34"/>
      <c r="B32" s="34"/>
      <c r="C32" s="34"/>
      <c r="D32" s="12" t="s">
        <v>25</v>
      </c>
      <c r="E32" s="14">
        <v>146300</v>
      </c>
      <c r="F32" s="15">
        <f t="shared" si="1"/>
        <v>0.21327204374572797</v>
      </c>
      <c r="G32" s="13">
        <v>31201.7</v>
      </c>
    </row>
    <row r="33" spans="1:9" ht="15.6" x14ac:dyDescent="0.3">
      <c r="A33" s="34" t="s">
        <v>30</v>
      </c>
      <c r="B33" s="5" t="s">
        <v>31</v>
      </c>
      <c r="C33" s="34" t="s">
        <v>32</v>
      </c>
      <c r="D33" s="12" t="s">
        <v>12</v>
      </c>
      <c r="E33" s="7">
        <f>SUM(E34:E44)</f>
        <v>73365</v>
      </c>
      <c r="F33" s="8">
        <f t="shared" si="1"/>
        <v>37.625382130443676</v>
      </c>
      <c r="G33" s="27">
        <f>SUM(G34:G44)</f>
        <v>2760386.16</v>
      </c>
    </row>
    <row r="34" spans="1:9" ht="15.6" x14ac:dyDescent="0.3">
      <c r="A34" s="34"/>
      <c r="B34" s="34" t="s">
        <v>33</v>
      </c>
      <c r="C34" s="34"/>
      <c r="D34" s="12" t="s">
        <v>14</v>
      </c>
      <c r="E34" s="14">
        <v>9000</v>
      </c>
      <c r="F34" s="15">
        <f t="shared" si="1"/>
        <v>20.037955555555556</v>
      </c>
      <c r="G34" s="13">
        <v>180341.6</v>
      </c>
    </row>
    <row r="35" spans="1:9" ht="15.6" x14ac:dyDescent="0.3">
      <c r="A35" s="34"/>
      <c r="B35" s="34"/>
      <c r="C35" s="34"/>
      <c r="D35" s="12" t="s">
        <v>16</v>
      </c>
      <c r="E35" s="14">
        <v>6150</v>
      </c>
      <c r="F35" s="15">
        <f t="shared" si="1"/>
        <v>29.483697560975607</v>
      </c>
      <c r="G35" s="13">
        <v>181324.74</v>
      </c>
    </row>
    <row r="36" spans="1:9" ht="15.6" x14ac:dyDescent="0.3">
      <c r="A36" s="34"/>
      <c r="B36" s="34"/>
      <c r="C36" s="34"/>
      <c r="D36" s="12" t="s">
        <v>17</v>
      </c>
      <c r="E36" s="14">
        <v>6630</v>
      </c>
      <c r="F36" s="15">
        <f t="shared" si="1"/>
        <v>29.82209653092006</v>
      </c>
      <c r="G36" s="13">
        <v>197720.5</v>
      </c>
    </row>
    <row r="37" spans="1:9" ht="15.6" x14ac:dyDescent="0.3">
      <c r="A37" s="34"/>
      <c r="B37" s="34"/>
      <c r="C37" s="34"/>
      <c r="D37" s="12" t="s">
        <v>18</v>
      </c>
      <c r="E37" s="14">
        <v>6630</v>
      </c>
      <c r="F37" s="15">
        <f t="shared" si="1"/>
        <v>33.346546003016591</v>
      </c>
      <c r="G37" s="13">
        <v>221087.6</v>
      </c>
    </row>
    <row r="38" spans="1:9" ht="15.6" x14ac:dyDescent="0.3">
      <c r="A38" s="34"/>
      <c r="B38" s="34"/>
      <c r="C38" s="34"/>
      <c r="D38" s="12" t="s">
        <v>19</v>
      </c>
      <c r="E38" s="14">
        <v>6630</v>
      </c>
      <c r="F38" s="15">
        <f t="shared" si="1"/>
        <v>34.419095022624433</v>
      </c>
      <c r="G38" s="13">
        <v>228198.6</v>
      </c>
    </row>
    <row r="39" spans="1:9" ht="15.6" x14ac:dyDescent="0.3">
      <c r="A39" s="34"/>
      <c r="B39" s="34"/>
      <c r="C39" s="34"/>
      <c r="D39" s="12" t="s">
        <v>20</v>
      </c>
      <c r="E39" s="14">
        <v>5836</v>
      </c>
      <c r="F39" s="15">
        <f t="shared" si="1"/>
        <v>42.131939684715562</v>
      </c>
      <c r="G39" s="13">
        <v>245882</v>
      </c>
    </row>
    <row r="40" spans="1:9" ht="15.6" x14ac:dyDescent="0.3">
      <c r="A40" s="34"/>
      <c r="B40" s="34"/>
      <c r="C40" s="34"/>
      <c r="D40" s="12" t="s">
        <v>21</v>
      </c>
      <c r="E40" s="14">
        <v>5969</v>
      </c>
      <c r="F40" s="15">
        <f t="shared" si="1"/>
        <v>42.617909197520518</v>
      </c>
      <c r="G40" s="13">
        <v>254386.3</v>
      </c>
    </row>
    <row r="41" spans="1:9" ht="15.6" x14ac:dyDescent="0.3">
      <c r="A41" s="34"/>
      <c r="B41" s="34"/>
      <c r="C41" s="34"/>
      <c r="D41" s="12" t="s">
        <v>22</v>
      </c>
      <c r="E41" s="14">
        <v>6630</v>
      </c>
      <c r="F41" s="15">
        <f t="shared" si="1"/>
        <v>42.937481146304677</v>
      </c>
      <c r="G41" s="13">
        <v>284675.5</v>
      </c>
    </row>
    <row r="42" spans="1:9" ht="15.6" x14ac:dyDescent="0.3">
      <c r="A42" s="34"/>
      <c r="B42" s="34"/>
      <c r="C42" s="34"/>
      <c r="D42" s="12" t="s">
        <v>23</v>
      </c>
      <c r="E42" s="14">
        <v>6630</v>
      </c>
      <c r="F42" s="15">
        <f t="shared" si="1"/>
        <v>49.281574660633488</v>
      </c>
      <c r="G42" s="13">
        <v>326736.84000000003</v>
      </c>
    </row>
    <row r="43" spans="1:9" ht="15.6" x14ac:dyDescent="0.3">
      <c r="A43" s="34"/>
      <c r="B43" s="34"/>
      <c r="C43" s="34"/>
      <c r="D43" s="12" t="s">
        <v>24</v>
      </c>
      <c r="E43" s="14">
        <v>6630</v>
      </c>
      <c r="F43" s="15">
        <f t="shared" si="1"/>
        <v>48.267909502262441</v>
      </c>
      <c r="G43" s="13">
        <v>320016.24</v>
      </c>
    </row>
    <row r="44" spans="1:9" ht="15.6" x14ac:dyDescent="0.3">
      <c r="A44" s="34"/>
      <c r="B44" s="34"/>
      <c r="C44" s="34"/>
      <c r="D44" s="12" t="s">
        <v>25</v>
      </c>
      <c r="E44" s="14">
        <v>6630</v>
      </c>
      <c r="F44" s="15">
        <f t="shared" si="1"/>
        <v>48.267909502262441</v>
      </c>
      <c r="G44" s="13">
        <f>G43</f>
        <v>320016.24</v>
      </c>
    </row>
    <row r="45" spans="1:9" ht="15.6" x14ac:dyDescent="0.3">
      <c r="A45" s="34" t="s">
        <v>34</v>
      </c>
      <c r="B45" s="5" t="s">
        <v>35</v>
      </c>
      <c r="C45" s="34" t="s">
        <v>36</v>
      </c>
      <c r="D45" s="21" t="s">
        <v>12</v>
      </c>
      <c r="E45" s="19">
        <f>SUM(E46:E56)</f>
        <v>4193308</v>
      </c>
      <c r="F45" s="24">
        <f t="shared" si="1"/>
        <v>0.51438326018503766</v>
      </c>
      <c r="G45" s="27">
        <f>SUM(G46:G56)</f>
        <v>2156967.44</v>
      </c>
      <c r="H45" s="16"/>
      <c r="I45" s="16"/>
    </row>
    <row r="46" spans="1:9" ht="15.6" x14ac:dyDescent="0.3">
      <c r="A46" s="34"/>
      <c r="B46" s="34" t="s">
        <v>37</v>
      </c>
      <c r="C46" s="34"/>
      <c r="D46" s="21" t="s">
        <v>14</v>
      </c>
      <c r="E46" s="25">
        <v>239992</v>
      </c>
      <c r="F46" s="26">
        <f t="shared" si="1"/>
        <v>0.53885712857095236</v>
      </c>
      <c r="G46" s="13">
        <v>129321.4</v>
      </c>
    </row>
    <row r="47" spans="1:9" ht="15.6" x14ac:dyDescent="0.3">
      <c r="A47" s="34"/>
      <c r="B47" s="34"/>
      <c r="C47" s="34"/>
      <c r="D47" s="21" t="s">
        <v>16</v>
      </c>
      <c r="E47" s="25">
        <v>269403</v>
      </c>
      <c r="F47" s="26">
        <f t="shared" si="1"/>
        <v>0.47755730262840429</v>
      </c>
      <c r="G47" s="13">
        <v>128655.37</v>
      </c>
    </row>
    <row r="48" spans="1:9" ht="15.6" x14ac:dyDescent="0.3">
      <c r="A48" s="34"/>
      <c r="B48" s="34"/>
      <c r="C48" s="34"/>
      <c r="D48" s="21" t="s">
        <v>17</v>
      </c>
      <c r="E48" s="25">
        <v>288261</v>
      </c>
      <c r="F48" s="26">
        <f t="shared" si="1"/>
        <v>0.52632371357901353</v>
      </c>
      <c r="G48" s="13">
        <v>151718.6</v>
      </c>
    </row>
    <row r="49" spans="1:9" ht="15.6" x14ac:dyDescent="0.3">
      <c r="A49" s="34"/>
      <c r="B49" s="34"/>
      <c r="C49" s="34"/>
      <c r="D49" s="21" t="s">
        <v>18</v>
      </c>
      <c r="E49" s="25">
        <v>309015</v>
      </c>
      <c r="F49" s="26">
        <f t="shared" si="1"/>
        <v>0.56582237108230993</v>
      </c>
      <c r="G49" s="13">
        <v>174847.6</v>
      </c>
    </row>
    <row r="50" spans="1:9" ht="15.6" x14ac:dyDescent="0.3">
      <c r="A50" s="34"/>
      <c r="B50" s="34"/>
      <c r="C50" s="34"/>
      <c r="D50" s="21" t="s">
        <v>19</v>
      </c>
      <c r="E50" s="25">
        <v>330846</v>
      </c>
      <c r="F50" s="26">
        <f t="shared" si="1"/>
        <v>0.54477158557153482</v>
      </c>
      <c r="G50" s="13">
        <v>180235.5</v>
      </c>
    </row>
    <row r="51" spans="1:9" ht="15.6" x14ac:dyDescent="0.3">
      <c r="A51" s="34"/>
      <c r="B51" s="34"/>
      <c r="C51" s="34"/>
      <c r="D51" s="21" t="s">
        <v>20</v>
      </c>
      <c r="E51" s="25">
        <v>353791</v>
      </c>
      <c r="F51" s="26">
        <f t="shared" si="1"/>
        <v>0.53038330539781964</v>
      </c>
      <c r="G51" s="13">
        <v>187644.84</v>
      </c>
    </row>
    <row r="52" spans="1:9" ht="15.6" x14ac:dyDescent="0.3">
      <c r="A52" s="34"/>
      <c r="B52" s="34"/>
      <c r="C52" s="34"/>
      <c r="D52" s="21" t="s">
        <v>21</v>
      </c>
      <c r="E52" s="25">
        <v>256000</v>
      </c>
      <c r="F52" s="26">
        <f t="shared" si="1"/>
        <v>0.82142593750000004</v>
      </c>
      <c r="G52" s="13">
        <v>210285.04</v>
      </c>
    </row>
    <row r="53" spans="1:9" ht="15.6" x14ac:dyDescent="0.3">
      <c r="A53" s="34"/>
      <c r="B53" s="34"/>
      <c r="C53" s="34"/>
      <c r="D53" s="21" t="s">
        <v>22</v>
      </c>
      <c r="E53" s="25">
        <v>600000</v>
      </c>
      <c r="F53" s="26">
        <f t="shared" si="1"/>
        <v>0.35865039999999998</v>
      </c>
      <c r="G53" s="13">
        <v>215190.24</v>
      </c>
    </row>
    <row r="54" spans="1:9" ht="15.6" x14ac:dyDescent="0.3">
      <c r="A54" s="34"/>
      <c r="B54" s="34"/>
      <c r="C54" s="34"/>
      <c r="D54" s="21" t="s">
        <v>23</v>
      </c>
      <c r="E54" s="25">
        <v>346000</v>
      </c>
      <c r="F54" s="26">
        <f t="shared" si="1"/>
        <v>0.77168684971098278</v>
      </c>
      <c r="G54" s="29">
        <v>267003.65000000002</v>
      </c>
    </row>
    <row r="55" spans="1:9" ht="15.6" x14ac:dyDescent="0.3">
      <c r="A55" s="34"/>
      <c r="B55" s="34"/>
      <c r="C55" s="34"/>
      <c r="D55" s="12" t="s">
        <v>24</v>
      </c>
      <c r="E55" s="14">
        <v>600000</v>
      </c>
      <c r="F55" s="15">
        <f t="shared" si="1"/>
        <v>0.42672100000000002</v>
      </c>
      <c r="G55" s="13">
        <v>256032.6</v>
      </c>
    </row>
    <row r="56" spans="1:9" ht="15.6" x14ac:dyDescent="0.3">
      <c r="A56" s="34"/>
      <c r="B56" s="34"/>
      <c r="C56" s="34"/>
      <c r="D56" s="12" t="s">
        <v>25</v>
      </c>
      <c r="E56" s="14">
        <v>600000</v>
      </c>
      <c r="F56" s="15">
        <f t="shared" si="1"/>
        <v>0.42672100000000002</v>
      </c>
      <c r="G56" s="13">
        <v>256032.6</v>
      </c>
    </row>
    <row r="57" spans="1:9" ht="15.6" x14ac:dyDescent="0.3">
      <c r="A57" s="34">
        <v>5</v>
      </c>
      <c r="B57" s="5" t="s">
        <v>38</v>
      </c>
      <c r="C57" s="34" t="s">
        <v>39</v>
      </c>
      <c r="D57" s="12" t="s">
        <v>12</v>
      </c>
      <c r="E57" s="7">
        <f>SUM(E58:E64)</f>
        <v>0</v>
      </c>
      <c r="F57" s="8"/>
      <c r="G57" s="27">
        <f>SUM(G58:G64)</f>
        <v>45550.8</v>
      </c>
      <c r="H57" s="16"/>
      <c r="I57" s="16"/>
    </row>
    <row r="58" spans="1:9" ht="15.6" x14ac:dyDescent="0.3">
      <c r="A58" s="34"/>
      <c r="B58" s="34" t="s">
        <v>40</v>
      </c>
      <c r="C58" s="34"/>
      <c r="D58" s="12" t="s">
        <v>19</v>
      </c>
      <c r="E58" s="17" t="s">
        <v>41</v>
      </c>
      <c r="F58" s="13">
        <f t="shared" si="1"/>
        <v>5000</v>
      </c>
      <c r="G58" s="13">
        <v>5000</v>
      </c>
    </row>
    <row r="59" spans="1:9" ht="15.6" x14ac:dyDescent="0.3">
      <c r="A59" s="34"/>
      <c r="B59" s="34"/>
      <c r="C59" s="34"/>
      <c r="D59" s="12" t="s">
        <v>20</v>
      </c>
      <c r="E59" s="17" t="s">
        <v>41</v>
      </c>
      <c r="F59" s="13">
        <f t="shared" si="1"/>
        <v>5260</v>
      </c>
      <c r="G59" s="13">
        <v>5260</v>
      </c>
    </row>
    <row r="60" spans="1:9" ht="15.6" x14ac:dyDescent="0.3">
      <c r="A60" s="34"/>
      <c r="B60" s="34"/>
      <c r="C60" s="34"/>
      <c r="D60" s="12" t="s">
        <v>21</v>
      </c>
      <c r="E60" s="17" t="s">
        <v>41</v>
      </c>
      <c r="F60" s="13">
        <f t="shared" si="1"/>
        <v>6000</v>
      </c>
      <c r="G60" s="13">
        <v>6000</v>
      </c>
    </row>
    <row r="61" spans="1:9" ht="15.6" x14ac:dyDescent="0.3">
      <c r="A61" s="34"/>
      <c r="B61" s="34"/>
      <c r="C61" s="34"/>
      <c r="D61" s="12" t="s">
        <v>22</v>
      </c>
      <c r="E61" s="17" t="s">
        <v>41</v>
      </c>
      <c r="F61" s="13">
        <f t="shared" si="1"/>
        <v>6000</v>
      </c>
      <c r="G61" s="13">
        <v>6000</v>
      </c>
    </row>
    <row r="62" spans="1:9" ht="15.6" x14ac:dyDescent="0.3">
      <c r="A62" s="34"/>
      <c r="B62" s="34"/>
      <c r="C62" s="34"/>
      <c r="D62" s="12" t="s">
        <v>23</v>
      </c>
      <c r="E62" s="17" t="s">
        <v>41</v>
      </c>
      <c r="F62" s="13">
        <f t="shared" si="1"/>
        <v>11290.8</v>
      </c>
      <c r="G62" s="13">
        <v>11290.8</v>
      </c>
    </row>
    <row r="63" spans="1:9" ht="15.6" x14ac:dyDescent="0.3">
      <c r="A63" s="34"/>
      <c r="B63" s="34"/>
      <c r="C63" s="34"/>
      <c r="D63" s="12" t="s">
        <v>24</v>
      </c>
      <c r="E63" s="17" t="s">
        <v>41</v>
      </c>
      <c r="F63" s="13">
        <f t="shared" si="1"/>
        <v>6000</v>
      </c>
      <c r="G63" s="13">
        <v>6000</v>
      </c>
    </row>
    <row r="64" spans="1:9" ht="15.6" x14ac:dyDescent="0.3">
      <c r="A64" s="34"/>
      <c r="B64" s="34"/>
      <c r="C64" s="34"/>
      <c r="D64" s="12" t="s">
        <v>25</v>
      </c>
      <c r="E64" s="17" t="s">
        <v>41</v>
      </c>
      <c r="F64" s="13">
        <f t="shared" si="1"/>
        <v>6000</v>
      </c>
      <c r="G64" s="13">
        <v>6000</v>
      </c>
    </row>
    <row r="66" spans="7:7" ht="15.6" hidden="1" x14ac:dyDescent="0.3">
      <c r="G66" s="11">
        <f>G57+G45+G33+G21+G10+G8</f>
        <v>6647706.199</v>
      </c>
    </row>
  </sheetData>
  <mergeCells count="17">
    <mergeCell ref="A45:A56"/>
    <mergeCell ref="C45:C56"/>
    <mergeCell ref="B46:B56"/>
    <mergeCell ref="A57:A64"/>
    <mergeCell ref="C57:C64"/>
    <mergeCell ref="B58:B64"/>
    <mergeCell ref="A21:A32"/>
    <mergeCell ref="C21:C32"/>
    <mergeCell ref="B22:B32"/>
    <mergeCell ref="A33:A44"/>
    <mergeCell ref="C33:C44"/>
    <mergeCell ref="B34:B44"/>
    <mergeCell ref="A5:G5"/>
    <mergeCell ref="A8:A20"/>
    <mergeCell ref="C8:C9"/>
    <mergeCell ref="B9:B20"/>
    <mergeCell ref="C10:C20"/>
  </mergeCells>
  <pageMargins left="0.35433070866141736" right="0.19685039370078741" top="0.39370078740157483" bottom="0.27559055118110237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Витковская Светлана Михайловна</cp:lastModifiedBy>
  <cp:revision>2</cp:revision>
  <cp:lastPrinted>2023-10-18T02:09:44Z</cp:lastPrinted>
  <dcterms:created xsi:type="dcterms:W3CDTF">2014-06-24T05:35:00Z</dcterms:created>
  <dcterms:modified xsi:type="dcterms:W3CDTF">2024-01-30T08:28:22Z</dcterms:modified>
  <cp:version>786432</cp:version>
</cp:coreProperties>
</file>